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drawings/drawing82.xml" ContentType="application/vnd.openxmlformats-officedocument.drawing+xml"/>
  <Override PartName="/xl/drawings/drawing83.xml" ContentType="application/vnd.openxmlformats-officedocument.drawing+xml"/>
  <Override PartName="/xl/drawings/drawing84.xml" ContentType="application/vnd.openxmlformats-officedocument.drawing+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tables/table3.xml" ContentType="application/vnd.openxmlformats-officedocument.spreadsheetml.table+xml"/>
  <Override PartName="/xl/drawings/drawing92.xml" ContentType="application/vnd.openxmlformats-officedocument.drawing+xml"/>
  <Override PartName="/xl/drawings/drawing93.xml" ContentType="application/vnd.openxmlformats-officedocument.drawing+xml"/>
  <Override PartName="/xl/drawings/drawing94.xml" ContentType="application/vnd.openxmlformats-officedocument.drawing+xml"/>
  <Override PartName="/xl/drawings/drawing95.xml" ContentType="application/vnd.openxmlformats-officedocument.drawing+xml"/>
  <Override PartName="/xl/drawings/drawing96.xml" ContentType="application/vnd.openxmlformats-officedocument.drawing+xml"/>
  <Override PartName="/xl/drawings/drawing97.xml" ContentType="application/vnd.openxmlformats-officedocument.drawing+xml"/>
  <Override PartName="/xl/drawings/drawing98.xml" ContentType="application/vnd.openxmlformats-officedocument.drawing+xml"/>
  <Override PartName="/xl/drawings/drawing99.xml" ContentType="application/vnd.openxmlformats-officedocument.drawing+xml"/>
  <Override PartName="/xl/drawings/drawing100.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codeName="ThisWorkbook" defaultThemeVersion="166925"/>
  <mc:AlternateContent xmlns:mc="http://schemas.openxmlformats.org/markup-compatibility/2006">
    <mc:Choice Requires="x15">
      <x15ac:absPath xmlns:x15ac="http://schemas.microsoft.com/office/spreadsheetml/2010/11/ac" url="C:\Users\vward\Desktop\PROJECT FOLDER\2025 FORM UPDATES\"/>
    </mc:Choice>
  </mc:AlternateContent>
  <xr:revisionPtr revIDLastSave="0" documentId="13_ncr:1_{867B6A40-92FC-42AC-9811-1E5289B3F72C}" xr6:coauthVersionLast="47" xr6:coauthVersionMax="47" xr10:uidLastSave="{00000000-0000-0000-0000-000000000000}"/>
  <workbookProtection workbookAlgorithmName="SHA-512" workbookHashValue="0fgQhmuKC7buGR0Kd9D0zsgpGqyTO1ED48sGcpYYB0qWwZ55Xh4dWN2e7WgpeGamBZzzjzmql77qgPu1wMt2CA==" workbookSaltValue="GSfTbjjn8H+UEyKlLupurw==" workbookSpinCount="100000" lockStructure="1"/>
  <bookViews>
    <workbookView showSheetTabs="0" xWindow="-108" yWindow="-108" windowWidth="23256" windowHeight="12456" tabRatio="905" firstSheet="3" activeTab="3" xr2:uid="{00000000-000D-0000-FFFF-FFFF00000000}"/>
  </bookViews>
  <sheets>
    <sheet name="Sheet10" sheetId="109" state="hidden" r:id="rId1"/>
    <sheet name="COVER" sheetId="118" state="hidden" r:id="rId2"/>
    <sheet name="2025 UPDATE NOTES" sheetId="283" r:id="rId3"/>
    <sheet name="Control Sheet" sheetId="93" r:id="rId4"/>
    <sheet name="Instructions" sheetId="119" r:id="rId5"/>
    <sheet name="Task Sheet" sheetId="117" r:id="rId6"/>
    <sheet name="Documents to Review" sheetId="116" r:id="rId7"/>
    <sheet name="Department Information" sheetId="4" r:id="rId8"/>
    <sheet name="County Contact" sheetId="210" r:id="rId9"/>
    <sheet name="City or Town Contact" sheetId="7" r:id="rId10"/>
    <sheet name="Communications Info" sheetId="8" r:id="rId11"/>
    <sheet name="Fire Station Info 1-5" sheetId="9" r:id="rId12"/>
    <sheet name="Governmental Information" sheetId="10" r:id="rId13"/>
    <sheet name="Demographics and Alarms" sheetId="11" r:id="rId14"/>
    <sheet name="Personnel Deduction Cal" sheetId="189" r:id="rId15"/>
    <sheet name="Personnel and On Duty Staffing" sheetId="96" r:id="rId16"/>
    <sheet name="Structure Fire Respones" sheetId="33" r:id="rId17"/>
    <sheet name="Structure FIre Instructions" sheetId="284" r:id="rId18"/>
    <sheet name="Outside Aid IP" sheetId="17" r:id="rId19"/>
    <sheet name="Automatic Response" sheetId="35" r:id="rId20"/>
    <sheet name="Automatic Aid Instructions " sheetId="285" r:id="rId21"/>
    <sheet name="Automatic Response (2)" sheetId="94" r:id="rId22"/>
    <sheet name="Auto Aid Worksheet" sheetId="141" r:id="rId23"/>
    <sheet name="AA Calcultor " sheetId="187" r:id="rId24"/>
    <sheet name="Auto Aid Worksheet (2)" sheetId="286" r:id="rId25"/>
    <sheet name="AA Calcultor  (2)" sheetId="237" r:id="rId26"/>
    <sheet name="Auto Aid Worksheet (3)" sheetId="287" r:id="rId27"/>
    <sheet name="AA Calcultor  (3)" sheetId="241" r:id="rId28"/>
    <sheet name="Auto Aid Worksheet (4)" sheetId="288" r:id="rId29"/>
    <sheet name="AA Calcultor  (4)" sheetId="244" r:id="rId30"/>
    <sheet name="Auto Aid Worksheet (5)" sheetId="289" r:id="rId31"/>
    <sheet name="AA Calcultor  (5)" sheetId="247" r:id="rId32"/>
    <sheet name="Auto Aid Worksheet (6)" sheetId="290" r:id="rId33"/>
    <sheet name="AA Calcultor  (6)" sheetId="250" r:id="rId34"/>
    <sheet name="Auto Aid Worksheet (7)" sheetId="291" r:id="rId35"/>
    <sheet name="AA Calcultor  (7)" sheetId="253" r:id="rId36"/>
    <sheet name="Auto Aid Worksheet (8)" sheetId="292" r:id="rId37"/>
    <sheet name="AA Calcultor  (8)" sheetId="256" r:id="rId38"/>
    <sheet name="Auto Aid Worksheet (9)" sheetId="293" r:id="rId39"/>
    <sheet name="AA Calcultor  (9)" sheetId="259" r:id="rId40"/>
    <sheet name="Auto Aid Worksheet (10)" sheetId="294" r:id="rId41"/>
    <sheet name="AA Calcultor  (10)" sheetId="262" r:id="rId42"/>
    <sheet name="Auto Aid Worksheet (11)" sheetId="295" r:id="rId43"/>
    <sheet name="AA Calcultor  (11)" sheetId="265" r:id="rId44"/>
    <sheet name="Auto Aid Worksheet (12)" sheetId="296" r:id="rId45"/>
    <sheet name="AA Calcultor  (12)" sheetId="268" r:id="rId46"/>
    <sheet name="Water System 1" sheetId="104" r:id="rId47"/>
    <sheet name="Water System 2" sheetId="206" r:id="rId48"/>
    <sheet name="Water System 3" sheetId="207" r:id="rId49"/>
    <sheet name="Water System 4" sheetId="208" r:id="rId50"/>
    <sheet name="Water System 5" sheetId="209" r:id="rId51"/>
    <sheet name="Apparatus Sheet" sheetId="298" r:id="rId52"/>
    <sheet name="Apparatus Sheet (2)" sheetId="342" r:id="rId53"/>
    <sheet name="Apparatus Sheet (3)" sheetId="343" r:id="rId54"/>
    <sheet name="Apparatus Sheet (4)" sheetId="315" r:id="rId55"/>
    <sheet name="Apparatus Sheet (5)" sheetId="316" r:id="rId56"/>
    <sheet name="Apparatus Sheet (6)" sheetId="317" r:id="rId57"/>
    <sheet name="Apparatus Sheet (7)" sheetId="318" r:id="rId58"/>
    <sheet name="Apparatus Sheet (8)" sheetId="319" r:id="rId59"/>
    <sheet name="Apparatus Sheet (9)" sheetId="320" r:id="rId60"/>
    <sheet name="Apparatus Sheet (10)" sheetId="321" r:id="rId61"/>
    <sheet name="Apparatus Sheet (11)" sheetId="322" r:id="rId62"/>
    <sheet name="Apparatus Sheet (12)" sheetId="323" r:id="rId63"/>
    <sheet name="Apparatus Sheet (13)" sheetId="324" r:id="rId64"/>
    <sheet name="Apparatus Sheet (14)" sheetId="325" r:id="rId65"/>
    <sheet name="Apparatus Sheet (15)" sheetId="326" r:id="rId66"/>
    <sheet name="Apparatus Sheet (16)" sheetId="327" r:id="rId67"/>
    <sheet name="Apparatus Sheet (17)" sheetId="328" r:id="rId68"/>
    <sheet name="Apparatus Sheet (18)" sheetId="329" r:id="rId69"/>
    <sheet name="Apparatus Sheet (19)" sheetId="330" r:id="rId70"/>
    <sheet name="Apparatus Sheet (20)" sheetId="331" r:id="rId71"/>
    <sheet name="Apparatus Sheet (21)" sheetId="332" r:id="rId72"/>
    <sheet name="Apparatus Sheet (22)" sheetId="333" r:id="rId73"/>
    <sheet name="Apparatus Sheet (23)" sheetId="334" r:id="rId74"/>
    <sheet name="Apparatus Sheet (24)" sheetId="335" r:id="rId75"/>
    <sheet name="Apparatus Sheet (25)" sheetId="336" r:id="rId76"/>
    <sheet name="Apparatus Sheet (26)" sheetId="337" r:id="rId77"/>
    <sheet name="Apparatus Sheet (27)" sheetId="338" r:id="rId78"/>
    <sheet name="Apparatus Sheet (28)" sheetId="339" r:id="rId79"/>
    <sheet name="Apparatus Sheet (29)" sheetId="340" r:id="rId80"/>
    <sheet name="Apparatus Sheet (30)" sheetId="341" r:id="rId81"/>
    <sheet name="Instructions (2)" sheetId="270" r:id="rId82"/>
    <sheet name="Training Questions" sheetId="152" r:id="rId83"/>
    <sheet name="Training Worksheet 1-40 FF" sheetId="153" r:id="rId84"/>
    <sheet name="Community Risk Worksheets" sheetId="282" r:id="rId85"/>
    <sheet name="Training Calculator" sheetId="158" r:id="rId86"/>
    <sheet name="Instructions (3)" sheetId="159" r:id="rId87"/>
    <sheet name="Performanace Worksheet" sheetId="218" r:id="rId88"/>
    <sheet name="Equipment List" sheetId="164" r:id="rId89"/>
    <sheet name="Static Water Point" sheetId="165" r:id="rId90"/>
    <sheet name="Alternate Water Supply" sheetId="183" r:id="rId91"/>
    <sheet name="Alternate Water Appartus List" sheetId="184" r:id="rId92"/>
    <sheet name="Inspector Notes" sheetId="217" r:id="rId93"/>
    <sheet name="Extended Hose Lay Form" sheetId="211" r:id="rId94"/>
    <sheet name="Extended Hose Lay Form (2)" sheetId="213" r:id="rId95"/>
    <sheet name="Extended Hose Lay Form (3)" sheetId="214" r:id="rId96"/>
    <sheet name="Extended Hose Lay Form (4)" sheetId="215" r:id="rId97"/>
    <sheet name="Extended Hose Lay Form (5)" sheetId="216" r:id="rId98"/>
    <sheet name="Personnel and On Duty Staff Ex" sheetId="97" r:id="rId99"/>
    <sheet name="Structure Fire Respones EXAMPLE" sheetId="98" r:id="rId100"/>
    <sheet name="Automatic Response EXAMPLE" sheetId="99" r:id="rId101"/>
    <sheet name="Sheet2" sheetId="212" state="hidden" r:id="rId102"/>
  </sheets>
  <externalReferences>
    <externalReference r:id="rId103"/>
  </externalReferences>
  <definedNames>
    <definedName name="_xlnm._FilterDatabase" localSheetId="83" hidden="1">'Training Worksheet 1-40 FF'!$C$8:$J$208</definedName>
    <definedName name="_Hlk117163198" localSheetId="22">'Auto Aid Worksheet'!$D$19</definedName>
    <definedName name="_Hlk117163198" localSheetId="40">'Auto Aid Worksheet (10)'!$D$19</definedName>
    <definedName name="_Hlk117163198" localSheetId="42">'Auto Aid Worksheet (11)'!$D$19</definedName>
    <definedName name="_Hlk117163198" localSheetId="44">'Auto Aid Worksheet (12)'!$D$19</definedName>
    <definedName name="_Hlk117163198" localSheetId="24">'Auto Aid Worksheet (2)'!$D$19</definedName>
    <definedName name="_Hlk117163198" localSheetId="26">'Auto Aid Worksheet (3)'!$D$19</definedName>
    <definedName name="_Hlk117163198" localSheetId="28">'Auto Aid Worksheet (4)'!$D$19</definedName>
    <definedName name="_Hlk117163198" localSheetId="30">'Auto Aid Worksheet (5)'!$D$19</definedName>
    <definedName name="_Hlk117163198" localSheetId="32">'Auto Aid Worksheet (6)'!$D$19</definedName>
    <definedName name="_Hlk117163198" localSheetId="34">'Auto Aid Worksheet (7)'!$D$19</definedName>
    <definedName name="_Hlk117163198" localSheetId="36">'Auto Aid Worksheet (8)'!$D$19</definedName>
    <definedName name="_Hlk117163198" localSheetId="38">'Auto Aid Worksheet (9)'!$D$19</definedName>
    <definedName name="_Hlk205733641" localSheetId="6">'Documents to Review'!$G$101</definedName>
    <definedName name="OLE_LINK3" localSheetId="83">'Training Worksheet 1-40 FF'!#REF!</definedName>
    <definedName name="_xlnm.Print_Area" localSheetId="2">'2025 UPDATE NOTES'!$A$1:$J$7</definedName>
    <definedName name="_xlnm.Print_Area" localSheetId="91">'Alternate Water Appartus List'!$C$2:$H$69</definedName>
    <definedName name="_xlnm.Print_Area" localSheetId="90">'Alternate Water Supply'!$E$2:$AZ$58</definedName>
    <definedName name="_xlnm.Print_Area" localSheetId="51">'Apparatus Sheet'!$D$2:$AP$43</definedName>
    <definedName name="_xlnm.Print_Area" localSheetId="60">'Apparatus Sheet (10)'!$D$2:$AP$43</definedName>
    <definedName name="_xlnm.Print_Area" localSheetId="61">'Apparatus Sheet (11)'!$D$2:$AP$43</definedName>
    <definedName name="_xlnm.Print_Area" localSheetId="62">'Apparatus Sheet (12)'!$D$2:$AP$43</definedName>
    <definedName name="_xlnm.Print_Area" localSheetId="63">'Apparatus Sheet (13)'!$D$2:$AP$43</definedName>
    <definedName name="_xlnm.Print_Area" localSheetId="64">'Apparatus Sheet (14)'!$D$2:$AP$43</definedName>
    <definedName name="_xlnm.Print_Area" localSheetId="65">'Apparatus Sheet (15)'!$D$2:$AP$43</definedName>
    <definedName name="_xlnm.Print_Area" localSheetId="66">'Apparatus Sheet (16)'!$D$2:$AP$43</definedName>
    <definedName name="_xlnm.Print_Area" localSheetId="67">'Apparatus Sheet (17)'!$D$2:$AP$43</definedName>
    <definedName name="_xlnm.Print_Area" localSheetId="68">'Apparatus Sheet (18)'!$D$2:$AP$43</definedName>
    <definedName name="_xlnm.Print_Area" localSheetId="69">'Apparatus Sheet (19)'!$D$2:$AP$43</definedName>
    <definedName name="_xlnm.Print_Area" localSheetId="52">'Apparatus Sheet (2)'!$D$2:$AP$43</definedName>
    <definedName name="_xlnm.Print_Area" localSheetId="70">'Apparatus Sheet (20)'!$D$2:$AP$43</definedName>
    <definedName name="_xlnm.Print_Area" localSheetId="71">'Apparatus Sheet (21)'!$D$2:$AP$43</definedName>
    <definedName name="_xlnm.Print_Area" localSheetId="72">'Apparatus Sheet (22)'!$D$2:$AP$43</definedName>
    <definedName name="_xlnm.Print_Area" localSheetId="73">'Apparatus Sheet (23)'!$D$2:$AP$43</definedName>
    <definedName name="_xlnm.Print_Area" localSheetId="74">'Apparatus Sheet (24)'!$D$2:$AP$43</definedName>
    <definedName name="_xlnm.Print_Area" localSheetId="75">'Apparatus Sheet (25)'!$D$2:$AP$43</definedName>
    <definedName name="_xlnm.Print_Area" localSheetId="76">'Apparatus Sheet (26)'!$D$2:$AP$43</definedName>
    <definedName name="_xlnm.Print_Area" localSheetId="77">'Apparatus Sheet (27)'!$D$2:$AP$43</definedName>
    <definedName name="_xlnm.Print_Area" localSheetId="78">'Apparatus Sheet (28)'!$D$2:$AP$43</definedName>
    <definedName name="_xlnm.Print_Area" localSheetId="79">'Apparatus Sheet (29)'!$D$2:$AP$43</definedName>
    <definedName name="_xlnm.Print_Area" localSheetId="53">'Apparatus Sheet (3)'!$D$2:$AP$43</definedName>
    <definedName name="_xlnm.Print_Area" localSheetId="80">'Apparatus Sheet (30)'!$D$2:$AP$43</definedName>
    <definedName name="_xlnm.Print_Area" localSheetId="54">'Apparatus Sheet (4)'!$D$2:$AP$43</definedName>
    <definedName name="_xlnm.Print_Area" localSheetId="55">'Apparatus Sheet (5)'!$D$2:$AP$43</definedName>
    <definedName name="_xlnm.Print_Area" localSheetId="56">'Apparatus Sheet (6)'!$D$2:$AP$43</definedName>
    <definedName name="_xlnm.Print_Area" localSheetId="57">'Apparatus Sheet (7)'!$D$2:$AP$43</definedName>
    <definedName name="_xlnm.Print_Area" localSheetId="58">'Apparatus Sheet (8)'!$D$2:$AP$43</definedName>
    <definedName name="_xlnm.Print_Area" localSheetId="59">'Apparatus Sheet (9)'!$D$2:$AP$43</definedName>
    <definedName name="_xlnm.Print_Area" localSheetId="22">'Auto Aid Worksheet'!$D$4:$BJ$36</definedName>
    <definedName name="_xlnm.Print_Area" localSheetId="40">'Auto Aid Worksheet (10)'!$D$4:$BJ$36</definedName>
    <definedName name="_xlnm.Print_Area" localSheetId="42">'Auto Aid Worksheet (11)'!$D$4:$BJ$36</definedName>
    <definedName name="_xlnm.Print_Area" localSheetId="44">'Auto Aid Worksheet (12)'!$D$4:$BJ$36</definedName>
    <definedName name="_xlnm.Print_Area" localSheetId="24">'Auto Aid Worksheet (2)'!$D$4:$BJ$36</definedName>
    <definedName name="_xlnm.Print_Area" localSheetId="26">'Auto Aid Worksheet (3)'!$D$4:$BJ$36</definedName>
    <definedName name="_xlnm.Print_Area" localSheetId="28">'Auto Aid Worksheet (4)'!$D$4:$BJ$36</definedName>
    <definedName name="_xlnm.Print_Area" localSheetId="30">'Auto Aid Worksheet (5)'!$D$4:$BJ$36</definedName>
    <definedName name="_xlnm.Print_Area" localSheetId="32">'Auto Aid Worksheet (6)'!$D$4:$BJ$36</definedName>
    <definedName name="_xlnm.Print_Area" localSheetId="34">'Auto Aid Worksheet (7)'!$D$4:$BJ$36</definedName>
    <definedName name="_xlnm.Print_Area" localSheetId="36">'Auto Aid Worksheet (8)'!$D$4:$BJ$36</definedName>
    <definedName name="_xlnm.Print_Area" localSheetId="38">'Auto Aid Worksheet (9)'!$D$4:$BJ$36</definedName>
    <definedName name="_xlnm.Print_Area" localSheetId="20">'Automatic Aid Instructions '!$B$2:$L$47</definedName>
    <definedName name="_xlnm.Print_Area" localSheetId="19">'Automatic Response'!$D$2:$X$30</definedName>
    <definedName name="_xlnm.Print_Area" localSheetId="21">'Automatic Response (2)'!$D$2:$X$30</definedName>
    <definedName name="_xlnm.Print_Area" localSheetId="100">'Automatic Response EXAMPLE'!$C$2:$W$29</definedName>
    <definedName name="_xlnm.Print_Area" localSheetId="9">'City or Town Contact'!$D$3:$J$21</definedName>
    <definedName name="_xlnm.Print_Area" localSheetId="10">'Communications Info'!$D$2:$J$22</definedName>
    <definedName name="_xlnm.Print_Area" localSheetId="84">'Community Risk Worksheets'!$D$3:$P$184</definedName>
    <definedName name="_xlnm.Print_Area" localSheetId="3">'Control Sheet'!$C$2:$Q$28</definedName>
    <definedName name="_xlnm.Print_Area" localSheetId="8">'County Contact'!$D$3:$BF$42</definedName>
    <definedName name="_xlnm.Print_Area" localSheetId="13">'Demographics and Alarms'!$D$2:$N$32</definedName>
    <definedName name="_xlnm.Print_Area" localSheetId="7">'Department Information'!$D$2:$J$30</definedName>
    <definedName name="_xlnm.Print_Area" localSheetId="6">'Documents to Review'!$C$2:$AZ$105</definedName>
    <definedName name="_xlnm.Print_Area" localSheetId="88">'Equipment List'!$B$1:$J$56</definedName>
    <definedName name="_xlnm.Print_Area" localSheetId="93">'Extended Hose Lay Form'!$C$2:$J$28</definedName>
    <definedName name="_xlnm.Print_Area" localSheetId="94">'Extended Hose Lay Form (2)'!$C$2:$J$28</definedName>
    <definedName name="_xlnm.Print_Area" localSheetId="95">'Extended Hose Lay Form (3)'!$C$2:$J$28</definedName>
    <definedName name="_xlnm.Print_Area" localSheetId="96">'Extended Hose Lay Form (4)'!$C$2:$J$28</definedName>
    <definedName name="_xlnm.Print_Area" localSheetId="97">'Extended Hose Lay Form (5)'!$C$2:$J$28</definedName>
    <definedName name="_xlnm.Print_Area" localSheetId="11">'Fire Station Info 1-5'!$D$2:$L$202</definedName>
    <definedName name="_xlnm.Print_Area" localSheetId="12">'Governmental Information'!$D$2:$Q$27</definedName>
    <definedName name="_xlnm.Print_Area" localSheetId="4">Instructions!$D$2:$AR$57</definedName>
    <definedName name="_xlnm.Print_Area" localSheetId="81">'Instructions (2)'!$D$2:$BC$110</definedName>
    <definedName name="_xlnm.Print_Area" localSheetId="86">'Instructions (3)'!$B$2:$O$10</definedName>
    <definedName name="_xlnm.Print_Area" localSheetId="18">'Outside Aid IP'!$D$4:$BB$29</definedName>
    <definedName name="_xlnm.Print_Area" localSheetId="98">'Personnel and On Duty Staff Ex'!$D$2:$BG$39</definedName>
    <definedName name="_xlnm.Print_Area" localSheetId="15">'Personnel and On Duty Staffing'!$D$2:$BG$43</definedName>
    <definedName name="_xlnm.Print_Area" localSheetId="89">'Static Water Point'!$A$1:$I$46</definedName>
    <definedName name="_xlnm.Print_Area" localSheetId="17">'Structure FIre Instructions'!$B$2:$M$38</definedName>
    <definedName name="_xlnm.Print_Area" localSheetId="16">'Structure Fire Respones'!$C$2:$AN$29</definedName>
    <definedName name="_xlnm.Print_Area" localSheetId="99">'Structure Fire Respones EXAMPLE'!$D$2:$U$30</definedName>
    <definedName name="_xlnm.Print_Area" localSheetId="5">'Task Sheet'!$A$2:$AY$32</definedName>
    <definedName name="_xlnm.Print_Area" localSheetId="85">'Training Calculator'!$D$3:$BI$45</definedName>
    <definedName name="_xlnm.Print_Area" localSheetId="82">'Training Questions'!$E$2:$BF$53</definedName>
    <definedName name="_xlnm.Print_Area" localSheetId="83">'Training Worksheet 1-40 FF'!$B$1:$K$209</definedName>
    <definedName name="_xlnm.Print_Area" localSheetId="46">'Water System 1'!$D$3:$BA$69</definedName>
    <definedName name="_xlnm.Print_Area" localSheetId="47">'Water System 2'!$C$1:$BB$70</definedName>
    <definedName name="_xlnm.Print_Area" localSheetId="48">'Water System 3'!$C$1:$BB$70</definedName>
    <definedName name="_xlnm.Print_Area" localSheetId="49">'Water System 4'!$C$1:$BB$70</definedName>
    <definedName name="_xlnm.Print_Area" localSheetId="50">'Water System 5'!$C$1:$BB$70</definedName>
    <definedName name="_xlnm.Print_Titles" localSheetId="51">'Apparatus Sheet'!$14:$14</definedName>
    <definedName name="_xlnm.Print_Titles" localSheetId="60">'Apparatus Sheet (10)'!$14:$14</definedName>
    <definedName name="_xlnm.Print_Titles" localSheetId="61">'Apparatus Sheet (11)'!$14:$14</definedName>
    <definedName name="_xlnm.Print_Titles" localSheetId="62">'Apparatus Sheet (12)'!$14:$14</definedName>
    <definedName name="_xlnm.Print_Titles" localSheetId="63">'Apparatus Sheet (13)'!$14:$14</definedName>
    <definedName name="_xlnm.Print_Titles" localSheetId="64">'Apparatus Sheet (14)'!$14:$14</definedName>
    <definedName name="_xlnm.Print_Titles" localSheetId="65">'Apparatus Sheet (15)'!$14:$14</definedName>
    <definedName name="_xlnm.Print_Titles" localSheetId="66">'Apparatus Sheet (16)'!$14:$14</definedName>
    <definedName name="_xlnm.Print_Titles" localSheetId="67">'Apparatus Sheet (17)'!$14:$14</definedName>
    <definedName name="_xlnm.Print_Titles" localSheetId="68">'Apparatus Sheet (18)'!$14:$14</definedName>
    <definedName name="_xlnm.Print_Titles" localSheetId="69">'Apparatus Sheet (19)'!$14:$14</definedName>
    <definedName name="_xlnm.Print_Titles" localSheetId="52">'Apparatus Sheet (2)'!$14:$14</definedName>
    <definedName name="_xlnm.Print_Titles" localSheetId="70">'Apparatus Sheet (20)'!$14:$14</definedName>
    <definedName name="_xlnm.Print_Titles" localSheetId="71">'Apparatus Sheet (21)'!$14:$14</definedName>
    <definedName name="_xlnm.Print_Titles" localSheetId="72">'Apparatus Sheet (22)'!$14:$14</definedName>
    <definedName name="_xlnm.Print_Titles" localSheetId="73">'Apparatus Sheet (23)'!$14:$14</definedName>
    <definedName name="_xlnm.Print_Titles" localSheetId="74">'Apparatus Sheet (24)'!$14:$14</definedName>
    <definedName name="_xlnm.Print_Titles" localSheetId="75">'Apparatus Sheet (25)'!$14:$14</definedName>
    <definedName name="_xlnm.Print_Titles" localSheetId="76">'Apparatus Sheet (26)'!$14:$14</definedName>
    <definedName name="_xlnm.Print_Titles" localSheetId="77">'Apparatus Sheet (27)'!$14:$14</definedName>
    <definedName name="_xlnm.Print_Titles" localSheetId="78">'Apparatus Sheet (28)'!$14:$14</definedName>
    <definedName name="_xlnm.Print_Titles" localSheetId="79">'Apparatus Sheet (29)'!$14:$14</definedName>
    <definedName name="_xlnm.Print_Titles" localSheetId="53">'Apparatus Sheet (3)'!$14:$14</definedName>
    <definedName name="_xlnm.Print_Titles" localSheetId="80">'Apparatus Sheet (30)'!$14:$14</definedName>
    <definedName name="_xlnm.Print_Titles" localSheetId="54">'Apparatus Sheet (4)'!$14:$14</definedName>
    <definedName name="_xlnm.Print_Titles" localSheetId="55">'Apparatus Sheet (5)'!$14:$14</definedName>
    <definedName name="_xlnm.Print_Titles" localSheetId="56">'Apparatus Sheet (6)'!$14:$14</definedName>
    <definedName name="_xlnm.Print_Titles" localSheetId="57">'Apparatus Sheet (7)'!$14:$14</definedName>
    <definedName name="_xlnm.Print_Titles" localSheetId="58">'Apparatus Sheet (8)'!$14:$14</definedName>
    <definedName name="_xlnm.Print_Titles" localSheetId="59">'Apparatus Sheet (9)'!$14:$14</definedName>
    <definedName name="_xlnm.Print_Titles" localSheetId="11">'Fire Station Info 1-5'!$2:$2</definedName>
    <definedName name="Z_9DC04648_10C7_4756_B32D_2416525DE736_.wvu.Cols" localSheetId="83" hidden="1">'Training Worksheet 1-40 FF'!$P:$P</definedName>
    <definedName name="Z_9DC04648_10C7_4756_B32D_2416525DE736_.wvu.PrintArea" localSheetId="83" hidden="1">'Training Worksheet 1-40 FF'!$B$1:$J$23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0" i="94" l="1"/>
  <c r="X30" i="35"/>
  <c r="W30" i="35"/>
  <c r="O30" i="35"/>
  <c r="L30" i="35"/>
  <c r="H30" i="35"/>
  <c r="AU6" i="316"/>
  <c r="AU7" i="316"/>
  <c r="AU8" i="316"/>
  <c r="AU9" i="316"/>
  <c r="AU10" i="316"/>
  <c r="AU11" i="316"/>
  <c r="AU12" i="316"/>
  <c r="AU13" i="316"/>
  <c r="AU14" i="316"/>
  <c r="AU15" i="316"/>
  <c r="AU16" i="316"/>
  <c r="AU17" i="316"/>
  <c r="AU18" i="316"/>
  <c r="AU19" i="316"/>
  <c r="AU20" i="316"/>
  <c r="AU20" i="322"/>
  <c r="AS20" i="322"/>
  <c r="AU19" i="322"/>
  <c r="AS19" i="322"/>
  <c r="AU18" i="322"/>
  <c r="AS18" i="322"/>
  <c r="AU17" i="322"/>
  <c r="AS17" i="322"/>
  <c r="AU16" i="322"/>
  <c r="AS16" i="322"/>
  <c r="AU15" i="322"/>
  <c r="AS15" i="322"/>
  <c r="AU14" i="322"/>
  <c r="AS14" i="322"/>
  <c r="AU13" i="322"/>
  <c r="AS13" i="322"/>
  <c r="AU12" i="322"/>
  <c r="AS12" i="322"/>
  <c r="AU11" i="322"/>
  <c r="AS11" i="322"/>
  <c r="AU10" i="322"/>
  <c r="AS10" i="322"/>
  <c r="AU9" i="322"/>
  <c r="AS9" i="322"/>
  <c r="AU8" i="322"/>
  <c r="AS8" i="322"/>
  <c r="AU7" i="322"/>
  <c r="AS7" i="322"/>
  <c r="AU6" i="322"/>
  <c r="AS6" i="322"/>
  <c r="AU20" i="323"/>
  <c r="AS20" i="323"/>
  <c r="AU19" i="323"/>
  <c r="AS19" i="323"/>
  <c r="AU18" i="323"/>
  <c r="AS18" i="323"/>
  <c r="AU17" i="323"/>
  <c r="AS17" i="323"/>
  <c r="AU16" i="323"/>
  <c r="AS16" i="323"/>
  <c r="AU15" i="323"/>
  <c r="AS15" i="323"/>
  <c r="AU14" i="323"/>
  <c r="AS14" i="323"/>
  <c r="AU13" i="323"/>
  <c r="AS13" i="323"/>
  <c r="AU12" i="323"/>
  <c r="AS12" i="323"/>
  <c r="AU11" i="323"/>
  <c r="AS11" i="323"/>
  <c r="AU10" i="323"/>
  <c r="AS10" i="323"/>
  <c r="AU9" i="323"/>
  <c r="AS9" i="323"/>
  <c r="AU8" i="323"/>
  <c r="AS8" i="323"/>
  <c r="AU7" i="323"/>
  <c r="AS7" i="323"/>
  <c r="AU6" i="323"/>
  <c r="AS6" i="323"/>
  <c r="AU20" i="324"/>
  <c r="AS20" i="324"/>
  <c r="AU19" i="324"/>
  <c r="AS19" i="324"/>
  <c r="AU18" i="324"/>
  <c r="AS18" i="324"/>
  <c r="AU17" i="324"/>
  <c r="AS17" i="324"/>
  <c r="AU16" i="324"/>
  <c r="AS16" i="324"/>
  <c r="AU15" i="324"/>
  <c r="AS15" i="324"/>
  <c r="AU14" i="324"/>
  <c r="AS14" i="324"/>
  <c r="AU13" i="324"/>
  <c r="AS13" i="324"/>
  <c r="AU12" i="324"/>
  <c r="AS12" i="324"/>
  <c r="AU11" i="324"/>
  <c r="AS11" i="324"/>
  <c r="AU10" i="324"/>
  <c r="AS10" i="324"/>
  <c r="AU9" i="324"/>
  <c r="AS9" i="324"/>
  <c r="AU8" i="324"/>
  <c r="AS8" i="324"/>
  <c r="AU7" i="324"/>
  <c r="AS7" i="324"/>
  <c r="AU6" i="324"/>
  <c r="AS6" i="324"/>
  <c r="AU20" i="325"/>
  <c r="AS20" i="325"/>
  <c r="AU19" i="325"/>
  <c r="AS19" i="325"/>
  <c r="AU18" i="325"/>
  <c r="AS18" i="325"/>
  <c r="AU17" i="325"/>
  <c r="AS17" i="325"/>
  <c r="AU16" i="325"/>
  <c r="AS16" i="325"/>
  <c r="AU15" i="325"/>
  <c r="AS15" i="325"/>
  <c r="AU14" i="325"/>
  <c r="AS14" i="325"/>
  <c r="AU13" i="325"/>
  <c r="AS13" i="325"/>
  <c r="AU12" i="325"/>
  <c r="AS12" i="325"/>
  <c r="AU11" i="325"/>
  <c r="AS11" i="325"/>
  <c r="AU10" i="325"/>
  <c r="AS10" i="325"/>
  <c r="AU9" i="325"/>
  <c r="AS9" i="325"/>
  <c r="AU8" i="325"/>
  <c r="AS8" i="325"/>
  <c r="AU7" i="325"/>
  <c r="AS7" i="325"/>
  <c r="AU6" i="325"/>
  <c r="AS6" i="325"/>
  <c r="AU20" i="326"/>
  <c r="AS20" i="326"/>
  <c r="AU19" i="326"/>
  <c r="AS19" i="326"/>
  <c r="AU18" i="326"/>
  <c r="AS18" i="326"/>
  <c r="AU17" i="326"/>
  <c r="AS17" i="326"/>
  <c r="AU16" i="326"/>
  <c r="AS16" i="326"/>
  <c r="AU15" i="326"/>
  <c r="AS15" i="326"/>
  <c r="AU14" i="326"/>
  <c r="AS14" i="326"/>
  <c r="AU13" i="326"/>
  <c r="AS13" i="326"/>
  <c r="AU12" i="326"/>
  <c r="AS12" i="326"/>
  <c r="AU11" i="326"/>
  <c r="AS11" i="326"/>
  <c r="AU10" i="326"/>
  <c r="AS10" i="326"/>
  <c r="AU9" i="326"/>
  <c r="AS9" i="326"/>
  <c r="AU8" i="326"/>
  <c r="AS8" i="326"/>
  <c r="AU7" i="326"/>
  <c r="AS7" i="326"/>
  <c r="AU6" i="326"/>
  <c r="AS6" i="326"/>
  <c r="AU20" i="327"/>
  <c r="AS20" i="327"/>
  <c r="AU19" i="327"/>
  <c r="AS19" i="327"/>
  <c r="AU18" i="327"/>
  <c r="AS18" i="327"/>
  <c r="AU17" i="327"/>
  <c r="AS17" i="327"/>
  <c r="AU16" i="327"/>
  <c r="AS16" i="327"/>
  <c r="AU15" i="327"/>
  <c r="AS15" i="327"/>
  <c r="AU14" i="327"/>
  <c r="AS14" i="327"/>
  <c r="AU13" i="327"/>
  <c r="AS13" i="327"/>
  <c r="AU12" i="327"/>
  <c r="AS12" i="327"/>
  <c r="AU11" i="327"/>
  <c r="AS11" i="327"/>
  <c r="AU10" i="327"/>
  <c r="AS10" i="327"/>
  <c r="AU9" i="327"/>
  <c r="AS9" i="327"/>
  <c r="AU8" i="327"/>
  <c r="AS8" i="327"/>
  <c r="AU7" i="327"/>
  <c r="AS7" i="327"/>
  <c r="AU6" i="327"/>
  <c r="AS6" i="327"/>
  <c r="AU20" i="328"/>
  <c r="AS20" i="328"/>
  <c r="AU19" i="328"/>
  <c r="AS19" i="328"/>
  <c r="AU18" i="328"/>
  <c r="AS18" i="328"/>
  <c r="AU17" i="328"/>
  <c r="AS17" i="328"/>
  <c r="AU16" i="328"/>
  <c r="AS16" i="328"/>
  <c r="AU15" i="328"/>
  <c r="AS15" i="328"/>
  <c r="AU14" i="328"/>
  <c r="AS14" i="328"/>
  <c r="AU13" i="328"/>
  <c r="AS13" i="328"/>
  <c r="AU12" i="328"/>
  <c r="AS12" i="328"/>
  <c r="AU11" i="328"/>
  <c r="AS11" i="328"/>
  <c r="AU10" i="328"/>
  <c r="AS10" i="328"/>
  <c r="AU9" i="328"/>
  <c r="AS9" i="328"/>
  <c r="AU8" i="328"/>
  <c r="AS8" i="328"/>
  <c r="AU7" i="328"/>
  <c r="AS7" i="328"/>
  <c r="AU6" i="328"/>
  <c r="AS6" i="328"/>
  <c r="AU20" i="329"/>
  <c r="AS20" i="329"/>
  <c r="AU19" i="329"/>
  <c r="AS19" i="329"/>
  <c r="AU18" i="329"/>
  <c r="AS18" i="329"/>
  <c r="AU17" i="329"/>
  <c r="AS17" i="329"/>
  <c r="AU16" i="329"/>
  <c r="AS16" i="329"/>
  <c r="AU15" i="329"/>
  <c r="AS15" i="329"/>
  <c r="AU14" i="329"/>
  <c r="AS14" i="329"/>
  <c r="AU13" i="329"/>
  <c r="AS13" i="329"/>
  <c r="AU12" i="329"/>
  <c r="AS12" i="329"/>
  <c r="AU11" i="329"/>
  <c r="AS11" i="329"/>
  <c r="AU10" i="329"/>
  <c r="AS10" i="329"/>
  <c r="AU9" i="329"/>
  <c r="AS9" i="329"/>
  <c r="AU8" i="329"/>
  <c r="AS8" i="329"/>
  <c r="AU7" i="329"/>
  <c r="AS7" i="329"/>
  <c r="AU6" i="329"/>
  <c r="AS6" i="329"/>
  <c r="AU20" i="330"/>
  <c r="AS20" i="330"/>
  <c r="AU19" i="330"/>
  <c r="AS19" i="330"/>
  <c r="AU18" i="330"/>
  <c r="AS18" i="330"/>
  <c r="AU17" i="330"/>
  <c r="AS17" i="330"/>
  <c r="AU16" i="330"/>
  <c r="AS16" i="330"/>
  <c r="AU15" i="330"/>
  <c r="AS15" i="330"/>
  <c r="AU14" i="330"/>
  <c r="AS14" i="330"/>
  <c r="AU13" i="330"/>
  <c r="AS13" i="330"/>
  <c r="AU12" i="330"/>
  <c r="AS12" i="330"/>
  <c r="AU11" i="330"/>
  <c r="AS11" i="330"/>
  <c r="AU10" i="330"/>
  <c r="AS10" i="330"/>
  <c r="AU9" i="330"/>
  <c r="AS9" i="330"/>
  <c r="AU8" i="330"/>
  <c r="AS8" i="330"/>
  <c r="AU7" i="330"/>
  <c r="AS7" i="330"/>
  <c r="AU6" i="330"/>
  <c r="AS6" i="330"/>
  <c r="AU20" i="331"/>
  <c r="AS20" i="331"/>
  <c r="AU19" i="331"/>
  <c r="AS19" i="331"/>
  <c r="AU18" i="331"/>
  <c r="AS18" i="331"/>
  <c r="AU17" i="331"/>
  <c r="AS17" i="331"/>
  <c r="AU16" i="331"/>
  <c r="AS16" i="331"/>
  <c r="AU15" i="331"/>
  <c r="AS15" i="331"/>
  <c r="AU14" i="331"/>
  <c r="AS14" i="331"/>
  <c r="AU13" i="331"/>
  <c r="AS13" i="331"/>
  <c r="AU12" i="331"/>
  <c r="AS12" i="331"/>
  <c r="AU11" i="331"/>
  <c r="AS11" i="331"/>
  <c r="AU10" i="331"/>
  <c r="AS10" i="331"/>
  <c r="AU9" i="331"/>
  <c r="AS9" i="331"/>
  <c r="AU8" i="331"/>
  <c r="AS8" i="331"/>
  <c r="AU7" i="331"/>
  <c r="AS7" i="331"/>
  <c r="AU6" i="331"/>
  <c r="AS6" i="331"/>
  <c r="AU20" i="332"/>
  <c r="AS20" i="332"/>
  <c r="AU19" i="332"/>
  <c r="AS19" i="332"/>
  <c r="AU18" i="332"/>
  <c r="AS18" i="332"/>
  <c r="AU17" i="332"/>
  <c r="AS17" i="332"/>
  <c r="AU16" i="332"/>
  <c r="AS16" i="332"/>
  <c r="AU15" i="332"/>
  <c r="AS15" i="332"/>
  <c r="AU14" i="332"/>
  <c r="AS14" i="332"/>
  <c r="AU13" i="332"/>
  <c r="AS13" i="332"/>
  <c r="AU12" i="332"/>
  <c r="AS12" i="332"/>
  <c r="AU11" i="332"/>
  <c r="AS11" i="332"/>
  <c r="AU10" i="332"/>
  <c r="AS10" i="332"/>
  <c r="AU9" i="332"/>
  <c r="AS9" i="332"/>
  <c r="AU8" i="332"/>
  <c r="AS8" i="332"/>
  <c r="AU7" i="332"/>
  <c r="AS7" i="332"/>
  <c r="AU6" i="332"/>
  <c r="AS6" i="332"/>
  <c r="AU20" i="333"/>
  <c r="AS20" i="333"/>
  <c r="AU19" i="333"/>
  <c r="AS19" i="333"/>
  <c r="AU18" i="333"/>
  <c r="AS18" i="333"/>
  <c r="AU17" i="333"/>
  <c r="AS17" i="333"/>
  <c r="AU16" i="333"/>
  <c r="AS16" i="333"/>
  <c r="AU15" i="333"/>
  <c r="AS15" i="333"/>
  <c r="AU14" i="333"/>
  <c r="AS14" i="333"/>
  <c r="AU13" i="333"/>
  <c r="AS13" i="333"/>
  <c r="AU12" i="333"/>
  <c r="AS12" i="333"/>
  <c r="AU11" i="333"/>
  <c r="AS11" i="333"/>
  <c r="AU10" i="333"/>
  <c r="AS10" i="333"/>
  <c r="AU9" i="333"/>
  <c r="AS9" i="333"/>
  <c r="AU8" i="333"/>
  <c r="AS8" i="333"/>
  <c r="AU7" i="333"/>
  <c r="AS7" i="333"/>
  <c r="AU6" i="333"/>
  <c r="AS6" i="333"/>
  <c r="AU20" i="334"/>
  <c r="AS20" i="334"/>
  <c r="AU19" i="334"/>
  <c r="AS19" i="334"/>
  <c r="AU18" i="334"/>
  <c r="AS18" i="334"/>
  <c r="AU17" i="334"/>
  <c r="AS17" i="334"/>
  <c r="AU16" i="334"/>
  <c r="AS16" i="334"/>
  <c r="AU15" i="334"/>
  <c r="AS15" i="334"/>
  <c r="AU14" i="334"/>
  <c r="AS14" i="334"/>
  <c r="AU13" i="334"/>
  <c r="AS13" i="334"/>
  <c r="AU12" i="334"/>
  <c r="AS12" i="334"/>
  <c r="AU11" i="334"/>
  <c r="AS11" i="334"/>
  <c r="AU10" i="334"/>
  <c r="AS10" i="334"/>
  <c r="AU9" i="334"/>
  <c r="AS9" i="334"/>
  <c r="AU8" i="334"/>
  <c r="AS8" i="334"/>
  <c r="AU7" i="334"/>
  <c r="AS7" i="334"/>
  <c r="AU6" i="334"/>
  <c r="AS6" i="334"/>
  <c r="AU20" i="335"/>
  <c r="AS20" i="335"/>
  <c r="AU19" i="335"/>
  <c r="AS19" i="335"/>
  <c r="AU18" i="335"/>
  <c r="AS18" i="335"/>
  <c r="AU17" i="335"/>
  <c r="AS17" i="335"/>
  <c r="AU16" i="335"/>
  <c r="AS16" i="335"/>
  <c r="AU15" i="335"/>
  <c r="AS15" i="335"/>
  <c r="AU14" i="335"/>
  <c r="AS14" i="335"/>
  <c r="AU13" i="335"/>
  <c r="AS13" i="335"/>
  <c r="AU12" i="335"/>
  <c r="AS12" i="335"/>
  <c r="AU11" i="335"/>
  <c r="AS11" i="335"/>
  <c r="AU10" i="335"/>
  <c r="AS10" i="335"/>
  <c r="AU9" i="335"/>
  <c r="AS9" i="335"/>
  <c r="AU8" i="335"/>
  <c r="AS8" i="335"/>
  <c r="AU7" i="335"/>
  <c r="AS7" i="335"/>
  <c r="AU6" i="335"/>
  <c r="AS6" i="335"/>
  <c r="AU20" i="336"/>
  <c r="AS20" i="336"/>
  <c r="AU19" i="336"/>
  <c r="AS19" i="336"/>
  <c r="AU18" i="336"/>
  <c r="AS18" i="336"/>
  <c r="AU17" i="336"/>
  <c r="AS17" i="336"/>
  <c r="AU16" i="336"/>
  <c r="AS16" i="336"/>
  <c r="AU15" i="336"/>
  <c r="AS15" i="336"/>
  <c r="AU14" i="336"/>
  <c r="AS14" i="336"/>
  <c r="AU13" i="336"/>
  <c r="AS13" i="336"/>
  <c r="AU12" i="336"/>
  <c r="AS12" i="336"/>
  <c r="AU11" i="336"/>
  <c r="AS11" i="336"/>
  <c r="AU10" i="336"/>
  <c r="AS10" i="336"/>
  <c r="AU9" i="336"/>
  <c r="AS9" i="336"/>
  <c r="AU8" i="336"/>
  <c r="AS8" i="336"/>
  <c r="AU7" i="336"/>
  <c r="AS7" i="336"/>
  <c r="AU6" i="336"/>
  <c r="AS6" i="336"/>
  <c r="AU20" i="337"/>
  <c r="AS20" i="337"/>
  <c r="AU19" i="337"/>
  <c r="AS19" i="337"/>
  <c r="AU18" i="337"/>
  <c r="AS18" i="337"/>
  <c r="AU17" i="337"/>
  <c r="AS17" i="337"/>
  <c r="AU16" i="337"/>
  <c r="AS16" i="337"/>
  <c r="AU15" i="337"/>
  <c r="AS15" i="337"/>
  <c r="AU14" i="337"/>
  <c r="AS14" i="337"/>
  <c r="AU13" i="337"/>
  <c r="AS13" i="337"/>
  <c r="AU12" i="337"/>
  <c r="AS12" i="337"/>
  <c r="AU11" i="337"/>
  <c r="AS11" i="337"/>
  <c r="AU10" i="337"/>
  <c r="AS10" i="337"/>
  <c r="AU9" i="337"/>
  <c r="AS9" i="337"/>
  <c r="AU8" i="337"/>
  <c r="AS8" i="337"/>
  <c r="AU7" i="337"/>
  <c r="AS7" i="337"/>
  <c r="AU6" i="337"/>
  <c r="AS6" i="337"/>
  <c r="AU20" i="338"/>
  <c r="AS20" i="338"/>
  <c r="AU19" i="338"/>
  <c r="AS19" i="338"/>
  <c r="AU18" i="338"/>
  <c r="AS18" i="338"/>
  <c r="AU17" i="338"/>
  <c r="AS17" i="338"/>
  <c r="AU16" i="338"/>
  <c r="AS16" i="338"/>
  <c r="AU15" i="338"/>
  <c r="AS15" i="338"/>
  <c r="AU14" i="338"/>
  <c r="AS14" i="338"/>
  <c r="AU13" i="338"/>
  <c r="AS13" i="338"/>
  <c r="AU12" i="338"/>
  <c r="AS12" i="338"/>
  <c r="AU11" i="338"/>
  <c r="AS11" i="338"/>
  <c r="AU10" i="338"/>
  <c r="AS10" i="338"/>
  <c r="AU9" i="338"/>
  <c r="AS9" i="338"/>
  <c r="AU8" i="338"/>
  <c r="AS8" i="338"/>
  <c r="AU7" i="338"/>
  <c r="AS7" i="338"/>
  <c r="AU6" i="338"/>
  <c r="AS6" i="338"/>
  <c r="AU20" i="339"/>
  <c r="AS20" i="339"/>
  <c r="AU19" i="339"/>
  <c r="AS19" i="339"/>
  <c r="AU18" i="339"/>
  <c r="AS18" i="339"/>
  <c r="AU17" i="339"/>
  <c r="AS17" i="339"/>
  <c r="AU16" i="339"/>
  <c r="AS16" i="339"/>
  <c r="AU15" i="339"/>
  <c r="AS15" i="339"/>
  <c r="AU14" i="339"/>
  <c r="AS14" i="339"/>
  <c r="AU13" i="339"/>
  <c r="AS13" i="339"/>
  <c r="AU12" i="339"/>
  <c r="AS12" i="339"/>
  <c r="AU11" i="339"/>
  <c r="AS11" i="339"/>
  <c r="AU10" i="339"/>
  <c r="AS10" i="339"/>
  <c r="AU9" i="339"/>
  <c r="AS9" i="339"/>
  <c r="AU8" i="339"/>
  <c r="AS8" i="339"/>
  <c r="AU7" i="339"/>
  <c r="AS7" i="339"/>
  <c r="AU6" i="339"/>
  <c r="AS6" i="339"/>
  <c r="AU20" i="340"/>
  <c r="AS20" i="340"/>
  <c r="AU19" i="340"/>
  <c r="AS19" i="340"/>
  <c r="AU18" i="340"/>
  <c r="AS18" i="340"/>
  <c r="AU17" i="340"/>
  <c r="AS17" i="340"/>
  <c r="AU16" i="340"/>
  <c r="AS16" i="340"/>
  <c r="AU15" i="340"/>
  <c r="AS15" i="340"/>
  <c r="AU14" i="340"/>
  <c r="AS14" i="340"/>
  <c r="AU13" i="340"/>
  <c r="AS13" i="340"/>
  <c r="AU12" i="340"/>
  <c r="AS12" i="340"/>
  <c r="AU11" i="340"/>
  <c r="AS11" i="340"/>
  <c r="AU10" i="340"/>
  <c r="AS10" i="340"/>
  <c r="AU9" i="340"/>
  <c r="AS9" i="340"/>
  <c r="AU8" i="340"/>
  <c r="AS8" i="340"/>
  <c r="AU7" i="340"/>
  <c r="AS7" i="340"/>
  <c r="AU6" i="340"/>
  <c r="AS6" i="340"/>
  <c r="AU20" i="341"/>
  <c r="AS20" i="341"/>
  <c r="AU19" i="341"/>
  <c r="AS19" i="341"/>
  <c r="AU18" i="341"/>
  <c r="AS18" i="341"/>
  <c r="AU17" i="341"/>
  <c r="AS17" i="341"/>
  <c r="AU16" i="341"/>
  <c r="AS16" i="341"/>
  <c r="AU15" i="341"/>
  <c r="AS15" i="341"/>
  <c r="AU14" i="341"/>
  <c r="AS14" i="341"/>
  <c r="AU13" i="341"/>
  <c r="AS13" i="341"/>
  <c r="AU12" i="341"/>
  <c r="AS12" i="341"/>
  <c r="AU11" i="341"/>
  <c r="AS11" i="341"/>
  <c r="AU10" i="341"/>
  <c r="AS10" i="341"/>
  <c r="AU9" i="341"/>
  <c r="AS9" i="341"/>
  <c r="AU8" i="341"/>
  <c r="AS8" i="341"/>
  <c r="AU7" i="341"/>
  <c r="AS7" i="341"/>
  <c r="AU6" i="341"/>
  <c r="AS6" i="341"/>
  <c r="AU20" i="321"/>
  <c r="AS20" i="321"/>
  <c r="AU19" i="321"/>
  <c r="AS19" i="321"/>
  <c r="AU18" i="321"/>
  <c r="AS18" i="321"/>
  <c r="AU17" i="321"/>
  <c r="AS17" i="321"/>
  <c r="AU16" i="321"/>
  <c r="AS16" i="321"/>
  <c r="AU15" i="321"/>
  <c r="AS15" i="321"/>
  <c r="AU14" i="321"/>
  <c r="AS14" i="321"/>
  <c r="AU13" i="321"/>
  <c r="AS13" i="321"/>
  <c r="AU12" i="321"/>
  <c r="AS12" i="321"/>
  <c r="AU11" i="321"/>
  <c r="AS11" i="321"/>
  <c r="AU10" i="321"/>
  <c r="AS10" i="321"/>
  <c r="AU9" i="321"/>
  <c r="AS9" i="321"/>
  <c r="AU8" i="321"/>
  <c r="AS8" i="321"/>
  <c r="AU7" i="321"/>
  <c r="AS7" i="321"/>
  <c r="AU6" i="321"/>
  <c r="AS6" i="321"/>
  <c r="AU20" i="320"/>
  <c r="AS20" i="320"/>
  <c r="AU19" i="320"/>
  <c r="AS19" i="320"/>
  <c r="AU18" i="320"/>
  <c r="AS18" i="320"/>
  <c r="AU17" i="320"/>
  <c r="AS17" i="320"/>
  <c r="AU16" i="320"/>
  <c r="AS16" i="320"/>
  <c r="AU15" i="320"/>
  <c r="AS15" i="320"/>
  <c r="AU14" i="320"/>
  <c r="AS14" i="320"/>
  <c r="AU13" i="320"/>
  <c r="AS13" i="320"/>
  <c r="AU12" i="320"/>
  <c r="AS12" i="320"/>
  <c r="AU11" i="320"/>
  <c r="AS11" i="320"/>
  <c r="AU10" i="320"/>
  <c r="AS10" i="320"/>
  <c r="AU9" i="320"/>
  <c r="AS9" i="320"/>
  <c r="AU8" i="320"/>
  <c r="AS8" i="320"/>
  <c r="AU7" i="320"/>
  <c r="AS7" i="320"/>
  <c r="AU6" i="320"/>
  <c r="AS6" i="320"/>
  <c r="AU20" i="319"/>
  <c r="AS20" i="319"/>
  <c r="AU19" i="319"/>
  <c r="AS19" i="319"/>
  <c r="AU18" i="319"/>
  <c r="AS18" i="319"/>
  <c r="AU17" i="319"/>
  <c r="AS17" i="319"/>
  <c r="AU16" i="319"/>
  <c r="AS16" i="319"/>
  <c r="AU15" i="319"/>
  <c r="AS15" i="319"/>
  <c r="AU14" i="319"/>
  <c r="AS14" i="319"/>
  <c r="AU13" i="319"/>
  <c r="AS13" i="319"/>
  <c r="AU12" i="319"/>
  <c r="AS12" i="319"/>
  <c r="AU11" i="319"/>
  <c r="AS11" i="319"/>
  <c r="AU10" i="319"/>
  <c r="AS10" i="319"/>
  <c r="AU9" i="319"/>
  <c r="AS9" i="319"/>
  <c r="AU8" i="319"/>
  <c r="AS8" i="319"/>
  <c r="AU7" i="319"/>
  <c r="AS7" i="319"/>
  <c r="AU6" i="319"/>
  <c r="AS6" i="319"/>
  <c r="AU20" i="318"/>
  <c r="AS20" i="318"/>
  <c r="AU19" i="318"/>
  <c r="AS19" i="318"/>
  <c r="AU18" i="318"/>
  <c r="AS18" i="318"/>
  <c r="AU17" i="318"/>
  <c r="AS17" i="318"/>
  <c r="AU16" i="318"/>
  <c r="AS16" i="318"/>
  <c r="AU15" i="318"/>
  <c r="AS15" i="318"/>
  <c r="AU14" i="318"/>
  <c r="AS14" i="318"/>
  <c r="AU13" i="318"/>
  <c r="AS13" i="318"/>
  <c r="AU12" i="318"/>
  <c r="AS12" i="318"/>
  <c r="AU11" i="318"/>
  <c r="AS11" i="318"/>
  <c r="AU10" i="318"/>
  <c r="AS10" i="318"/>
  <c r="AU9" i="318"/>
  <c r="AS9" i="318"/>
  <c r="AU8" i="318"/>
  <c r="AS8" i="318"/>
  <c r="AU7" i="318"/>
  <c r="AS7" i="318"/>
  <c r="AU6" i="318"/>
  <c r="AS6" i="318"/>
  <c r="AU20" i="317"/>
  <c r="AS20" i="317"/>
  <c r="AU19" i="317"/>
  <c r="AS19" i="317"/>
  <c r="AU18" i="317"/>
  <c r="AS18" i="317"/>
  <c r="AU17" i="317"/>
  <c r="AS17" i="317"/>
  <c r="AU16" i="317"/>
  <c r="AS16" i="317"/>
  <c r="AU15" i="317"/>
  <c r="AS15" i="317"/>
  <c r="AU14" i="317"/>
  <c r="AS14" i="317"/>
  <c r="AU13" i="317"/>
  <c r="AS13" i="317"/>
  <c r="AU12" i="317"/>
  <c r="AS12" i="317"/>
  <c r="AU11" i="317"/>
  <c r="AS11" i="317"/>
  <c r="AU10" i="317"/>
  <c r="AS10" i="317"/>
  <c r="AU9" i="317"/>
  <c r="AS9" i="317"/>
  <c r="AU8" i="317"/>
  <c r="AS8" i="317"/>
  <c r="AU7" i="317"/>
  <c r="AS7" i="317"/>
  <c r="AU6" i="317"/>
  <c r="AS6" i="317"/>
  <c r="AS20" i="316"/>
  <c r="AS19" i="316"/>
  <c r="AS18" i="316"/>
  <c r="AS17" i="316"/>
  <c r="AS16" i="316"/>
  <c r="AS15" i="316"/>
  <c r="AS14" i="316"/>
  <c r="AS13" i="316"/>
  <c r="AS12" i="316"/>
  <c r="AS11" i="316"/>
  <c r="AS10" i="316"/>
  <c r="AS9" i="316"/>
  <c r="AS8" i="316"/>
  <c r="AS7" i="316"/>
  <c r="AS6" i="316"/>
  <c r="W29" i="99"/>
  <c r="V29" i="99"/>
  <c r="U29" i="99"/>
  <c r="T29" i="99"/>
  <c r="S29" i="99"/>
  <c r="R29" i="99"/>
  <c r="Q29" i="99"/>
  <c r="P29" i="99"/>
  <c r="O29" i="99"/>
  <c r="N29" i="99"/>
  <c r="M29" i="99"/>
  <c r="L29" i="99"/>
  <c r="K29" i="99"/>
  <c r="J29" i="99"/>
  <c r="I29" i="99"/>
  <c r="H29" i="99"/>
  <c r="G29" i="99"/>
  <c r="W28" i="99"/>
  <c r="V28" i="99"/>
  <c r="T28" i="99"/>
  <c r="S28" i="99"/>
  <c r="Q28" i="99"/>
  <c r="P28" i="99"/>
  <c r="N28" i="99"/>
  <c r="M28" i="99"/>
  <c r="K28" i="99"/>
  <c r="J28" i="99"/>
  <c r="H28" i="99"/>
  <c r="G28" i="99"/>
  <c r="E27" i="99"/>
  <c r="D27" i="99"/>
  <c r="E26" i="99"/>
  <c r="D26" i="99"/>
  <c r="E25" i="99"/>
  <c r="D25" i="99"/>
  <c r="E24" i="99"/>
  <c r="D24" i="99"/>
  <c r="E23" i="99"/>
  <c r="D23" i="99"/>
  <c r="G29" i="98"/>
  <c r="G28" i="98"/>
  <c r="G27" i="98"/>
  <c r="BA39" i="97"/>
  <c r="BA38" i="97"/>
  <c r="BA37" i="97"/>
  <c r="BA30" i="97"/>
  <c r="BA29" i="97"/>
  <c r="BA28" i="97"/>
  <c r="BA27" i="97"/>
  <c r="BA26" i="97"/>
  <c r="BA25" i="97"/>
  <c r="BA24" i="97"/>
  <c r="BA23" i="97"/>
  <c r="BA22" i="97"/>
  <c r="BA21" i="97"/>
  <c r="BA20" i="97"/>
  <c r="BA19" i="97"/>
  <c r="BA18" i="97"/>
  <c r="BA10" i="97"/>
  <c r="E5" i="216"/>
  <c r="E5" i="215"/>
  <c r="E5" i="214"/>
  <c r="E5" i="213"/>
  <c r="E5" i="211"/>
  <c r="AB14" i="183"/>
  <c r="AB13" i="183"/>
  <c r="AB12" i="183"/>
  <c r="D57" i="165"/>
  <c r="A56" i="165"/>
  <c r="A55" i="165"/>
  <c r="A54" i="165"/>
  <c r="A53" i="165"/>
  <c r="A52" i="165"/>
  <c r="A51" i="165"/>
  <c r="A50" i="165"/>
  <c r="A49" i="165"/>
  <c r="A48" i="165"/>
  <c r="A47" i="165"/>
  <c r="A46" i="165"/>
  <c r="A45" i="165"/>
  <c r="A44" i="165"/>
  <c r="A43" i="165"/>
  <c r="A42" i="165"/>
  <c r="A41" i="165"/>
  <c r="A40" i="165"/>
  <c r="A39" i="165"/>
  <c r="A38" i="165"/>
  <c r="A37" i="165"/>
  <c r="A36" i="165"/>
  <c r="A35" i="165"/>
  <c r="A34" i="165"/>
  <c r="A33" i="165"/>
  <c r="A32" i="165"/>
  <c r="A31" i="165"/>
  <c r="A30" i="165"/>
  <c r="A29" i="165"/>
  <c r="A28" i="165"/>
  <c r="A27" i="165"/>
  <c r="A26" i="165"/>
  <c r="A25" i="165"/>
  <c r="A24" i="165"/>
  <c r="A23" i="165"/>
  <c r="A22" i="165"/>
  <c r="A21" i="165"/>
  <c r="A20" i="165"/>
  <c r="A19" i="165"/>
  <c r="A18" i="165"/>
  <c r="A17" i="165"/>
  <c r="A16" i="165"/>
  <c r="A15" i="165"/>
  <c r="A14" i="165"/>
  <c r="A13" i="165"/>
  <c r="A12" i="165"/>
  <c r="A11" i="165"/>
  <c r="A10" i="165"/>
  <c r="A9" i="165"/>
  <c r="A8" i="165"/>
  <c r="D317" i="218"/>
  <c r="I314" i="218"/>
  <c r="I313" i="218"/>
  <c r="O311" i="218"/>
  <c r="H311" i="218"/>
  <c r="E311" i="218"/>
  <c r="O310" i="218"/>
  <c r="N310" i="218"/>
  <c r="M310" i="218"/>
  <c r="K310" i="218"/>
  <c r="J310" i="218"/>
  <c r="H310" i="218"/>
  <c r="G310" i="218"/>
  <c r="B310" i="218"/>
  <c r="O309" i="218"/>
  <c r="N309" i="218"/>
  <c r="M309" i="218"/>
  <c r="K309" i="218"/>
  <c r="J309" i="218"/>
  <c r="H309" i="218"/>
  <c r="G309" i="218"/>
  <c r="B309" i="218"/>
  <c r="O308" i="218"/>
  <c r="N308" i="218"/>
  <c r="M308" i="218"/>
  <c r="K308" i="218"/>
  <c r="J308" i="218"/>
  <c r="H308" i="218"/>
  <c r="G308" i="218"/>
  <c r="B308" i="218"/>
  <c r="O307" i="218"/>
  <c r="N307" i="218"/>
  <c r="M307" i="218"/>
  <c r="K307" i="218"/>
  <c r="J307" i="218"/>
  <c r="H307" i="218"/>
  <c r="G307" i="218"/>
  <c r="B307" i="218"/>
  <c r="O306" i="218"/>
  <c r="N306" i="218"/>
  <c r="M306" i="218"/>
  <c r="K306" i="218"/>
  <c r="J306" i="218"/>
  <c r="H306" i="218"/>
  <c r="G306" i="218"/>
  <c r="B306" i="218"/>
  <c r="O305" i="218"/>
  <c r="N305" i="218"/>
  <c r="M305" i="218"/>
  <c r="K305" i="218"/>
  <c r="J305" i="218"/>
  <c r="H305" i="218"/>
  <c r="G305" i="218"/>
  <c r="B305" i="218"/>
  <c r="O304" i="218"/>
  <c r="N304" i="218"/>
  <c r="M304" i="218"/>
  <c r="K304" i="218"/>
  <c r="J304" i="218"/>
  <c r="H304" i="218"/>
  <c r="G304" i="218"/>
  <c r="B304" i="218"/>
  <c r="O303" i="218"/>
  <c r="N303" i="218"/>
  <c r="M303" i="218"/>
  <c r="K303" i="218"/>
  <c r="J303" i="218"/>
  <c r="H303" i="218"/>
  <c r="G303" i="218"/>
  <c r="B303" i="218"/>
  <c r="O302" i="218"/>
  <c r="N302" i="218"/>
  <c r="M302" i="218"/>
  <c r="K302" i="218"/>
  <c r="J302" i="218"/>
  <c r="H302" i="218"/>
  <c r="G302" i="218"/>
  <c r="B302" i="218"/>
  <c r="O301" i="218"/>
  <c r="N301" i="218"/>
  <c r="M301" i="218"/>
  <c r="K301" i="218"/>
  <c r="J301" i="218"/>
  <c r="H301" i="218"/>
  <c r="G301" i="218"/>
  <c r="B301" i="218"/>
  <c r="O300" i="218"/>
  <c r="N300" i="218"/>
  <c r="M300" i="218"/>
  <c r="K300" i="218"/>
  <c r="J300" i="218"/>
  <c r="H300" i="218"/>
  <c r="G300" i="218"/>
  <c r="B300" i="218"/>
  <c r="O299" i="218"/>
  <c r="N299" i="218"/>
  <c r="M299" i="218"/>
  <c r="K299" i="218"/>
  <c r="J299" i="218"/>
  <c r="H299" i="218"/>
  <c r="G299" i="218"/>
  <c r="B299" i="218"/>
  <c r="O298" i="218"/>
  <c r="N298" i="218"/>
  <c r="M298" i="218"/>
  <c r="K298" i="218"/>
  <c r="J298" i="218"/>
  <c r="H298" i="218"/>
  <c r="G298" i="218"/>
  <c r="B298" i="218"/>
  <c r="O297" i="218"/>
  <c r="N297" i="218"/>
  <c r="M297" i="218"/>
  <c r="K297" i="218"/>
  <c r="J297" i="218"/>
  <c r="H297" i="218"/>
  <c r="G297" i="218"/>
  <c r="B297" i="218"/>
  <c r="O296" i="218"/>
  <c r="N296" i="218"/>
  <c r="M296" i="218"/>
  <c r="K296" i="218"/>
  <c r="J296" i="218"/>
  <c r="H296" i="218"/>
  <c r="G296" i="218"/>
  <c r="B296" i="218"/>
  <c r="O295" i="218"/>
  <c r="N295" i="218"/>
  <c r="M295" i="218"/>
  <c r="K295" i="218"/>
  <c r="J295" i="218"/>
  <c r="H295" i="218"/>
  <c r="G295" i="218"/>
  <c r="B295" i="218"/>
  <c r="O294" i="218"/>
  <c r="N294" i="218"/>
  <c r="M294" i="218"/>
  <c r="K294" i="218"/>
  <c r="J294" i="218"/>
  <c r="H294" i="218"/>
  <c r="G294" i="218"/>
  <c r="B294" i="218"/>
  <c r="O293" i="218"/>
  <c r="N293" i="218"/>
  <c r="M293" i="218"/>
  <c r="K293" i="218"/>
  <c r="J293" i="218"/>
  <c r="H293" i="218"/>
  <c r="G293" i="218"/>
  <c r="B293" i="218"/>
  <c r="O292" i="218"/>
  <c r="N292" i="218"/>
  <c r="M292" i="218"/>
  <c r="K292" i="218"/>
  <c r="J292" i="218"/>
  <c r="H292" i="218"/>
  <c r="G292" i="218"/>
  <c r="B292" i="218"/>
  <c r="O291" i="218"/>
  <c r="N291" i="218"/>
  <c r="M291" i="218"/>
  <c r="K291" i="218"/>
  <c r="J291" i="218"/>
  <c r="H291" i="218"/>
  <c r="G291" i="218"/>
  <c r="B291" i="218"/>
  <c r="O290" i="218"/>
  <c r="N290" i="218"/>
  <c r="M290" i="218"/>
  <c r="K290" i="218"/>
  <c r="J290" i="218"/>
  <c r="H290" i="218"/>
  <c r="G290" i="218"/>
  <c r="B290" i="218"/>
  <c r="O289" i="218"/>
  <c r="N289" i="218"/>
  <c r="M289" i="218"/>
  <c r="K289" i="218"/>
  <c r="J289" i="218"/>
  <c r="H289" i="218"/>
  <c r="G289" i="218"/>
  <c r="B289" i="218"/>
  <c r="O288" i="218"/>
  <c r="N288" i="218"/>
  <c r="M288" i="218"/>
  <c r="K288" i="218"/>
  <c r="J288" i="218"/>
  <c r="H288" i="218"/>
  <c r="G288" i="218"/>
  <c r="B288" i="218"/>
  <c r="O287" i="218"/>
  <c r="N287" i="218"/>
  <c r="M287" i="218"/>
  <c r="K287" i="218"/>
  <c r="J287" i="218"/>
  <c r="H287" i="218"/>
  <c r="G287" i="218"/>
  <c r="B287" i="218"/>
  <c r="O286" i="218"/>
  <c r="N286" i="218"/>
  <c r="M286" i="218"/>
  <c r="K286" i="218"/>
  <c r="J286" i="218"/>
  <c r="H286" i="218"/>
  <c r="G286" i="218"/>
  <c r="B286" i="218"/>
  <c r="O285" i="218"/>
  <c r="N285" i="218"/>
  <c r="M285" i="218"/>
  <c r="K285" i="218"/>
  <c r="J285" i="218"/>
  <c r="H285" i="218"/>
  <c r="G285" i="218"/>
  <c r="B285" i="218"/>
  <c r="O284" i="218"/>
  <c r="N284" i="218"/>
  <c r="M284" i="218"/>
  <c r="K284" i="218"/>
  <c r="J284" i="218"/>
  <c r="H284" i="218"/>
  <c r="G284" i="218"/>
  <c r="B284" i="218"/>
  <c r="O283" i="218"/>
  <c r="N283" i="218"/>
  <c r="M283" i="218"/>
  <c r="K283" i="218"/>
  <c r="J283" i="218"/>
  <c r="H283" i="218"/>
  <c r="G283" i="218"/>
  <c r="B283" i="218"/>
  <c r="O282" i="218"/>
  <c r="N282" i="218"/>
  <c r="M282" i="218"/>
  <c r="K282" i="218"/>
  <c r="J282" i="218"/>
  <c r="H282" i="218"/>
  <c r="G282" i="218"/>
  <c r="B282" i="218"/>
  <c r="O281" i="218"/>
  <c r="N281" i="218"/>
  <c r="M281" i="218"/>
  <c r="K281" i="218"/>
  <c r="J281" i="218"/>
  <c r="H281" i="218"/>
  <c r="G281" i="218"/>
  <c r="B281" i="218"/>
  <c r="O280" i="218"/>
  <c r="N280" i="218"/>
  <c r="M280" i="218"/>
  <c r="K280" i="218"/>
  <c r="J280" i="218"/>
  <c r="H280" i="218"/>
  <c r="G280" i="218"/>
  <c r="B280" i="218"/>
  <c r="O279" i="218"/>
  <c r="N279" i="218"/>
  <c r="M279" i="218"/>
  <c r="K279" i="218"/>
  <c r="J279" i="218"/>
  <c r="H279" i="218"/>
  <c r="G279" i="218"/>
  <c r="B279" i="218"/>
  <c r="O278" i="218"/>
  <c r="N278" i="218"/>
  <c r="M278" i="218"/>
  <c r="K278" i="218"/>
  <c r="J278" i="218"/>
  <c r="H278" i="218"/>
  <c r="G278" i="218"/>
  <c r="B278" i="218"/>
  <c r="O277" i="218"/>
  <c r="N277" i="218"/>
  <c r="M277" i="218"/>
  <c r="K277" i="218"/>
  <c r="J277" i="218"/>
  <c r="H277" i="218"/>
  <c r="G277" i="218"/>
  <c r="B277" i="218"/>
  <c r="O276" i="218"/>
  <c r="N276" i="218"/>
  <c r="M276" i="218"/>
  <c r="K276" i="218"/>
  <c r="J276" i="218"/>
  <c r="H276" i="218"/>
  <c r="G276" i="218"/>
  <c r="B276" i="218"/>
  <c r="O275" i="218"/>
  <c r="N275" i="218"/>
  <c r="M275" i="218"/>
  <c r="K275" i="218"/>
  <c r="J275" i="218"/>
  <c r="H275" i="218"/>
  <c r="G275" i="218"/>
  <c r="B275" i="218"/>
  <c r="O274" i="218"/>
  <c r="N274" i="218"/>
  <c r="M274" i="218"/>
  <c r="K274" i="218"/>
  <c r="J274" i="218"/>
  <c r="H274" i="218"/>
  <c r="G274" i="218"/>
  <c r="B274" i="218"/>
  <c r="O273" i="218"/>
  <c r="N273" i="218"/>
  <c r="M273" i="218"/>
  <c r="K273" i="218"/>
  <c r="J273" i="218"/>
  <c r="H273" i="218"/>
  <c r="G273" i="218"/>
  <c r="B273" i="218"/>
  <c r="O272" i="218"/>
  <c r="N272" i="218"/>
  <c r="M272" i="218"/>
  <c r="K272" i="218"/>
  <c r="J272" i="218"/>
  <c r="H272" i="218"/>
  <c r="G272" i="218"/>
  <c r="B272" i="218"/>
  <c r="O271" i="218"/>
  <c r="N271" i="218"/>
  <c r="M271" i="218"/>
  <c r="K271" i="218"/>
  <c r="J271" i="218"/>
  <c r="H271" i="218"/>
  <c r="G271" i="218"/>
  <c r="B271" i="218"/>
  <c r="O270" i="218"/>
  <c r="N270" i="218"/>
  <c r="M270" i="218"/>
  <c r="K270" i="218"/>
  <c r="J270" i="218"/>
  <c r="H270" i="218"/>
  <c r="G270" i="218"/>
  <c r="B270" i="218"/>
  <c r="O269" i="218"/>
  <c r="N269" i="218"/>
  <c r="M269" i="218"/>
  <c r="K269" i="218"/>
  <c r="J269" i="218"/>
  <c r="H269" i="218"/>
  <c r="G269" i="218"/>
  <c r="B269" i="218"/>
  <c r="O268" i="218"/>
  <c r="N268" i="218"/>
  <c r="M268" i="218"/>
  <c r="K268" i="218"/>
  <c r="J268" i="218"/>
  <c r="H268" i="218"/>
  <c r="G268" i="218"/>
  <c r="B268" i="218"/>
  <c r="O267" i="218"/>
  <c r="N267" i="218"/>
  <c r="M267" i="218"/>
  <c r="K267" i="218"/>
  <c r="J267" i="218"/>
  <c r="H267" i="218"/>
  <c r="G267" i="218"/>
  <c r="B267" i="218"/>
  <c r="O266" i="218"/>
  <c r="N266" i="218"/>
  <c r="M266" i="218"/>
  <c r="K266" i="218"/>
  <c r="J266" i="218"/>
  <c r="H266" i="218"/>
  <c r="G266" i="218"/>
  <c r="B266" i="218"/>
  <c r="O265" i="218"/>
  <c r="N265" i="218"/>
  <c r="M265" i="218"/>
  <c r="K265" i="218"/>
  <c r="J265" i="218"/>
  <c r="H265" i="218"/>
  <c r="G265" i="218"/>
  <c r="B265" i="218"/>
  <c r="O264" i="218"/>
  <c r="N264" i="218"/>
  <c r="M264" i="218"/>
  <c r="K264" i="218"/>
  <c r="J264" i="218"/>
  <c r="H264" i="218"/>
  <c r="G264" i="218"/>
  <c r="B264" i="218"/>
  <c r="O263" i="218"/>
  <c r="N263" i="218"/>
  <c r="M263" i="218"/>
  <c r="K263" i="218"/>
  <c r="J263" i="218"/>
  <c r="H263" i="218"/>
  <c r="G263" i="218"/>
  <c r="B263" i="218"/>
  <c r="O262" i="218"/>
  <c r="N262" i="218"/>
  <c r="M262" i="218"/>
  <c r="K262" i="218"/>
  <c r="J262" i="218"/>
  <c r="H262" i="218"/>
  <c r="G262" i="218"/>
  <c r="B262" i="218"/>
  <c r="O261" i="218"/>
  <c r="N261" i="218"/>
  <c r="M261" i="218"/>
  <c r="K261" i="218"/>
  <c r="J261" i="218"/>
  <c r="H261" i="218"/>
  <c r="G261" i="218"/>
  <c r="B261" i="218"/>
  <c r="O260" i="218"/>
  <c r="N260" i="218"/>
  <c r="M260" i="218"/>
  <c r="K260" i="218"/>
  <c r="J260" i="218"/>
  <c r="H260" i="218"/>
  <c r="G260" i="218"/>
  <c r="B260" i="218"/>
  <c r="O259" i="218"/>
  <c r="N259" i="218"/>
  <c r="M259" i="218"/>
  <c r="K259" i="218"/>
  <c r="J259" i="218"/>
  <c r="H259" i="218"/>
  <c r="G259" i="218"/>
  <c r="B259" i="218"/>
  <c r="O258" i="218"/>
  <c r="N258" i="218"/>
  <c r="M258" i="218"/>
  <c r="K258" i="218"/>
  <c r="J258" i="218"/>
  <c r="H258" i="218"/>
  <c r="G258" i="218"/>
  <c r="B258" i="218"/>
  <c r="O257" i="218"/>
  <c r="N257" i="218"/>
  <c r="M257" i="218"/>
  <c r="K257" i="218"/>
  <c r="J257" i="218"/>
  <c r="H257" i="218"/>
  <c r="G257" i="218"/>
  <c r="B257" i="218"/>
  <c r="O256" i="218"/>
  <c r="N256" i="218"/>
  <c r="M256" i="218"/>
  <c r="K256" i="218"/>
  <c r="J256" i="218"/>
  <c r="H256" i="218"/>
  <c r="G256" i="218"/>
  <c r="B256" i="218"/>
  <c r="O255" i="218"/>
  <c r="N255" i="218"/>
  <c r="M255" i="218"/>
  <c r="K255" i="218"/>
  <c r="J255" i="218"/>
  <c r="H255" i="218"/>
  <c r="G255" i="218"/>
  <c r="B255" i="218"/>
  <c r="O254" i="218"/>
  <c r="N254" i="218"/>
  <c r="M254" i="218"/>
  <c r="K254" i="218"/>
  <c r="J254" i="218"/>
  <c r="H254" i="218"/>
  <c r="G254" i="218"/>
  <c r="B254" i="218"/>
  <c r="O253" i="218"/>
  <c r="N253" i="218"/>
  <c r="M253" i="218"/>
  <c r="K253" i="218"/>
  <c r="J253" i="218"/>
  <c r="H253" i="218"/>
  <c r="G253" i="218"/>
  <c r="B253" i="218"/>
  <c r="O252" i="218"/>
  <c r="N252" i="218"/>
  <c r="M252" i="218"/>
  <c r="K252" i="218"/>
  <c r="J252" i="218"/>
  <c r="H252" i="218"/>
  <c r="G252" i="218"/>
  <c r="B252" i="218"/>
  <c r="O251" i="218"/>
  <c r="N251" i="218"/>
  <c r="M251" i="218"/>
  <c r="K251" i="218"/>
  <c r="J251" i="218"/>
  <c r="H251" i="218"/>
  <c r="G251" i="218"/>
  <c r="B251" i="218"/>
  <c r="O250" i="218"/>
  <c r="N250" i="218"/>
  <c r="M250" i="218"/>
  <c r="K250" i="218"/>
  <c r="J250" i="218"/>
  <c r="H250" i="218"/>
  <c r="G250" i="218"/>
  <c r="B250" i="218"/>
  <c r="O249" i="218"/>
  <c r="N249" i="218"/>
  <c r="M249" i="218"/>
  <c r="K249" i="218"/>
  <c r="J249" i="218"/>
  <c r="H249" i="218"/>
  <c r="G249" i="218"/>
  <c r="B249" i="218"/>
  <c r="O248" i="218"/>
  <c r="N248" i="218"/>
  <c r="M248" i="218"/>
  <c r="K248" i="218"/>
  <c r="J248" i="218"/>
  <c r="H248" i="218"/>
  <c r="G248" i="218"/>
  <c r="B248" i="218"/>
  <c r="O247" i="218"/>
  <c r="N247" i="218"/>
  <c r="M247" i="218"/>
  <c r="K247" i="218"/>
  <c r="J247" i="218"/>
  <c r="H247" i="218"/>
  <c r="G247" i="218"/>
  <c r="B247" i="218"/>
  <c r="O246" i="218"/>
  <c r="N246" i="218"/>
  <c r="M246" i="218"/>
  <c r="K246" i="218"/>
  <c r="J246" i="218"/>
  <c r="H246" i="218"/>
  <c r="G246" i="218"/>
  <c r="B246" i="218"/>
  <c r="O245" i="218"/>
  <c r="N245" i="218"/>
  <c r="M245" i="218"/>
  <c r="K245" i="218"/>
  <c r="J245" i="218"/>
  <c r="H245" i="218"/>
  <c r="G245" i="218"/>
  <c r="B245" i="218"/>
  <c r="O244" i="218"/>
  <c r="N244" i="218"/>
  <c r="M244" i="218"/>
  <c r="K244" i="218"/>
  <c r="J244" i="218"/>
  <c r="H244" i="218"/>
  <c r="G244" i="218"/>
  <c r="B244" i="218"/>
  <c r="O243" i="218"/>
  <c r="N243" i="218"/>
  <c r="M243" i="218"/>
  <c r="K243" i="218"/>
  <c r="J243" i="218"/>
  <c r="H243" i="218"/>
  <c r="G243" i="218"/>
  <c r="B243" i="218"/>
  <c r="O242" i="218"/>
  <c r="N242" i="218"/>
  <c r="M242" i="218"/>
  <c r="K242" i="218"/>
  <c r="J242" i="218"/>
  <c r="H242" i="218"/>
  <c r="G242" i="218"/>
  <c r="B242" i="218"/>
  <c r="O241" i="218"/>
  <c r="N241" i="218"/>
  <c r="M241" i="218"/>
  <c r="K241" i="218"/>
  <c r="J241" i="218"/>
  <c r="H241" i="218"/>
  <c r="G241" i="218"/>
  <c r="B241" i="218"/>
  <c r="O240" i="218"/>
  <c r="N240" i="218"/>
  <c r="M240" i="218"/>
  <c r="K240" i="218"/>
  <c r="J240" i="218"/>
  <c r="H240" i="218"/>
  <c r="G240" i="218"/>
  <c r="B240" i="218"/>
  <c r="O239" i="218"/>
  <c r="N239" i="218"/>
  <c r="M239" i="218"/>
  <c r="K239" i="218"/>
  <c r="J239" i="218"/>
  <c r="H239" i="218"/>
  <c r="G239" i="218"/>
  <c r="B239" i="218"/>
  <c r="O238" i="218"/>
  <c r="N238" i="218"/>
  <c r="M238" i="218"/>
  <c r="K238" i="218"/>
  <c r="J238" i="218"/>
  <c r="H238" i="218"/>
  <c r="G238" i="218"/>
  <c r="B238" i="218"/>
  <c r="O237" i="218"/>
  <c r="N237" i="218"/>
  <c r="M237" i="218"/>
  <c r="K237" i="218"/>
  <c r="J237" i="218"/>
  <c r="H237" i="218"/>
  <c r="G237" i="218"/>
  <c r="B237" i="218"/>
  <c r="O236" i="218"/>
  <c r="N236" i="218"/>
  <c r="M236" i="218"/>
  <c r="K236" i="218"/>
  <c r="J236" i="218"/>
  <c r="H236" i="218"/>
  <c r="G236" i="218"/>
  <c r="B236" i="218"/>
  <c r="O235" i="218"/>
  <c r="N235" i="218"/>
  <c r="M235" i="218"/>
  <c r="K235" i="218"/>
  <c r="J235" i="218"/>
  <c r="H235" i="218"/>
  <c r="G235" i="218"/>
  <c r="B235" i="218"/>
  <c r="O234" i="218"/>
  <c r="N234" i="218"/>
  <c r="M234" i="218"/>
  <c r="K234" i="218"/>
  <c r="J234" i="218"/>
  <c r="H234" i="218"/>
  <c r="G234" i="218"/>
  <c r="B234" i="218"/>
  <c r="O233" i="218"/>
  <c r="N233" i="218"/>
  <c r="M233" i="218"/>
  <c r="K233" i="218"/>
  <c r="J233" i="218"/>
  <c r="H233" i="218"/>
  <c r="G233" i="218"/>
  <c r="B233" i="218"/>
  <c r="O232" i="218"/>
  <c r="N232" i="218"/>
  <c r="M232" i="218"/>
  <c r="K232" i="218"/>
  <c r="J232" i="218"/>
  <c r="H232" i="218"/>
  <c r="G232" i="218"/>
  <c r="B232" i="218"/>
  <c r="O231" i="218"/>
  <c r="N231" i="218"/>
  <c r="M231" i="218"/>
  <c r="K231" i="218"/>
  <c r="J231" i="218"/>
  <c r="H231" i="218"/>
  <c r="G231" i="218"/>
  <c r="B231" i="218"/>
  <c r="O230" i="218"/>
  <c r="N230" i="218"/>
  <c r="M230" i="218"/>
  <c r="K230" i="218"/>
  <c r="J230" i="218"/>
  <c r="H230" i="218"/>
  <c r="G230" i="218"/>
  <c r="B230" i="218"/>
  <c r="O229" i="218"/>
  <c r="N229" i="218"/>
  <c r="M229" i="218"/>
  <c r="K229" i="218"/>
  <c r="J229" i="218"/>
  <c r="H229" i="218"/>
  <c r="G229" i="218"/>
  <c r="B229" i="218"/>
  <c r="O228" i="218"/>
  <c r="N228" i="218"/>
  <c r="M228" i="218"/>
  <c r="K228" i="218"/>
  <c r="J228" i="218"/>
  <c r="H228" i="218"/>
  <c r="G228" i="218"/>
  <c r="B228" i="218"/>
  <c r="O227" i="218"/>
  <c r="N227" i="218"/>
  <c r="M227" i="218"/>
  <c r="K227" i="218"/>
  <c r="J227" i="218"/>
  <c r="H227" i="218"/>
  <c r="G227" i="218"/>
  <c r="B227" i="218"/>
  <c r="O226" i="218"/>
  <c r="N226" i="218"/>
  <c r="M226" i="218"/>
  <c r="K226" i="218"/>
  <c r="J226" i="218"/>
  <c r="H226" i="218"/>
  <c r="G226" i="218"/>
  <c r="B226" i="218"/>
  <c r="O225" i="218"/>
  <c r="N225" i="218"/>
  <c r="M225" i="218"/>
  <c r="K225" i="218"/>
  <c r="J225" i="218"/>
  <c r="H225" i="218"/>
  <c r="G225" i="218"/>
  <c r="B225" i="218"/>
  <c r="O224" i="218"/>
  <c r="N224" i="218"/>
  <c r="M224" i="218"/>
  <c r="K224" i="218"/>
  <c r="J224" i="218"/>
  <c r="H224" i="218"/>
  <c r="G224" i="218"/>
  <c r="B224" i="218"/>
  <c r="O223" i="218"/>
  <c r="N223" i="218"/>
  <c r="M223" i="218"/>
  <c r="K223" i="218"/>
  <c r="J223" i="218"/>
  <c r="H223" i="218"/>
  <c r="G223" i="218"/>
  <c r="B223" i="218"/>
  <c r="O222" i="218"/>
  <c r="N222" i="218"/>
  <c r="M222" i="218"/>
  <c r="K222" i="218"/>
  <c r="J222" i="218"/>
  <c r="H222" i="218"/>
  <c r="G222" i="218"/>
  <c r="B222" i="218"/>
  <c r="O221" i="218"/>
  <c r="N221" i="218"/>
  <c r="M221" i="218"/>
  <c r="K221" i="218"/>
  <c r="J221" i="218"/>
  <c r="H221" i="218"/>
  <c r="G221" i="218"/>
  <c r="B221" i="218"/>
  <c r="O220" i="218"/>
  <c r="N220" i="218"/>
  <c r="M220" i="218"/>
  <c r="K220" i="218"/>
  <c r="J220" i="218"/>
  <c r="H220" i="218"/>
  <c r="G220" i="218"/>
  <c r="B220" i="218"/>
  <c r="O219" i="218"/>
  <c r="N219" i="218"/>
  <c r="M219" i="218"/>
  <c r="K219" i="218"/>
  <c r="J219" i="218"/>
  <c r="H219" i="218"/>
  <c r="G219" i="218"/>
  <c r="B219" i="218"/>
  <c r="O218" i="218"/>
  <c r="N218" i="218"/>
  <c r="M218" i="218"/>
  <c r="K218" i="218"/>
  <c r="J218" i="218"/>
  <c r="H218" i="218"/>
  <c r="G218" i="218"/>
  <c r="B218" i="218"/>
  <c r="O217" i="218"/>
  <c r="N217" i="218"/>
  <c r="M217" i="218"/>
  <c r="K217" i="218"/>
  <c r="J217" i="218"/>
  <c r="H217" i="218"/>
  <c r="G217" i="218"/>
  <c r="B217" i="218"/>
  <c r="O216" i="218"/>
  <c r="N216" i="218"/>
  <c r="M216" i="218"/>
  <c r="K216" i="218"/>
  <c r="J216" i="218"/>
  <c r="H216" i="218"/>
  <c r="G216" i="218"/>
  <c r="B216" i="218"/>
  <c r="O215" i="218"/>
  <c r="N215" i="218"/>
  <c r="M215" i="218"/>
  <c r="K215" i="218"/>
  <c r="J215" i="218"/>
  <c r="H215" i="218"/>
  <c r="G215" i="218"/>
  <c r="B215" i="218"/>
  <c r="O214" i="218"/>
  <c r="N214" i="218"/>
  <c r="M214" i="218"/>
  <c r="K214" i="218"/>
  <c r="J214" i="218"/>
  <c r="H214" i="218"/>
  <c r="G214" i="218"/>
  <c r="B214" i="218"/>
  <c r="O213" i="218"/>
  <c r="N213" i="218"/>
  <c r="M213" i="218"/>
  <c r="K213" i="218"/>
  <c r="J213" i="218"/>
  <c r="H213" i="218"/>
  <c r="G213" i="218"/>
  <c r="B213" i="218"/>
  <c r="O212" i="218"/>
  <c r="N212" i="218"/>
  <c r="M212" i="218"/>
  <c r="K212" i="218"/>
  <c r="J212" i="218"/>
  <c r="H212" i="218"/>
  <c r="G212" i="218"/>
  <c r="B212" i="218"/>
  <c r="O211" i="218"/>
  <c r="N211" i="218"/>
  <c r="M211" i="218"/>
  <c r="K211" i="218"/>
  <c r="J211" i="218"/>
  <c r="H211" i="218"/>
  <c r="G211" i="218"/>
  <c r="B211" i="218"/>
  <c r="O210" i="218"/>
  <c r="N210" i="218"/>
  <c r="M210" i="218"/>
  <c r="K210" i="218"/>
  <c r="J210" i="218"/>
  <c r="H210" i="218"/>
  <c r="G210" i="218"/>
  <c r="B210" i="218"/>
  <c r="O209" i="218"/>
  <c r="N209" i="218"/>
  <c r="M209" i="218"/>
  <c r="K209" i="218"/>
  <c r="J209" i="218"/>
  <c r="H209" i="218"/>
  <c r="G209" i="218"/>
  <c r="B209" i="218"/>
  <c r="O208" i="218"/>
  <c r="N208" i="218"/>
  <c r="M208" i="218"/>
  <c r="K208" i="218"/>
  <c r="J208" i="218"/>
  <c r="H208" i="218"/>
  <c r="G208" i="218"/>
  <c r="B208" i="218"/>
  <c r="O207" i="218"/>
  <c r="N207" i="218"/>
  <c r="M207" i="218"/>
  <c r="K207" i="218"/>
  <c r="J207" i="218"/>
  <c r="H207" i="218"/>
  <c r="G207" i="218"/>
  <c r="B207" i="218"/>
  <c r="O206" i="218"/>
  <c r="N206" i="218"/>
  <c r="M206" i="218"/>
  <c r="K206" i="218"/>
  <c r="J206" i="218"/>
  <c r="H206" i="218"/>
  <c r="G206" i="218"/>
  <c r="B206" i="218"/>
  <c r="O205" i="218"/>
  <c r="N205" i="218"/>
  <c r="M205" i="218"/>
  <c r="K205" i="218"/>
  <c r="J205" i="218"/>
  <c r="H205" i="218"/>
  <c r="G205" i="218"/>
  <c r="B205" i="218"/>
  <c r="O204" i="218"/>
  <c r="N204" i="218"/>
  <c r="M204" i="218"/>
  <c r="K204" i="218"/>
  <c r="J204" i="218"/>
  <c r="H204" i="218"/>
  <c r="G204" i="218"/>
  <c r="B204" i="218"/>
  <c r="O203" i="218"/>
  <c r="N203" i="218"/>
  <c r="M203" i="218"/>
  <c r="K203" i="218"/>
  <c r="J203" i="218"/>
  <c r="H203" i="218"/>
  <c r="G203" i="218"/>
  <c r="B203" i="218"/>
  <c r="O202" i="218"/>
  <c r="N202" i="218"/>
  <c r="M202" i="218"/>
  <c r="K202" i="218"/>
  <c r="J202" i="218"/>
  <c r="H202" i="218"/>
  <c r="G202" i="218"/>
  <c r="B202" i="218"/>
  <c r="O201" i="218"/>
  <c r="N201" i="218"/>
  <c r="M201" i="218"/>
  <c r="K201" i="218"/>
  <c r="J201" i="218"/>
  <c r="H201" i="218"/>
  <c r="G201" i="218"/>
  <c r="B201" i="218"/>
  <c r="O200" i="218"/>
  <c r="N200" i="218"/>
  <c r="M200" i="218"/>
  <c r="K200" i="218"/>
  <c r="J200" i="218"/>
  <c r="H200" i="218"/>
  <c r="G200" i="218"/>
  <c r="B200" i="218"/>
  <c r="O199" i="218"/>
  <c r="N199" i="218"/>
  <c r="M199" i="218"/>
  <c r="K199" i="218"/>
  <c r="J199" i="218"/>
  <c r="H199" i="218"/>
  <c r="G199" i="218"/>
  <c r="B199" i="218"/>
  <c r="O198" i="218"/>
  <c r="N198" i="218"/>
  <c r="M198" i="218"/>
  <c r="K198" i="218"/>
  <c r="J198" i="218"/>
  <c r="H198" i="218"/>
  <c r="G198" i="218"/>
  <c r="B198" i="218"/>
  <c r="O197" i="218"/>
  <c r="N197" i="218"/>
  <c r="M197" i="218"/>
  <c r="K197" i="218"/>
  <c r="J197" i="218"/>
  <c r="H197" i="218"/>
  <c r="G197" i="218"/>
  <c r="B197" i="218"/>
  <c r="O196" i="218"/>
  <c r="N196" i="218"/>
  <c r="M196" i="218"/>
  <c r="K196" i="218"/>
  <c r="J196" i="218"/>
  <c r="H196" i="218"/>
  <c r="G196" i="218"/>
  <c r="B196" i="218"/>
  <c r="O195" i="218"/>
  <c r="N195" i="218"/>
  <c r="M195" i="218"/>
  <c r="K195" i="218"/>
  <c r="J195" i="218"/>
  <c r="H195" i="218"/>
  <c r="G195" i="218"/>
  <c r="B195" i="218"/>
  <c r="O194" i="218"/>
  <c r="N194" i="218"/>
  <c r="M194" i="218"/>
  <c r="K194" i="218"/>
  <c r="J194" i="218"/>
  <c r="H194" i="218"/>
  <c r="G194" i="218"/>
  <c r="B194" i="218"/>
  <c r="O193" i="218"/>
  <c r="N193" i="218"/>
  <c r="M193" i="218"/>
  <c r="K193" i="218"/>
  <c r="J193" i="218"/>
  <c r="H193" i="218"/>
  <c r="G193" i="218"/>
  <c r="B193" i="218"/>
  <c r="O192" i="218"/>
  <c r="N192" i="218"/>
  <c r="M192" i="218"/>
  <c r="K192" i="218"/>
  <c r="J192" i="218"/>
  <c r="H192" i="218"/>
  <c r="G192" i="218"/>
  <c r="B192" i="218"/>
  <c r="O191" i="218"/>
  <c r="N191" i="218"/>
  <c r="M191" i="218"/>
  <c r="K191" i="218"/>
  <c r="J191" i="218"/>
  <c r="H191" i="218"/>
  <c r="G191" i="218"/>
  <c r="B191" i="218"/>
  <c r="O190" i="218"/>
  <c r="N190" i="218"/>
  <c r="M190" i="218"/>
  <c r="K190" i="218"/>
  <c r="J190" i="218"/>
  <c r="H190" i="218"/>
  <c r="G190" i="218"/>
  <c r="B190" i="218"/>
  <c r="O189" i="218"/>
  <c r="N189" i="218"/>
  <c r="M189" i="218"/>
  <c r="K189" i="218"/>
  <c r="J189" i="218"/>
  <c r="H189" i="218"/>
  <c r="G189" i="218"/>
  <c r="B189" i="218"/>
  <c r="O188" i="218"/>
  <c r="N188" i="218"/>
  <c r="M188" i="218"/>
  <c r="K188" i="218"/>
  <c r="J188" i="218"/>
  <c r="H188" i="218"/>
  <c r="G188" i="218"/>
  <c r="B188" i="218"/>
  <c r="O187" i="218"/>
  <c r="N187" i="218"/>
  <c r="M187" i="218"/>
  <c r="K187" i="218"/>
  <c r="J187" i="218"/>
  <c r="H187" i="218"/>
  <c r="G187" i="218"/>
  <c r="B187" i="218"/>
  <c r="O186" i="218"/>
  <c r="N186" i="218"/>
  <c r="M186" i="218"/>
  <c r="K186" i="218"/>
  <c r="J186" i="218"/>
  <c r="H186" i="218"/>
  <c r="G186" i="218"/>
  <c r="B186" i="218"/>
  <c r="O185" i="218"/>
  <c r="N185" i="218"/>
  <c r="M185" i="218"/>
  <c r="K185" i="218"/>
  <c r="J185" i="218"/>
  <c r="H185" i="218"/>
  <c r="G185" i="218"/>
  <c r="B185" i="218"/>
  <c r="O184" i="218"/>
  <c r="N184" i="218"/>
  <c r="M184" i="218"/>
  <c r="K184" i="218"/>
  <c r="J184" i="218"/>
  <c r="H184" i="218"/>
  <c r="G184" i="218"/>
  <c r="B184" i="218"/>
  <c r="O183" i="218"/>
  <c r="N183" i="218"/>
  <c r="M183" i="218"/>
  <c r="K183" i="218"/>
  <c r="J183" i="218"/>
  <c r="H183" i="218"/>
  <c r="G183" i="218"/>
  <c r="B183" i="218"/>
  <c r="O182" i="218"/>
  <c r="N182" i="218"/>
  <c r="M182" i="218"/>
  <c r="K182" i="218"/>
  <c r="J182" i="218"/>
  <c r="H182" i="218"/>
  <c r="G182" i="218"/>
  <c r="B182" i="218"/>
  <c r="O181" i="218"/>
  <c r="N181" i="218"/>
  <c r="M181" i="218"/>
  <c r="K181" i="218"/>
  <c r="J181" i="218"/>
  <c r="H181" i="218"/>
  <c r="G181" i="218"/>
  <c r="B181" i="218"/>
  <c r="O180" i="218"/>
  <c r="N180" i="218"/>
  <c r="M180" i="218"/>
  <c r="K180" i="218"/>
  <c r="J180" i="218"/>
  <c r="H180" i="218"/>
  <c r="G180" i="218"/>
  <c r="B180" i="218"/>
  <c r="O179" i="218"/>
  <c r="N179" i="218"/>
  <c r="M179" i="218"/>
  <c r="K179" i="218"/>
  <c r="J179" i="218"/>
  <c r="H179" i="218"/>
  <c r="G179" i="218"/>
  <c r="B179" i="218"/>
  <c r="O178" i="218"/>
  <c r="N178" i="218"/>
  <c r="M178" i="218"/>
  <c r="K178" i="218"/>
  <c r="J178" i="218"/>
  <c r="H178" i="218"/>
  <c r="G178" i="218"/>
  <c r="B178" i="218"/>
  <c r="O177" i="218"/>
  <c r="N177" i="218"/>
  <c r="M177" i="218"/>
  <c r="K177" i="218"/>
  <c r="J177" i="218"/>
  <c r="H177" i="218"/>
  <c r="G177" i="218"/>
  <c r="B177" i="218"/>
  <c r="O176" i="218"/>
  <c r="N176" i="218"/>
  <c r="M176" i="218"/>
  <c r="K176" i="218"/>
  <c r="J176" i="218"/>
  <c r="H176" i="218"/>
  <c r="G176" i="218"/>
  <c r="B176" i="218"/>
  <c r="O175" i="218"/>
  <c r="N175" i="218"/>
  <c r="M175" i="218"/>
  <c r="K175" i="218"/>
  <c r="J175" i="218"/>
  <c r="H175" i="218"/>
  <c r="G175" i="218"/>
  <c r="B175" i="218"/>
  <c r="O174" i="218"/>
  <c r="N174" i="218"/>
  <c r="M174" i="218"/>
  <c r="K174" i="218"/>
  <c r="J174" i="218"/>
  <c r="H174" i="218"/>
  <c r="G174" i="218"/>
  <c r="B174" i="218"/>
  <c r="O173" i="218"/>
  <c r="N173" i="218"/>
  <c r="M173" i="218"/>
  <c r="K173" i="218"/>
  <c r="J173" i="218"/>
  <c r="H173" i="218"/>
  <c r="G173" i="218"/>
  <c r="B173" i="218"/>
  <c r="O172" i="218"/>
  <c r="N172" i="218"/>
  <c r="M172" i="218"/>
  <c r="K172" i="218"/>
  <c r="J172" i="218"/>
  <c r="H172" i="218"/>
  <c r="G172" i="218"/>
  <c r="B172" i="218"/>
  <c r="O171" i="218"/>
  <c r="N171" i="218"/>
  <c r="M171" i="218"/>
  <c r="K171" i="218"/>
  <c r="J171" i="218"/>
  <c r="H171" i="218"/>
  <c r="G171" i="218"/>
  <c r="B171" i="218"/>
  <c r="O170" i="218"/>
  <c r="N170" i="218"/>
  <c r="M170" i="218"/>
  <c r="K170" i="218"/>
  <c r="J170" i="218"/>
  <c r="H170" i="218"/>
  <c r="G170" i="218"/>
  <c r="B170" i="218"/>
  <c r="O169" i="218"/>
  <c r="N169" i="218"/>
  <c r="M169" i="218"/>
  <c r="K169" i="218"/>
  <c r="J169" i="218"/>
  <c r="H169" i="218"/>
  <c r="G169" i="218"/>
  <c r="B169" i="218"/>
  <c r="O168" i="218"/>
  <c r="N168" i="218"/>
  <c r="M168" i="218"/>
  <c r="K168" i="218"/>
  <c r="J168" i="218"/>
  <c r="H168" i="218"/>
  <c r="G168" i="218"/>
  <c r="B168" i="218"/>
  <c r="O167" i="218"/>
  <c r="N167" i="218"/>
  <c r="M167" i="218"/>
  <c r="K167" i="218"/>
  <c r="J167" i="218"/>
  <c r="H167" i="218"/>
  <c r="G167" i="218"/>
  <c r="B167" i="218"/>
  <c r="O166" i="218"/>
  <c r="N166" i="218"/>
  <c r="M166" i="218"/>
  <c r="K166" i="218"/>
  <c r="J166" i="218"/>
  <c r="H166" i="218"/>
  <c r="G166" i="218"/>
  <c r="B166" i="218"/>
  <c r="O165" i="218"/>
  <c r="N165" i="218"/>
  <c r="M165" i="218"/>
  <c r="K165" i="218"/>
  <c r="J165" i="218"/>
  <c r="H165" i="218"/>
  <c r="G165" i="218"/>
  <c r="B165" i="218"/>
  <c r="O164" i="218"/>
  <c r="N164" i="218"/>
  <c r="M164" i="218"/>
  <c r="K164" i="218"/>
  <c r="J164" i="218"/>
  <c r="H164" i="218"/>
  <c r="G164" i="218"/>
  <c r="B164" i="218"/>
  <c r="O163" i="218"/>
  <c r="N163" i="218"/>
  <c r="M163" i="218"/>
  <c r="K163" i="218"/>
  <c r="J163" i="218"/>
  <c r="H163" i="218"/>
  <c r="G163" i="218"/>
  <c r="B163" i="218"/>
  <c r="O162" i="218"/>
  <c r="N162" i="218"/>
  <c r="M162" i="218"/>
  <c r="K162" i="218"/>
  <c r="J162" i="218"/>
  <c r="H162" i="218"/>
  <c r="G162" i="218"/>
  <c r="B162" i="218"/>
  <c r="O161" i="218"/>
  <c r="N161" i="218"/>
  <c r="M161" i="218"/>
  <c r="K161" i="218"/>
  <c r="J161" i="218"/>
  <c r="H161" i="218"/>
  <c r="G161" i="218"/>
  <c r="B161" i="218"/>
  <c r="O160" i="218"/>
  <c r="N160" i="218"/>
  <c r="M160" i="218"/>
  <c r="K160" i="218"/>
  <c r="J160" i="218"/>
  <c r="H160" i="218"/>
  <c r="G160" i="218"/>
  <c r="B160" i="218"/>
  <c r="O159" i="218"/>
  <c r="N159" i="218"/>
  <c r="M159" i="218"/>
  <c r="K159" i="218"/>
  <c r="J159" i="218"/>
  <c r="H159" i="218"/>
  <c r="G159" i="218"/>
  <c r="B159" i="218"/>
  <c r="O158" i="218"/>
  <c r="N158" i="218"/>
  <c r="M158" i="218"/>
  <c r="K158" i="218"/>
  <c r="J158" i="218"/>
  <c r="H158" i="218"/>
  <c r="G158" i="218"/>
  <c r="B158" i="218"/>
  <c r="O157" i="218"/>
  <c r="N157" i="218"/>
  <c r="M157" i="218"/>
  <c r="K157" i="218"/>
  <c r="J157" i="218"/>
  <c r="H157" i="218"/>
  <c r="G157" i="218"/>
  <c r="B157" i="218"/>
  <c r="O156" i="218"/>
  <c r="N156" i="218"/>
  <c r="M156" i="218"/>
  <c r="K156" i="218"/>
  <c r="J156" i="218"/>
  <c r="H156" i="218"/>
  <c r="G156" i="218"/>
  <c r="B156" i="218"/>
  <c r="O155" i="218"/>
  <c r="N155" i="218"/>
  <c r="M155" i="218"/>
  <c r="K155" i="218"/>
  <c r="J155" i="218"/>
  <c r="H155" i="218"/>
  <c r="G155" i="218"/>
  <c r="B155" i="218"/>
  <c r="O154" i="218"/>
  <c r="N154" i="218"/>
  <c r="M154" i="218"/>
  <c r="K154" i="218"/>
  <c r="J154" i="218"/>
  <c r="H154" i="218"/>
  <c r="G154" i="218"/>
  <c r="B154" i="218"/>
  <c r="O153" i="218"/>
  <c r="N153" i="218"/>
  <c r="M153" i="218"/>
  <c r="K153" i="218"/>
  <c r="J153" i="218"/>
  <c r="H153" i="218"/>
  <c r="G153" i="218"/>
  <c r="B153" i="218"/>
  <c r="O152" i="218"/>
  <c r="N152" i="218"/>
  <c r="M152" i="218"/>
  <c r="K152" i="218"/>
  <c r="J152" i="218"/>
  <c r="H152" i="218"/>
  <c r="G152" i="218"/>
  <c r="B152" i="218"/>
  <c r="O151" i="218"/>
  <c r="N151" i="218"/>
  <c r="M151" i="218"/>
  <c r="K151" i="218"/>
  <c r="J151" i="218"/>
  <c r="H151" i="218"/>
  <c r="G151" i="218"/>
  <c r="B151" i="218"/>
  <c r="O150" i="218"/>
  <c r="N150" i="218"/>
  <c r="M150" i="218"/>
  <c r="K150" i="218"/>
  <c r="J150" i="218"/>
  <c r="H150" i="218"/>
  <c r="G150" i="218"/>
  <c r="B150" i="218"/>
  <c r="O149" i="218"/>
  <c r="N149" i="218"/>
  <c r="M149" i="218"/>
  <c r="K149" i="218"/>
  <c r="J149" i="218"/>
  <c r="H149" i="218"/>
  <c r="G149" i="218"/>
  <c r="B149" i="218"/>
  <c r="O148" i="218"/>
  <c r="N148" i="218"/>
  <c r="M148" i="218"/>
  <c r="K148" i="218"/>
  <c r="J148" i="218"/>
  <c r="H148" i="218"/>
  <c r="G148" i="218"/>
  <c r="B148" i="218"/>
  <c r="O147" i="218"/>
  <c r="N147" i="218"/>
  <c r="M147" i="218"/>
  <c r="K147" i="218"/>
  <c r="J147" i="218"/>
  <c r="H147" i="218"/>
  <c r="G147" i="218"/>
  <c r="B147" i="218"/>
  <c r="O146" i="218"/>
  <c r="N146" i="218"/>
  <c r="M146" i="218"/>
  <c r="K146" i="218"/>
  <c r="J146" i="218"/>
  <c r="H146" i="218"/>
  <c r="G146" i="218"/>
  <c r="B146" i="218"/>
  <c r="O145" i="218"/>
  <c r="N145" i="218"/>
  <c r="M145" i="218"/>
  <c r="K145" i="218"/>
  <c r="J145" i="218"/>
  <c r="H145" i="218"/>
  <c r="G145" i="218"/>
  <c r="B145" i="218"/>
  <c r="O144" i="218"/>
  <c r="N144" i="218"/>
  <c r="M144" i="218"/>
  <c r="K144" i="218"/>
  <c r="J144" i="218"/>
  <c r="H144" i="218"/>
  <c r="G144" i="218"/>
  <c r="B144" i="218"/>
  <c r="O143" i="218"/>
  <c r="N143" i="218"/>
  <c r="M143" i="218"/>
  <c r="K143" i="218"/>
  <c r="J143" i="218"/>
  <c r="H143" i="218"/>
  <c r="G143" i="218"/>
  <c r="B143" i="218"/>
  <c r="O142" i="218"/>
  <c r="N142" i="218"/>
  <c r="M142" i="218"/>
  <c r="K142" i="218"/>
  <c r="J142" i="218"/>
  <c r="H142" i="218"/>
  <c r="G142" i="218"/>
  <c r="B142" i="218"/>
  <c r="O141" i="218"/>
  <c r="N141" i="218"/>
  <c r="M141" i="218"/>
  <c r="K141" i="218"/>
  <c r="J141" i="218"/>
  <c r="H141" i="218"/>
  <c r="G141" i="218"/>
  <c r="B141" i="218"/>
  <c r="O140" i="218"/>
  <c r="N140" i="218"/>
  <c r="M140" i="218"/>
  <c r="K140" i="218"/>
  <c r="J140" i="218"/>
  <c r="H140" i="218"/>
  <c r="G140" i="218"/>
  <c r="B140" i="218"/>
  <c r="O139" i="218"/>
  <c r="N139" i="218"/>
  <c r="M139" i="218"/>
  <c r="K139" i="218"/>
  <c r="J139" i="218"/>
  <c r="H139" i="218"/>
  <c r="G139" i="218"/>
  <c r="B139" i="218"/>
  <c r="O138" i="218"/>
  <c r="N138" i="218"/>
  <c r="M138" i="218"/>
  <c r="K138" i="218"/>
  <c r="J138" i="218"/>
  <c r="H138" i="218"/>
  <c r="G138" i="218"/>
  <c r="B138" i="218"/>
  <c r="O137" i="218"/>
  <c r="N137" i="218"/>
  <c r="M137" i="218"/>
  <c r="K137" i="218"/>
  <c r="J137" i="218"/>
  <c r="H137" i="218"/>
  <c r="G137" i="218"/>
  <c r="B137" i="218"/>
  <c r="O136" i="218"/>
  <c r="N136" i="218"/>
  <c r="M136" i="218"/>
  <c r="K136" i="218"/>
  <c r="J136" i="218"/>
  <c r="H136" i="218"/>
  <c r="G136" i="218"/>
  <c r="B136" i="218"/>
  <c r="O135" i="218"/>
  <c r="N135" i="218"/>
  <c r="M135" i="218"/>
  <c r="K135" i="218"/>
  <c r="J135" i="218"/>
  <c r="H135" i="218"/>
  <c r="G135" i="218"/>
  <c r="B135" i="218"/>
  <c r="O134" i="218"/>
  <c r="N134" i="218"/>
  <c r="M134" i="218"/>
  <c r="K134" i="218"/>
  <c r="J134" i="218"/>
  <c r="H134" i="218"/>
  <c r="G134" i="218"/>
  <c r="B134" i="218"/>
  <c r="O133" i="218"/>
  <c r="N133" i="218"/>
  <c r="M133" i="218"/>
  <c r="K133" i="218"/>
  <c r="J133" i="218"/>
  <c r="H133" i="218"/>
  <c r="G133" i="218"/>
  <c r="B133" i="218"/>
  <c r="O132" i="218"/>
  <c r="N132" i="218"/>
  <c r="M132" i="218"/>
  <c r="K132" i="218"/>
  <c r="J132" i="218"/>
  <c r="H132" i="218"/>
  <c r="G132" i="218"/>
  <c r="B132" i="218"/>
  <c r="O131" i="218"/>
  <c r="N131" i="218"/>
  <c r="M131" i="218"/>
  <c r="K131" i="218"/>
  <c r="J131" i="218"/>
  <c r="H131" i="218"/>
  <c r="G131" i="218"/>
  <c r="B131" i="218"/>
  <c r="O130" i="218"/>
  <c r="N130" i="218"/>
  <c r="M130" i="218"/>
  <c r="K130" i="218"/>
  <c r="J130" i="218"/>
  <c r="H130" i="218"/>
  <c r="G130" i="218"/>
  <c r="B130" i="218"/>
  <c r="O129" i="218"/>
  <c r="N129" i="218"/>
  <c r="M129" i="218"/>
  <c r="K129" i="218"/>
  <c r="J129" i="218"/>
  <c r="H129" i="218"/>
  <c r="G129" i="218"/>
  <c r="B129" i="218"/>
  <c r="O128" i="218"/>
  <c r="N128" i="218"/>
  <c r="M128" i="218"/>
  <c r="K128" i="218"/>
  <c r="J128" i="218"/>
  <c r="H128" i="218"/>
  <c r="G128" i="218"/>
  <c r="B128" i="218"/>
  <c r="O127" i="218"/>
  <c r="N127" i="218"/>
  <c r="M127" i="218"/>
  <c r="K127" i="218"/>
  <c r="J127" i="218"/>
  <c r="H127" i="218"/>
  <c r="G127" i="218"/>
  <c r="B127" i="218"/>
  <c r="O126" i="218"/>
  <c r="N126" i="218"/>
  <c r="M126" i="218"/>
  <c r="K126" i="218"/>
  <c r="J126" i="218"/>
  <c r="H126" i="218"/>
  <c r="G126" i="218"/>
  <c r="B126" i="218"/>
  <c r="O125" i="218"/>
  <c r="N125" i="218"/>
  <c r="M125" i="218"/>
  <c r="K125" i="218"/>
  <c r="J125" i="218"/>
  <c r="H125" i="218"/>
  <c r="G125" i="218"/>
  <c r="B125" i="218"/>
  <c r="O124" i="218"/>
  <c r="N124" i="218"/>
  <c r="M124" i="218"/>
  <c r="K124" i="218"/>
  <c r="J124" i="218"/>
  <c r="H124" i="218"/>
  <c r="G124" i="218"/>
  <c r="B124" i="218"/>
  <c r="O123" i="218"/>
  <c r="N123" i="218"/>
  <c r="M123" i="218"/>
  <c r="K123" i="218"/>
  <c r="J123" i="218"/>
  <c r="H123" i="218"/>
  <c r="G123" i="218"/>
  <c r="B123" i="218"/>
  <c r="O122" i="218"/>
  <c r="N122" i="218"/>
  <c r="M122" i="218"/>
  <c r="K122" i="218"/>
  <c r="J122" i="218"/>
  <c r="H122" i="218"/>
  <c r="G122" i="218"/>
  <c r="B122" i="218"/>
  <c r="O121" i="218"/>
  <c r="N121" i="218"/>
  <c r="M121" i="218"/>
  <c r="K121" i="218"/>
  <c r="J121" i="218"/>
  <c r="H121" i="218"/>
  <c r="G121" i="218"/>
  <c r="B121" i="218"/>
  <c r="O120" i="218"/>
  <c r="N120" i="218"/>
  <c r="M120" i="218"/>
  <c r="K120" i="218"/>
  <c r="J120" i="218"/>
  <c r="H120" i="218"/>
  <c r="G120" i="218"/>
  <c r="B120" i="218"/>
  <c r="O119" i="218"/>
  <c r="N119" i="218"/>
  <c r="M119" i="218"/>
  <c r="K119" i="218"/>
  <c r="J119" i="218"/>
  <c r="H119" i="218"/>
  <c r="G119" i="218"/>
  <c r="B119" i="218"/>
  <c r="O118" i="218"/>
  <c r="N118" i="218"/>
  <c r="M118" i="218"/>
  <c r="K118" i="218"/>
  <c r="J118" i="218"/>
  <c r="H118" i="218"/>
  <c r="G118" i="218"/>
  <c r="B118" i="218"/>
  <c r="O117" i="218"/>
  <c r="N117" i="218"/>
  <c r="M117" i="218"/>
  <c r="K117" i="218"/>
  <c r="J117" i="218"/>
  <c r="H117" i="218"/>
  <c r="G117" i="218"/>
  <c r="B117" i="218"/>
  <c r="O116" i="218"/>
  <c r="N116" i="218"/>
  <c r="M116" i="218"/>
  <c r="K116" i="218"/>
  <c r="J116" i="218"/>
  <c r="H116" i="218"/>
  <c r="G116" i="218"/>
  <c r="B116" i="218"/>
  <c r="O115" i="218"/>
  <c r="N115" i="218"/>
  <c r="M115" i="218"/>
  <c r="K115" i="218"/>
  <c r="J115" i="218"/>
  <c r="H115" i="218"/>
  <c r="G115" i="218"/>
  <c r="B115" i="218"/>
  <c r="O114" i="218"/>
  <c r="N114" i="218"/>
  <c r="M114" i="218"/>
  <c r="K114" i="218"/>
  <c r="J114" i="218"/>
  <c r="H114" i="218"/>
  <c r="G114" i="218"/>
  <c r="B114" i="218"/>
  <c r="O113" i="218"/>
  <c r="N113" i="218"/>
  <c r="M113" i="218"/>
  <c r="K113" i="218"/>
  <c r="J113" i="218"/>
  <c r="H113" i="218"/>
  <c r="G113" i="218"/>
  <c r="B113" i="218"/>
  <c r="O112" i="218"/>
  <c r="N112" i="218"/>
  <c r="M112" i="218"/>
  <c r="K112" i="218"/>
  <c r="J112" i="218"/>
  <c r="H112" i="218"/>
  <c r="G112" i="218"/>
  <c r="B112" i="218"/>
  <c r="O111" i="218"/>
  <c r="N111" i="218"/>
  <c r="M111" i="218"/>
  <c r="K111" i="218"/>
  <c r="J111" i="218"/>
  <c r="H111" i="218"/>
  <c r="G111" i="218"/>
  <c r="B111" i="218"/>
  <c r="O110" i="218"/>
  <c r="N110" i="218"/>
  <c r="M110" i="218"/>
  <c r="K110" i="218"/>
  <c r="J110" i="218"/>
  <c r="H110" i="218"/>
  <c r="G110" i="218"/>
  <c r="B110" i="218"/>
  <c r="O109" i="218"/>
  <c r="N109" i="218"/>
  <c r="M109" i="218"/>
  <c r="K109" i="218"/>
  <c r="J109" i="218"/>
  <c r="H109" i="218"/>
  <c r="G109" i="218"/>
  <c r="B109" i="218"/>
  <c r="O108" i="218"/>
  <c r="N108" i="218"/>
  <c r="M108" i="218"/>
  <c r="K108" i="218"/>
  <c r="J108" i="218"/>
  <c r="H108" i="218"/>
  <c r="G108" i="218"/>
  <c r="B108" i="218"/>
  <c r="O107" i="218"/>
  <c r="N107" i="218"/>
  <c r="M107" i="218"/>
  <c r="K107" i="218"/>
  <c r="J107" i="218"/>
  <c r="H107" i="218"/>
  <c r="G107" i="218"/>
  <c r="B107" i="218"/>
  <c r="O106" i="218"/>
  <c r="N106" i="218"/>
  <c r="M106" i="218"/>
  <c r="K106" i="218"/>
  <c r="J106" i="218"/>
  <c r="H106" i="218"/>
  <c r="G106" i="218"/>
  <c r="B106" i="218"/>
  <c r="O105" i="218"/>
  <c r="N105" i="218"/>
  <c r="M105" i="218"/>
  <c r="K105" i="218"/>
  <c r="J105" i="218"/>
  <c r="H105" i="218"/>
  <c r="G105" i="218"/>
  <c r="B105" i="218"/>
  <c r="O104" i="218"/>
  <c r="N104" i="218"/>
  <c r="M104" i="218"/>
  <c r="K104" i="218"/>
  <c r="J104" i="218"/>
  <c r="H104" i="218"/>
  <c r="G104" i="218"/>
  <c r="B104" i="218"/>
  <c r="O103" i="218"/>
  <c r="N103" i="218"/>
  <c r="M103" i="218"/>
  <c r="K103" i="218"/>
  <c r="J103" i="218"/>
  <c r="H103" i="218"/>
  <c r="G103" i="218"/>
  <c r="B103" i="218"/>
  <c r="O102" i="218"/>
  <c r="N102" i="218"/>
  <c r="M102" i="218"/>
  <c r="K102" i="218"/>
  <c r="J102" i="218"/>
  <c r="H102" i="218"/>
  <c r="G102" i="218"/>
  <c r="B102" i="218"/>
  <c r="O101" i="218"/>
  <c r="N101" i="218"/>
  <c r="M101" i="218"/>
  <c r="K101" i="218"/>
  <c r="J101" i="218"/>
  <c r="H101" i="218"/>
  <c r="G101" i="218"/>
  <c r="B101" i="218"/>
  <c r="O100" i="218"/>
  <c r="N100" i="218"/>
  <c r="M100" i="218"/>
  <c r="K100" i="218"/>
  <c r="J100" i="218"/>
  <c r="H100" i="218"/>
  <c r="G100" i="218"/>
  <c r="B100" i="218"/>
  <c r="O99" i="218"/>
  <c r="N99" i="218"/>
  <c r="M99" i="218"/>
  <c r="K99" i="218"/>
  <c r="J99" i="218"/>
  <c r="H99" i="218"/>
  <c r="G99" i="218"/>
  <c r="B99" i="218"/>
  <c r="O98" i="218"/>
  <c r="N98" i="218"/>
  <c r="M98" i="218"/>
  <c r="K98" i="218"/>
  <c r="J98" i="218"/>
  <c r="H98" i="218"/>
  <c r="G98" i="218"/>
  <c r="B98" i="218"/>
  <c r="O97" i="218"/>
  <c r="N97" i="218"/>
  <c r="M97" i="218"/>
  <c r="K97" i="218"/>
  <c r="J97" i="218"/>
  <c r="H97" i="218"/>
  <c r="G97" i="218"/>
  <c r="B97" i="218"/>
  <c r="O96" i="218"/>
  <c r="N96" i="218"/>
  <c r="M96" i="218"/>
  <c r="K96" i="218"/>
  <c r="J96" i="218"/>
  <c r="H96" i="218"/>
  <c r="G96" i="218"/>
  <c r="B96" i="218"/>
  <c r="O95" i="218"/>
  <c r="N95" i="218"/>
  <c r="M95" i="218"/>
  <c r="K95" i="218"/>
  <c r="J95" i="218"/>
  <c r="H95" i="218"/>
  <c r="G95" i="218"/>
  <c r="B95" i="218"/>
  <c r="O94" i="218"/>
  <c r="N94" i="218"/>
  <c r="M94" i="218"/>
  <c r="K94" i="218"/>
  <c r="J94" i="218"/>
  <c r="H94" i="218"/>
  <c r="G94" i="218"/>
  <c r="B94" i="218"/>
  <c r="O93" i="218"/>
  <c r="N93" i="218"/>
  <c r="M93" i="218"/>
  <c r="K93" i="218"/>
  <c r="J93" i="218"/>
  <c r="H93" i="218"/>
  <c r="G93" i="218"/>
  <c r="B93" i="218"/>
  <c r="O92" i="218"/>
  <c r="N92" i="218"/>
  <c r="M92" i="218"/>
  <c r="K92" i="218"/>
  <c r="J92" i="218"/>
  <c r="H92" i="218"/>
  <c r="G92" i="218"/>
  <c r="B92" i="218"/>
  <c r="O91" i="218"/>
  <c r="N91" i="218"/>
  <c r="M91" i="218"/>
  <c r="K91" i="218"/>
  <c r="J91" i="218"/>
  <c r="H91" i="218"/>
  <c r="G91" i="218"/>
  <c r="B91" i="218"/>
  <c r="O90" i="218"/>
  <c r="N90" i="218"/>
  <c r="M90" i="218"/>
  <c r="K90" i="218"/>
  <c r="J90" i="218"/>
  <c r="H90" i="218"/>
  <c r="G90" i="218"/>
  <c r="B90" i="218"/>
  <c r="O89" i="218"/>
  <c r="N89" i="218"/>
  <c r="M89" i="218"/>
  <c r="K89" i="218"/>
  <c r="J89" i="218"/>
  <c r="H89" i="218"/>
  <c r="G89" i="218"/>
  <c r="B89" i="218"/>
  <c r="O88" i="218"/>
  <c r="N88" i="218"/>
  <c r="M88" i="218"/>
  <c r="K88" i="218"/>
  <c r="J88" i="218"/>
  <c r="H88" i="218"/>
  <c r="G88" i="218"/>
  <c r="B88" i="218"/>
  <c r="O87" i="218"/>
  <c r="N87" i="218"/>
  <c r="M87" i="218"/>
  <c r="K87" i="218"/>
  <c r="J87" i="218"/>
  <c r="H87" i="218"/>
  <c r="G87" i="218"/>
  <c r="B87" i="218"/>
  <c r="O86" i="218"/>
  <c r="N86" i="218"/>
  <c r="M86" i="218"/>
  <c r="K86" i="218"/>
  <c r="J86" i="218"/>
  <c r="H86" i="218"/>
  <c r="G86" i="218"/>
  <c r="B86" i="218"/>
  <c r="O85" i="218"/>
  <c r="N85" i="218"/>
  <c r="M85" i="218"/>
  <c r="K85" i="218"/>
  <c r="J85" i="218"/>
  <c r="H85" i="218"/>
  <c r="G85" i="218"/>
  <c r="B85" i="218"/>
  <c r="O84" i="218"/>
  <c r="N84" i="218"/>
  <c r="M84" i="218"/>
  <c r="K84" i="218"/>
  <c r="J84" i="218"/>
  <c r="H84" i="218"/>
  <c r="G84" i="218"/>
  <c r="B84" i="218"/>
  <c r="O83" i="218"/>
  <c r="N83" i="218"/>
  <c r="M83" i="218"/>
  <c r="K83" i="218"/>
  <c r="J83" i="218"/>
  <c r="H83" i="218"/>
  <c r="G83" i="218"/>
  <c r="B83" i="218"/>
  <c r="O82" i="218"/>
  <c r="N82" i="218"/>
  <c r="M82" i="218"/>
  <c r="K82" i="218"/>
  <c r="J82" i="218"/>
  <c r="H82" i="218"/>
  <c r="G82" i="218"/>
  <c r="B82" i="218"/>
  <c r="O81" i="218"/>
  <c r="N81" i="218"/>
  <c r="M81" i="218"/>
  <c r="K81" i="218"/>
  <c r="J81" i="218"/>
  <c r="H81" i="218"/>
  <c r="G81" i="218"/>
  <c r="B81" i="218"/>
  <c r="O80" i="218"/>
  <c r="N80" i="218"/>
  <c r="M80" i="218"/>
  <c r="K80" i="218"/>
  <c r="J80" i="218"/>
  <c r="H80" i="218"/>
  <c r="G80" i="218"/>
  <c r="B80" i="218"/>
  <c r="O79" i="218"/>
  <c r="N79" i="218"/>
  <c r="M79" i="218"/>
  <c r="K79" i="218"/>
  <c r="J79" i="218"/>
  <c r="H79" i="218"/>
  <c r="G79" i="218"/>
  <c r="B79" i="218"/>
  <c r="O78" i="218"/>
  <c r="N78" i="218"/>
  <c r="M78" i="218"/>
  <c r="K78" i="218"/>
  <c r="J78" i="218"/>
  <c r="H78" i="218"/>
  <c r="G78" i="218"/>
  <c r="B78" i="218"/>
  <c r="O77" i="218"/>
  <c r="N77" i="218"/>
  <c r="M77" i="218"/>
  <c r="K77" i="218"/>
  <c r="J77" i="218"/>
  <c r="H77" i="218"/>
  <c r="G77" i="218"/>
  <c r="B77" i="218"/>
  <c r="O76" i="218"/>
  <c r="N76" i="218"/>
  <c r="M76" i="218"/>
  <c r="K76" i="218"/>
  <c r="J76" i="218"/>
  <c r="H76" i="218"/>
  <c r="G76" i="218"/>
  <c r="B76" i="218"/>
  <c r="O75" i="218"/>
  <c r="N75" i="218"/>
  <c r="M75" i="218"/>
  <c r="K75" i="218"/>
  <c r="J75" i="218"/>
  <c r="H75" i="218"/>
  <c r="G75" i="218"/>
  <c r="B75" i="218"/>
  <c r="O74" i="218"/>
  <c r="N74" i="218"/>
  <c r="M74" i="218"/>
  <c r="K74" i="218"/>
  <c r="J74" i="218"/>
  <c r="H74" i="218"/>
  <c r="G74" i="218"/>
  <c r="B74" i="218"/>
  <c r="O73" i="218"/>
  <c r="N73" i="218"/>
  <c r="M73" i="218"/>
  <c r="K73" i="218"/>
  <c r="J73" i="218"/>
  <c r="H73" i="218"/>
  <c r="G73" i="218"/>
  <c r="B73" i="218"/>
  <c r="O72" i="218"/>
  <c r="N72" i="218"/>
  <c r="M72" i="218"/>
  <c r="K72" i="218"/>
  <c r="J72" i="218"/>
  <c r="H72" i="218"/>
  <c r="G72" i="218"/>
  <c r="B72" i="218"/>
  <c r="O71" i="218"/>
  <c r="N71" i="218"/>
  <c r="M71" i="218"/>
  <c r="K71" i="218"/>
  <c r="J71" i="218"/>
  <c r="H71" i="218"/>
  <c r="G71" i="218"/>
  <c r="B71" i="218"/>
  <c r="O70" i="218"/>
  <c r="N70" i="218"/>
  <c r="M70" i="218"/>
  <c r="K70" i="218"/>
  <c r="J70" i="218"/>
  <c r="H70" i="218"/>
  <c r="G70" i="218"/>
  <c r="B70" i="218"/>
  <c r="O69" i="218"/>
  <c r="N69" i="218"/>
  <c r="M69" i="218"/>
  <c r="K69" i="218"/>
  <c r="J69" i="218"/>
  <c r="H69" i="218"/>
  <c r="G69" i="218"/>
  <c r="B69" i="218"/>
  <c r="O68" i="218"/>
  <c r="N68" i="218"/>
  <c r="M68" i="218"/>
  <c r="K68" i="218"/>
  <c r="J68" i="218"/>
  <c r="H68" i="218"/>
  <c r="G68" i="218"/>
  <c r="B68" i="218"/>
  <c r="O67" i="218"/>
  <c r="N67" i="218"/>
  <c r="M67" i="218"/>
  <c r="K67" i="218"/>
  <c r="J67" i="218"/>
  <c r="H67" i="218"/>
  <c r="G67" i="218"/>
  <c r="B67" i="218"/>
  <c r="O66" i="218"/>
  <c r="N66" i="218"/>
  <c r="M66" i="218"/>
  <c r="K66" i="218"/>
  <c r="J66" i="218"/>
  <c r="H66" i="218"/>
  <c r="G66" i="218"/>
  <c r="B66" i="218"/>
  <c r="O65" i="218"/>
  <c r="N65" i="218"/>
  <c r="M65" i="218"/>
  <c r="K65" i="218"/>
  <c r="J65" i="218"/>
  <c r="H65" i="218"/>
  <c r="G65" i="218"/>
  <c r="B65" i="218"/>
  <c r="O64" i="218"/>
  <c r="N64" i="218"/>
  <c r="M64" i="218"/>
  <c r="K64" i="218"/>
  <c r="J64" i="218"/>
  <c r="H64" i="218"/>
  <c r="G64" i="218"/>
  <c r="B64" i="218"/>
  <c r="O63" i="218"/>
  <c r="N63" i="218"/>
  <c r="M63" i="218"/>
  <c r="K63" i="218"/>
  <c r="J63" i="218"/>
  <c r="H63" i="218"/>
  <c r="G63" i="218"/>
  <c r="B63" i="218"/>
  <c r="O62" i="218"/>
  <c r="N62" i="218"/>
  <c r="M62" i="218"/>
  <c r="K62" i="218"/>
  <c r="J62" i="218"/>
  <c r="H62" i="218"/>
  <c r="G62" i="218"/>
  <c r="B62" i="218"/>
  <c r="O61" i="218"/>
  <c r="N61" i="218"/>
  <c r="M61" i="218"/>
  <c r="K61" i="218"/>
  <c r="J61" i="218"/>
  <c r="H61" i="218"/>
  <c r="G61" i="218"/>
  <c r="B61" i="218"/>
  <c r="O60" i="218"/>
  <c r="N60" i="218"/>
  <c r="M60" i="218"/>
  <c r="K60" i="218"/>
  <c r="J60" i="218"/>
  <c r="H60" i="218"/>
  <c r="G60" i="218"/>
  <c r="B60" i="218"/>
  <c r="O59" i="218"/>
  <c r="N59" i="218"/>
  <c r="M59" i="218"/>
  <c r="K59" i="218"/>
  <c r="J59" i="218"/>
  <c r="H59" i="218"/>
  <c r="G59" i="218"/>
  <c r="B59" i="218"/>
  <c r="O58" i="218"/>
  <c r="N58" i="218"/>
  <c r="M58" i="218"/>
  <c r="K58" i="218"/>
  <c r="J58" i="218"/>
  <c r="H58" i="218"/>
  <c r="G58" i="218"/>
  <c r="B58" i="218"/>
  <c r="O57" i="218"/>
  <c r="N57" i="218"/>
  <c r="M57" i="218"/>
  <c r="K57" i="218"/>
  <c r="J57" i="218"/>
  <c r="H57" i="218"/>
  <c r="G57" i="218"/>
  <c r="B57" i="218"/>
  <c r="O56" i="218"/>
  <c r="N56" i="218"/>
  <c r="M56" i="218"/>
  <c r="K56" i="218"/>
  <c r="J56" i="218"/>
  <c r="H56" i="218"/>
  <c r="G56" i="218"/>
  <c r="B56" i="218"/>
  <c r="O55" i="218"/>
  <c r="N55" i="218"/>
  <c r="M55" i="218"/>
  <c r="K55" i="218"/>
  <c r="J55" i="218"/>
  <c r="H55" i="218"/>
  <c r="G55" i="218"/>
  <c r="B55" i="218"/>
  <c r="O54" i="218"/>
  <c r="N54" i="218"/>
  <c r="M54" i="218"/>
  <c r="K54" i="218"/>
  <c r="J54" i="218"/>
  <c r="H54" i="218"/>
  <c r="G54" i="218"/>
  <c r="B54" i="218"/>
  <c r="O53" i="218"/>
  <c r="N53" i="218"/>
  <c r="M53" i="218"/>
  <c r="K53" i="218"/>
  <c r="J53" i="218"/>
  <c r="H53" i="218"/>
  <c r="G53" i="218"/>
  <c r="B53" i="218"/>
  <c r="O52" i="218"/>
  <c r="N52" i="218"/>
  <c r="M52" i="218"/>
  <c r="K52" i="218"/>
  <c r="J52" i="218"/>
  <c r="H52" i="218"/>
  <c r="G52" i="218"/>
  <c r="B52" i="218"/>
  <c r="O51" i="218"/>
  <c r="N51" i="218"/>
  <c r="M51" i="218"/>
  <c r="K51" i="218"/>
  <c r="J51" i="218"/>
  <c r="H51" i="218"/>
  <c r="G51" i="218"/>
  <c r="B51" i="218"/>
  <c r="O50" i="218"/>
  <c r="N50" i="218"/>
  <c r="M50" i="218"/>
  <c r="K50" i="218"/>
  <c r="J50" i="218"/>
  <c r="H50" i="218"/>
  <c r="G50" i="218"/>
  <c r="B50" i="218"/>
  <c r="O49" i="218"/>
  <c r="N49" i="218"/>
  <c r="M49" i="218"/>
  <c r="K49" i="218"/>
  <c r="J49" i="218"/>
  <c r="H49" i="218"/>
  <c r="G49" i="218"/>
  <c r="B49" i="218"/>
  <c r="O48" i="218"/>
  <c r="N48" i="218"/>
  <c r="M48" i="218"/>
  <c r="K48" i="218"/>
  <c r="J48" i="218"/>
  <c r="H48" i="218"/>
  <c r="G48" i="218"/>
  <c r="B48" i="218"/>
  <c r="O47" i="218"/>
  <c r="N47" i="218"/>
  <c r="M47" i="218"/>
  <c r="K47" i="218"/>
  <c r="J47" i="218"/>
  <c r="H47" i="218"/>
  <c r="G47" i="218"/>
  <c r="B47" i="218"/>
  <c r="O46" i="218"/>
  <c r="N46" i="218"/>
  <c r="M46" i="218"/>
  <c r="K46" i="218"/>
  <c r="J46" i="218"/>
  <c r="H46" i="218"/>
  <c r="G46" i="218"/>
  <c r="B46" i="218"/>
  <c r="O45" i="218"/>
  <c r="N45" i="218"/>
  <c r="M45" i="218"/>
  <c r="K45" i="218"/>
  <c r="J45" i="218"/>
  <c r="H45" i="218"/>
  <c r="G45" i="218"/>
  <c r="B45" i="218"/>
  <c r="O44" i="218"/>
  <c r="N44" i="218"/>
  <c r="M44" i="218"/>
  <c r="K44" i="218"/>
  <c r="J44" i="218"/>
  <c r="H44" i="218"/>
  <c r="G44" i="218"/>
  <c r="B44" i="218"/>
  <c r="O43" i="218"/>
  <c r="N43" i="218"/>
  <c r="M43" i="218"/>
  <c r="K43" i="218"/>
  <c r="J43" i="218"/>
  <c r="H43" i="218"/>
  <c r="G43" i="218"/>
  <c r="B43" i="218"/>
  <c r="O42" i="218"/>
  <c r="N42" i="218"/>
  <c r="M42" i="218"/>
  <c r="K42" i="218"/>
  <c r="J42" i="218"/>
  <c r="H42" i="218"/>
  <c r="G42" i="218"/>
  <c r="B42" i="218"/>
  <c r="O41" i="218"/>
  <c r="N41" i="218"/>
  <c r="M41" i="218"/>
  <c r="K41" i="218"/>
  <c r="J41" i="218"/>
  <c r="H41" i="218"/>
  <c r="G41" i="218"/>
  <c r="B41" i="218"/>
  <c r="O40" i="218"/>
  <c r="N40" i="218"/>
  <c r="M40" i="218"/>
  <c r="K40" i="218"/>
  <c r="J40" i="218"/>
  <c r="H40" i="218"/>
  <c r="G40" i="218"/>
  <c r="B40" i="218"/>
  <c r="O39" i="218"/>
  <c r="N39" i="218"/>
  <c r="M39" i="218"/>
  <c r="K39" i="218"/>
  <c r="J39" i="218"/>
  <c r="H39" i="218"/>
  <c r="G39" i="218"/>
  <c r="B39" i="218"/>
  <c r="O38" i="218"/>
  <c r="N38" i="218"/>
  <c r="M38" i="218"/>
  <c r="K38" i="218"/>
  <c r="J38" i="218"/>
  <c r="H38" i="218"/>
  <c r="G38" i="218"/>
  <c r="B38" i="218"/>
  <c r="O37" i="218"/>
  <c r="N37" i="218"/>
  <c r="M37" i="218"/>
  <c r="K37" i="218"/>
  <c r="J37" i="218"/>
  <c r="H37" i="218"/>
  <c r="G37" i="218"/>
  <c r="B37" i="218"/>
  <c r="O36" i="218"/>
  <c r="N36" i="218"/>
  <c r="M36" i="218"/>
  <c r="K36" i="218"/>
  <c r="J36" i="218"/>
  <c r="H36" i="218"/>
  <c r="G36" i="218"/>
  <c r="B36" i="218"/>
  <c r="O35" i="218"/>
  <c r="N35" i="218"/>
  <c r="M35" i="218"/>
  <c r="K35" i="218"/>
  <c r="J35" i="218"/>
  <c r="H35" i="218"/>
  <c r="G35" i="218"/>
  <c r="B35" i="218"/>
  <c r="O34" i="218"/>
  <c r="N34" i="218"/>
  <c r="M34" i="218"/>
  <c r="K34" i="218"/>
  <c r="J34" i="218"/>
  <c r="H34" i="218"/>
  <c r="G34" i="218"/>
  <c r="B34" i="218"/>
  <c r="O33" i="218"/>
  <c r="N33" i="218"/>
  <c r="M33" i="218"/>
  <c r="K33" i="218"/>
  <c r="J33" i="218"/>
  <c r="H33" i="218"/>
  <c r="G33" i="218"/>
  <c r="B33" i="218"/>
  <c r="O32" i="218"/>
  <c r="N32" i="218"/>
  <c r="M32" i="218"/>
  <c r="K32" i="218"/>
  <c r="J32" i="218"/>
  <c r="H32" i="218"/>
  <c r="G32" i="218"/>
  <c r="B32" i="218"/>
  <c r="O31" i="218"/>
  <c r="N31" i="218"/>
  <c r="M31" i="218"/>
  <c r="K31" i="218"/>
  <c r="J31" i="218"/>
  <c r="H31" i="218"/>
  <c r="G31" i="218"/>
  <c r="B31" i="218"/>
  <c r="O30" i="218"/>
  <c r="N30" i="218"/>
  <c r="M30" i="218"/>
  <c r="K30" i="218"/>
  <c r="J30" i="218"/>
  <c r="H30" i="218"/>
  <c r="G30" i="218"/>
  <c r="B30" i="218"/>
  <c r="O29" i="218"/>
  <c r="N29" i="218"/>
  <c r="M29" i="218"/>
  <c r="K29" i="218"/>
  <c r="J29" i="218"/>
  <c r="H29" i="218"/>
  <c r="G29" i="218"/>
  <c r="B29" i="218"/>
  <c r="O28" i="218"/>
  <c r="N28" i="218"/>
  <c r="M28" i="218"/>
  <c r="K28" i="218"/>
  <c r="J28" i="218"/>
  <c r="H28" i="218"/>
  <c r="G28" i="218"/>
  <c r="B28" i="218"/>
  <c r="O27" i="218"/>
  <c r="N27" i="218"/>
  <c r="M27" i="218"/>
  <c r="K27" i="218"/>
  <c r="J27" i="218"/>
  <c r="H27" i="218"/>
  <c r="G27" i="218"/>
  <c r="B27" i="218"/>
  <c r="O26" i="218"/>
  <c r="N26" i="218"/>
  <c r="M26" i="218"/>
  <c r="K26" i="218"/>
  <c r="J26" i="218"/>
  <c r="H26" i="218"/>
  <c r="G26" i="218"/>
  <c r="B26" i="218"/>
  <c r="O25" i="218"/>
  <c r="N25" i="218"/>
  <c r="M25" i="218"/>
  <c r="K25" i="218"/>
  <c r="J25" i="218"/>
  <c r="H25" i="218"/>
  <c r="G25" i="218"/>
  <c r="B25" i="218"/>
  <c r="O24" i="218"/>
  <c r="N24" i="218"/>
  <c r="M24" i="218"/>
  <c r="K24" i="218"/>
  <c r="J24" i="218"/>
  <c r="H24" i="218"/>
  <c r="G24" i="218"/>
  <c r="B24" i="218"/>
  <c r="O23" i="218"/>
  <c r="N23" i="218"/>
  <c r="M23" i="218"/>
  <c r="K23" i="218"/>
  <c r="J23" i="218"/>
  <c r="H23" i="218"/>
  <c r="G23" i="218"/>
  <c r="B23" i="218"/>
  <c r="O22" i="218"/>
  <c r="N22" i="218"/>
  <c r="M22" i="218"/>
  <c r="K22" i="218"/>
  <c r="J22" i="218"/>
  <c r="H22" i="218"/>
  <c r="G22" i="218"/>
  <c r="B22" i="218"/>
  <c r="O21" i="218"/>
  <c r="N21" i="218"/>
  <c r="M21" i="218"/>
  <c r="K21" i="218"/>
  <c r="J21" i="218"/>
  <c r="H21" i="218"/>
  <c r="G21" i="218"/>
  <c r="B21" i="218"/>
  <c r="O20" i="218"/>
  <c r="N20" i="218"/>
  <c r="M20" i="218"/>
  <c r="K20" i="218"/>
  <c r="J20" i="218"/>
  <c r="H20" i="218"/>
  <c r="G20" i="218"/>
  <c r="B20" i="218"/>
  <c r="O19" i="218"/>
  <c r="N19" i="218"/>
  <c r="M19" i="218"/>
  <c r="K19" i="218"/>
  <c r="J19" i="218"/>
  <c r="H19" i="218"/>
  <c r="G19" i="218"/>
  <c r="B19" i="218"/>
  <c r="O18" i="218"/>
  <c r="N18" i="218"/>
  <c r="M18" i="218"/>
  <c r="K18" i="218"/>
  <c r="J18" i="218"/>
  <c r="H18" i="218"/>
  <c r="G18" i="218"/>
  <c r="B18" i="218"/>
  <c r="O17" i="218"/>
  <c r="N17" i="218"/>
  <c r="M17" i="218"/>
  <c r="K17" i="218"/>
  <c r="J17" i="218"/>
  <c r="H17" i="218"/>
  <c r="G17" i="218"/>
  <c r="B17" i="218"/>
  <c r="O16" i="218"/>
  <c r="N16" i="218"/>
  <c r="M16" i="218"/>
  <c r="K16" i="218"/>
  <c r="J16" i="218"/>
  <c r="H16" i="218"/>
  <c r="G16" i="218"/>
  <c r="B16" i="218"/>
  <c r="O15" i="218"/>
  <c r="N15" i="218"/>
  <c r="M15" i="218"/>
  <c r="K15" i="218"/>
  <c r="J15" i="218"/>
  <c r="H15" i="218"/>
  <c r="G15" i="218"/>
  <c r="B15" i="218"/>
  <c r="O14" i="218"/>
  <c r="N14" i="218"/>
  <c r="M14" i="218"/>
  <c r="K14" i="218"/>
  <c r="J14" i="218"/>
  <c r="H14" i="218"/>
  <c r="G14" i="218"/>
  <c r="B14" i="218"/>
  <c r="O13" i="218"/>
  <c r="N13" i="218"/>
  <c r="M13" i="218"/>
  <c r="K13" i="218"/>
  <c r="J13" i="218"/>
  <c r="H13" i="218"/>
  <c r="G13" i="218"/>
  <c r="B13" i="218"/>
  <c r="O12" i="218"/>
  <c r="N12" i="218"/>
  <c r="M12" i="218"/>
  <c r="K12" i="218"/>
  <c r="J12" i="218"/>
  <c r="H12" i="218"/>
  <c r="G12" i="218"/>
  <c r="B12" i="218"/>
  <c r="O11" i="218"/>
  <c r="N11" i="218"/>
  <c r="M11" i="218"/>
  <c r="K11" i="218"/>
  <c r="J11" i="218"/>
  <c r="H11" i="218"/>
  <c r="G11" i="218"/>
  <c r="B11" i="218"/>
  <c r="O10" i="218"/>
  <c r="N10" i="218"/>
  <c r="M10" i="218"/>
  <c r="K10" i="218"/>
  <c r="J10" i="218"/>
  <c r="H10" i="218"/>
  <c r="G10" i="218"/>
  <c r="O7" i="218"/>
  <c r="I7" i="218"/>
  <c r="B7" i="218"/>
  <c r="O6" i="218"/>
  <c r="I6" i="218"/>
  <c r="B6" i="218"/>
  <c r="I4" i="218"/>
  <c r="I2" i="218"/>
  <c r="BA45" i="158"/>
  <c r="AP45" i="158"/>
  <c r="AF45" i="158"/>
  <c r="E44" i="158"/>
  <c r="E43" i="158"/>
  <c r="E42" i="158"/>
  <c r="E41" i="158"/>
  <c r="E40" i="158"/>
  <c r="E39" i="158"/>
  <c r="E38" i="158"/>
  <c r="E37" i="158"/>
  <c r="E36" i="158"/>
  <c r="E35" i="158"/>
  <c r="E34" i="158"/>
  <c r="E33" i="158"/>
  <c r="E32" i="158"/>
  <c r="E31" i="158"/>
  <c r="E30" i="158"/>
  <c r="E29" i="158"/>
  <c r="E28" i="158"/>
  <c r="E27" i="158"/>
  <c r="E26" i="158"/>
  <c r="E25" i="158"/>
  <c r="E24" i="158"/>
  <c r="E23" i="158"/>
  <c r="E22" i="158"/>
  <c r="E21" i="158"/>
  <c r="E20" i="158"/>
  <c r="E19" i="158"/>
  <c r="E18" i="158"/>
  <c r="E17" i="158"/>
  <c r="E16" i="158"/>
  <c r="AQ11" i="158"/>
  <c r="AQ9" i="158"/>
  <c r="AQ7" i="158"/>
  <c r="O177" i="282"/>
  <c r="O126" i="282"/>
  <c r="O121" i="282"/>
  <c r="O117" i="282"/>
  <c r="O111" i="282"/>
  <c r="E74" i="282"/>
  <c r="O50" i="282"/>
  <c r="O44" i="282"/>
  <c r="O38" i="282"/>
  <c r="D216" i="153"/>
  <c r="D215" i="153"/>
  <c r="D214" i="153"/>
  <c r="D213" i="153"/>
  <c r="K4" i="153" s="1"/>
  <c r="J209" i="153"/>
  <c r="I209" i="153"/>
  <c r="H209" i="153"/>
  <c r="G209" i="153"/>
  <c r="F209" i="153"/>
  <c r="C209" i="153"/>
  <c r="D4" i="153" s="1"/>
  <c r="K208" i="153"/>
  <c r="B208" i="153"/>
  <c r="K207" i="153"/>
  <c r="B207" i="153"/>
  <c r="K206" i="153"/>
  <c r="B206" i="153"/>
  <c r="K205" i="153"/>
  <c r="B205" i="153"/>
  <c r="K204" i="153"/>
  <c r="B204" i="153"/>
  <c r="K203" i="153"/>
  <c r="B203" i="153"/>
  <c r="K202" i="153"/>
  <c r="B202" i="153"/>
  <c r="K201" i="153"/>
  <c r="B201" i="153"/>
  <c r="K200" i="153"/>
  <c r="B200" i="153"/>
  <c r="K199" i="153"/>
  <c r="B199" i="153"/>
  <c r="K198" i="153"/>
  <c r="B198" i="153"/>
  <c r="K197" i="153"/>
  <c r="B197" i="153"/>
  <c r="K196" i="153"/>
  <c r="B196" i="153"/>
  <c r="K195" i="153"/>
  <c r="B195" i="153"/>
  <c r="K194" i="153"/>
  <c r="B194" i="153"/>
  <c r="K193" i="153"/>
  <c r="B193" i="153"/>
  <c r="K192" i="153"/>
  <c r="B192" i="153"/>
  <c r="K191" i="153"/>
  <c r="B191" i="153"/>
  <c r="K190" i="153"/>
  <c r="B190" i="153"/>
  <c r="K189" i="153"/>
  <c r="B189" i="153"/>
  <c r="K188" i="153"/>
  <c r="B188" i="153"/>
  <c r="K187" i="153"/>
  <c r="B187" i="153"/>
  <c r="K186" i="153"/>
  <c r="B186" i="153"/>
  <c r="K185" i="153"/>
  <c r="B185" i="153"/>
  <c r="K184" i="153"/>
  <c r="B184" i="153"/>
  <c r="K183" i="153"/>
  <c r="B183" i="153"/>
  <c r="K182" i="153"/>
  <c r="B182" i="153"/>
  <c r="K181" i="153"/>
  <c r="B181" i="153"/>
  <c r="K180" i="153"/>
  <c r="B180" i="153"/>
  <c r="K179" i="153"/>
  <c r="B179" i="153"/>
  <c r="K178" i="153"/>
  <c r="B178" i="153"/>
  <c r="K177" i="153"/>
  <c r="B177" i="153"/>
  <c r="K176" i="153"/>
  <c r="B176" i="153"/>
  <c r="K175" i="153"/>
  <c r="B175" i="153"/>
  <c r="K174" i="153"/>
  <c r="B174" i="153"/>
  <c r="K173" i="153"/>
  <c r="B173" i="153"/>
  <c r="K172" i="153"/>
  <c r="B172" i="153"/>
  <c r="K171" i="153"/>
  <c r="B171" i="153"/>
  <c r="K170" i="153"/>
  <c r="B170" i="153"/>
  <c r="K169" i="153"/>
  <c r="B169" i="153"/>
  <c r="K168" i="153"/>
  <c r="B168" i="153"/>
  <c r="K167" i="153"/>
  <c r="B167" i="153"/>
  <c r="K166" i="153"/>
  <c r="B166" i="153"/>
  <c r="K165" i="153"/>
  <c r="B165" i="153"/>
  <c r="K164" i="153"/>
  <c r="B164" i="153"/>
  <c r="K163" i="153"/>
  <c r="B163" i="153"/>
  <c r="K162" i="153"/>
  <c r="B162" i="153"/>
  <c r="K161" i="153"/>
  <c r="B161" i="153"/>
  <c r="K160" i="153"/>
  <c r="B160" i="153"/>
  <c r="K159" i="153"/>
  <c r="B159" i="153"/>
  <c r="K158" i="153"/>
  <c r="B158" i="153"/>
  <c r="K157" i="153"/>
  <c r="B157" i="153"/>
  <c r="K156" i="153"/>
  <c r="B156" i="153"/>
  <c r="K155" i="153"/>
  <c r="B155" i="153"/>
  <c r="K154" i="153"/>
  <c r="B154" i="153"/>
  <c r="K153" i="153"/>
  <c r="B153" i="153"/>
  <c r="K152" i="153"/>
  <c r="B152" i="153"/>
  <c r="K151" i="153"/>
  <c r="B151" i="153"/>
  <c r="K150" i="153"/>
  <c r="B150" i="153"/>
  <c r="K149" i="153"/>
  <c r="B149" i="153"/>
  <c r="K148" i="153"/>
  <c r="B148" i="153"/>
  <c r="K147" i="153"/>
  <c r="B147" i="153"/>
  <c r="K146" i="153"/>
  <c r="B146" i="153"/>
  <c r="K145" i="153"/>
  <c r="B145" i="153"/>
  <c r="K144" i="153"/>
  <c r="B144" i="153"/>
  <c r="K143" i="153"/>
  <c r="B143" i="153"/>
  <c r="K142" i="153"/>
  <c r="B142" i="153"/>
  <c r="K141" i="153"/>
  <c r="B141" i="153"/>
  <c r="K140" i="153"/>
  <c r="B140" i="153"/>
  <c r="K139" i="153"/>
  <c r="B139" i="153"/>
  <c r="K138" i="153"/>
  <c r="B138" i="153"/>
  <c r="K137" i="153"/>
  <c r="B137" i="153"/>
  <c r="K136" i="153"/>
  <c r="B136" i="153"/>
  <c r="K135" i="153"/>
  <c r="B135" i="153"/>
  <c r="K134" i="153"/>
  <c r="B134" i="153"/>
  <c r="K133" i="153"/>
  <c r="B133" i="153"/>
  <c r="K132" i="153"/>
  <c r="B132" i="153"/>
  <c r="K131" i="153"/>
  <c r="B131" i="153"/>
  <c r="K130" i="153"/>
  <c r="B130" i="153"/>
  <c r="K129" i="153"/>
  <c r="B129" i="153"/>
  <c r="K128" i="153"/>
  <c r="B128" i="153"/>
  <c r="K127" i="153"/>
  <c r="B127" i="153"/>
  <c r="K126" i="153"/>
  <c r="B126" i="153"/>
  <c r="K125" i="153"/>
  <c r="B125" i="153"/>
  <c r="K124" i="153"/>
  <c r="B124" i="153"/>
  <c r="K123" i="153"/>
  <c r="B123" i="153"/>
  <c r="K122" i="153"/>
  <c r="B122" i="153"/>
  <c r="K121" i="153"/>
  <c r="B121" i="153"/>
  <c r="K120" i="153"/>
  <c r="B120" i="153"/>
  <c r="K119" i="153"/>
  <c r="B119" i="153"/>
  <c r="K118" i="153"/>
  <c r="B118" i="153"/>
  <c r="K117" i="153"/>
  <c r="B117" i="153"/>
  <c r="K116" i="153"/>
  <c r="B116" i="153"/>
  <c r="K115" i="153"/>
  <c r="B115" i="153"/>
  <c r="K114" i="153"/>
  <c r="B114" i="153"/>
  <c r="K113" i="153"/>
  <c r="B113" i="153"/>
  <c r="K112" i="153"/>
  <c r="B112" i="153"/>
  <c r="K111" i="153"/>
  <c r="B111" i="153"/>
  <c r="K110" i="153"/>
  <c r="B110" i="153"/>
  <c r="K109" i="153"/>
  <c r="B109" i="153"/>
  <c r="K108" i="153"/>
  <c r="B108" i="153"/>
  <c r="K107" i="153"/>
  <c r="B107" i="153"/>
  <c r="K106" i="153"/>
  <c r="B106" i="153"/>
  <c r="K105" i="153"/>
  <c r="B105" i="153"/>
  <c r="K104" i="153"/>
  <c r="B104" i="153"/>
  <c r="K103" i="153"/>
  <c r="B103" i="153"/>
  <c r="K102" i="153"/>
  <c r="B102" i="153"/>
  <c r="K101" i="153"/>
  <c r="B101" i="153"/>
  <c r="K100" i="153"/>
  <c r="B100" i="153"/>
  <c r="K99" i="153"/>
  <c r="B99" i="153"/>
  <c r="K98" i="153"/>
  <c r="B98" i="153"/>
  <c r="K97" i="153"/>
  <c r="B97" i="153"/>
  <c r="K96" i="153"/>
  <c r="B96" i="153"/>
  <c r="K95" i="153"/>
  <c r="B95" i="153"/>
  <c r="K94" i="153"/>
  <c r="B94" i="153"/>
  <c r="K93" i="153"/>
  <c r="B93" i="153"/>
  <c r="K92" i="153"/>
  <c r="B92" i="153"/>
  <c r="K91" i="153"/>
  <c r="B91" i="153"/>
  <c r="K90" i="153"/>
  <c r="B90" i="153"/>
  <c r="K89" i="153"/>
  <c r="B89" i="153"/>
  <c r="K88" i="153"/>
  <c r="B88" i="153"/>
  <c r="K87" i="153"/>
  <c r="B87" i="153"/>
  <c r="K86" i="153"/>
  <c r="B86" i="153"/>
  <c r="K85" i="153"/>
  <c r="B85" i="153"/>
  <c r="K84" i="153"/>
  <c r="B84" i="153"/>
  <c r="K83" i="153"/>
  <c r="B83" i="153"/>
  <c r="K82" i="153"/>
  <c r="B82" i="153"/>
  <c r="K81" i="153"/>
  <c r="B81" i="153"/>
  <c r="K80" i="153"/>
  <c r="B80" i="153"/>
  <c r="K79" i="153"/>
  <c r="B79" i="153"/>
  <c r="K78" i="153"/>
  <c r="B78" i="153"/>
  <c r="K77" i="153"/>
  <c r="B77" i="153"/>
  <c r="K76" i="153"/>
  <c r="B76" i="153"/>
  <c r="K75" i="153"/>
  <c r="B75" i="153"/>
  <c r="K74" i="153"/>
  <c r="B74" i="153"/>
  <c r="K73" i="153"/>
  <c r="B73" i="153"/>
  <c r="K72" i="153"/>
  <c r="B72" i="153"/>
  <c r="K71" i="153"/>
  <c r="B71" i="153"/>
  <c r="K70" i="153"/>
  <c r="B70" i="153"/>
  <c r="K69" i="153"/>
  <c r="B69" i="153"/>
  <c r="K68" i="153"/>
  <c r="B68" i="153"/>
  <c r="K67" i="153"/>
  <c r="B67" i="153"/>
  <c r="K66" i="153"/>
  <c r="B66" i="153"/>
  <c r="K65" i="153"/>
  <c r="B65" i="153"/>
  <c r="K64" i="153"/>
  <c r="B64" i="153"/>
  <c r="K63" i="153"/>
  <c r="B63" i="153"/>
  <c r="K62" i="153"/>
  <c r="B62" i="153"/>
  <c r="K61" i="153"/>
  <c r="B61" i="153"/>
  <c r="K60" i="153"/>
  <c r="B60" i="153"/>
  <c r="K59" i="153"/>
  <c r="B59" i="153"/>
  <c r="K58" i="153"/>
  <c r="B58" i="153"/>
  <c r="K57" i="153"/>
  <c r="B57" i="153"/>
  <c r="K56" i="153"/>
  <c r="B56" i="153"/>
  <c r="K55" i="153"/>
  <c r="B55" i="153"/>
  <c r="K54" i="153"/>
  <c r="B54" i="153"/>
  <c r="K53" i="153"/>
  <c r="B53" i="153"/>
  <c r="K52" i="153"/>
  <c r="B52" i="153"/>
  <c r="K51" i="153"/>
  <c r="B51" i="153"/>
  <c r="K50" i="153"/>
  <c r="B50" i="153"/>
  <c r="K49" i="153"/>
  <c r="B49" i="153"/>
  <c r="K48" i="153"/>
  <c r="B48" i="153"/>
  <c r="K47" i="153"/>
  <c r="B47" i="153"/>
  <c r="K46" i="153"/>
  <c r="B46" i="153"/>
  <c r="K45" i="153"/>
  <c r="B45" i="153"/>
  <c r="K44" i="153"/>
  <c r="B44" i="153"/>
  <c r="K43" i="153"/>
  <c r="B43" i="153"/>
  <c r="K42" i="153"/>
  <c r="B42" i="153"/>
  <c r="K41" i="153"/>
  <c r="B41" i="153"/>
  <c r="K40" i="153"/>
  <c r="B40" i="153"/>
  <c r="K39" i="153"/>
  <c r="B39" i="153"/>
  <c r="K38" i="153"/>
  <c r="B38" i="153"/>
  <c r="K37" i="153"/>
  <c r="B37" i="153"/>
  <c r="K36" i="153"/>
  <c r="B36" i="153"/>
  <c r="K35" i="153"/>
  <c r="B35" i="153"/>
  <c r="K34" i="153"/>
  <c r="B34" i="153"/>
  <c r="K33" i="153"/>
  <c r="B33" i="153"/>
  <c r="K32" i="153"/>
  <c r="B32" i="153"/>
  <c r="K31" i="153"/>
  <c r="B31" i="153"/>
  <c r="K30" i="153"/>
  <c r="B30" i="153"/>
  <c r="K29" i="153"/>
  <c r="B29" i="153"/>
  <c r="K28" i="153"/>
  <c r="B28" i="153"/>
  <c r="K27" i="153"/>
  <c r="B27" i="153"/>
  <c r="K26" i="153"/>
  <c r="B26" i="153"/>
  <c r="K25" i="153"/>
  <c r="B25" i="153"/>
  <c r="K24" i="153"/>
  <c r="B24" i="153"/>
  <c r="K23" i="153"/>
  <c r="B23" i="153"/>
  <c r="K22" i="153"/>
  <c r="B22" i="153"/>
  <c r="K21" i="153"/>
  <c r="B21" i="153"/>
  <c r="K20" i="153"/>
  <c r="B20" i="153"/>
  <c r="K19" i="153"/>
  <c r="B19" i="153"/>
  <c r="K18" i="153"/>
  <c r="B18" i="153"/>
  <c r="K17" i="153"/>
  <c r="B17" i="153"/>
  <c r="K16" i="153"/>
  <c r="B16" i="153"/>
  <c r="K15" i="153"/>
  <c r="B15" i="153"/>
  <c r="K14" i="153"/>
  <c r="B14" i="153"/>
  <c r="K13" i="153"/>
  <c r="B13" i="153"/>
  <c r="K12" i="153"/>
  <c r="B12" i="153"/>
  <c r="K11" i="153"/>
  <c r="B11" i="153"/>
  <c r="K10" i="153"/>
  <c r="B10" i="153"/>
  <c r="K9" i="153"/>
  <c r="I5" i="153"/>
  <c r="D3" i="153"/>
  <c r="T14" i="341"/>
  <c r="J3" i="341"/>
  <c r="T14" i="340"/>
  <c r="J3" i="340"/>
  <c r="T14" i="339"/>
  <c r="J3" i="339"/>
  <c r="T14" i="338"/>
  <c r="J3" i="338"/>
  <c r="T14" i="337"/>
  <c r="J3" i="337"/>
  <c r="T14" i="336"/>
  <c r="J3" i="336"/>
  <c r="T14" i="335"/>
  <c r="J3" i="335"/>
  <c r="T14" i="334"/>
  <c r="J3" i="334"/>
  <c r="T14" i="333"/>
  <c r="J3" i="333"/>
  <c r="T14" i="332"/>
  <c r="J3" i="332"/>
  <c r="T14" i="331"/>
  <c r="J3" i="331"/>
  <c r="T14" i="330"/>
  <c r="J3" i="330"/>
  <c r="T14" i="329"/>
  <c r="J3" i="329"/>
  <c r="T14" i="328"/>
  <c r="J3" i="328"/>
  <c r="T14" i="327"/>
  <c r="J3" i="327"/>
  <c r="T14" i="326"/>
  <c r="J3" i="326"/>
  <c r="T14" i="325"/>
  <c r="J3" i="325"/>
  <c r="T14" i="324"/>
  <c r="J3" i="324"/>
  <c r="T14" i="323"/>
  <c r="J3" i="323"/>
  <c r="T14" i="322"/>
  <c r="J3" i="322"/>
  <c r="T14" i="321"/>
  <c r="J3" i="321"/>
  <c r="T14" i="320"/>
  <c r="J3" i="320"/>
  <c r="T14" i="319"/>
  <c r="J3" i="319"/>
  <c r="T14" i="318"/>
  <c r="J3" i="318"/>
  <c r="T14" i="317"/>
  <c r="J3" i="317"/>
  <c r="T14" i="316"/>
  <c r="J3" i="316"/>
  <c r="AU20" i="315"/>
  <c r="AS20" i="315"/>
  <c r="AU19" i="315"/>
  <c r="AS19" i="315"/>
  <c r="AU18" i="315"/>
  <c r="AS18" i="315"/>
  <c r="AU17" i="315"/>
  <c r="AS17" i="315"/>
  <c r="AU16" i="315"/>
  <c r="AS16" i="315"/>
  <c r="AU15" i="315"/>
  <c r="AS15" i="315"/>
  <c r="AU14" i="315"/>
  <c r="AS14" i="315"/>
  <c r="T14" i="315"/>
  <c r="AU13" i="315"/>
  <c r="AS13" i="315"/>
  <c r="AU12" i="315"/>
  <c r="AS12" i="315"/>
  <c r="AU11" i="315"/>
  <c r="AS11" i="315"/>
  <c r="AU10" i="315"/>
  <c r="AS10" i="315"/>
  <c r="AU9" i="315"/>
  <c r="AS9" i="315"/>
  <c r="AU8" i="315"/>
  <c r="AS8" i="315"/>
  <c r="AU7" i="315"/>
  <c r="AS7" i="315"/>
  <c r="AU6" i="315"/>
  <c r="AS6" i="315"/>
  <c r="J3" i="315"/>
  <c r="AU20" i="343"/>
  <c r="AS20" i="343"/>
  <c r="AU19" i="343"/>
  <c r="AS19" i="343"/>
  <c r="AU18" i="343"/>
  <c r="AS18" i="343"/>
  <c r="AU17" i="343"/>
  <c r="AS17" i="343"/>
  <c r="AU16" i="343"/>
  <c r="AS16" i="343"/>
  <c r="AU15" i="343"/>
  <c r="AS15" i="343"/>
  <c r="AU14" i="343"/>
  <c r="AS14" i="343"/>
  <c r="T14" i="343"/>
  <c r="AU13" i="343"/>
  <c r="AS13" i="343"/>
  <c r="AU12" i="343"/>
  <c r="AS12" i="343"/>
  <c r="AU11" i="343"/>
  <c r="AS11" i="343"/>
  <c r="AU10" i="343"/>
  <c r="AS10" i="343"/>
  <c r="AU9" i="343"/>
  <c r="AS9" i="343"/>
  <c r="AU8" i="343"/>
  <c r="AS8" i="343"/>
  <c r="AU7" i="343"/>
  <c r="AS7" i="343"/>
  <c r="AU6" i="343"/>
  <c r="AS6" i="343"/>
  <c r="J3" i="343"/>
  <c r="AU20" i="342"/>
  <c r="AS20" i="342"/>
  <c r="AU19" i="342"/>
  <c r="AS19" i="342"/>
  <c r="AU18" i="342"/>
  <c r="AS18" i="342"/>
  <c r="AU17" i="342"/>
  <c r="AS17" i="342"/>
  <c r="AU16" i="342"/>
  <c r="AS16" i="342"/>
  <c r="AU15" i="342"/>
  <c r="AS15" i="342"/>
  <c r="AU14" i="342"/>
  <c r="AS14" i="342"/>
  <c r="T14" i="342"/>
  <c r="AU13" i="342"/>
  <c r="AS13" i="342"/>
  <c r="AU12" i="342"/>
  <c r="AS12" i="342"/>
  <c r="AU11" i="342"/>
  <c r="AS11" i="342"/>
  <c r="AU10" i="342"/>
  <c r="AS10" i="342"/>
  <c r="AU9" i="342"/>
  <c r="AS9" i="342"/>
  <c r="AU8" i="342"/>
  <c r="AS8" i="342"/>
  <c r="AU7" i="342"/>
  <c r="AS7" i="342"/>
  <c r="AU6" i="342"/>
  <c r="AS6" i="342"/>
  <c r="J3" i="342"/>
  <c r="AU20" i="298"/>
  <c r="AS20" i="298"/>
  <c r="AU19" i="298"/>
  <c r="AS19" i="298"/>
  <c r="AU18" i="298"/>
  <c r="AS18" i="298"/>
  <c r="AU17" i="298"/>
  <c r="AS17" i="298"/>
  <c r="AU16" i="298"/>
  <c r="AS16" i="298"/>
  <c r="AU15" i="298"/>
  <c r="AS15" i="298"/>
  <c r="AU14" i="298"/>
  <c r="AS14" i="298"/>
  <c r="T14" i="298"/>
  <c r="AU13" i="298"/>
  <c r="AS13" i="298"/>
  <c r="AU12" i="298"/>
  <c r="AS12" i="298"/>
  <c r="AU11" i="298"/>
  <c r="AS11" i="298"/>
  <c r="AU10" i="298"/>
  <c r="AS10" i="298"/>
  <c r="AU9" i="298"/>
  <c r="AS9" i="298"/>
  <c r="AU8" i="298"/>
  <c r="AS8" i="298"/>
  <c r="AU7" i="298"/>
  <c r="AS7" i="298"/>
  <c r="AU6" i="298"/>
  <c r="AS6" i="298"/>
  <c r="J3" i="298"/>
  <c r="D66" i="209"/>
  <c r="AW20" i="209"/>
  <c r="D66" i="208"/>
  <c r="AW20" i="208"/>
  <c r="D66" i="207"/>
  <c r="AW20" i="207"/>
  <c r="D66" i="206"/>
  <c r="AW20" i="206"/>
  <c r="D66" i="104"/>
  <c r="AW20" i="104"/>
  <c r="E6" i="268"/>
  <c r="E28" i="268" s="1"/>
  <c r="B17" i="296" s="1"/>
  <c r="Q10" i="296"/>
  <c r="E6" i="265"/>
  <c r="E28" i="265" s="1"/>
  <c r="B17" i="295" s="1"/>
  <c r="Q10" i="295"/>
  <c r="E6" i="262"/>
  <c r="E28" i="262" s="1"/>
  <c r="B17" i="294" s="1"/>
  <c r="Q10" i="294"/>
  <c r="E6" i="259"/>
  <c r="E28" i="259" s="1"/>
  <c r="B17" i="293" s="1"/>
  <c r="Q10" i="293"/>
  <c r="E6" i="256"/>
  <c r="E28" i="256" s="1"/>
  <c r="B17" i="292" s="1"/>
  <c r="Q10" i="292"/>
  <c r="E6" i="253"/>
  <c r="E28" i="253" s="1"/>
  <c r="B17" i="291" s="1"/>
  <c r="Q10" i="291"/>
  <c r="E6" i="250"/>
  <c r="E28" i="250" s="1"/>
  <c r="B17" i="290" s="1"/>
  <c r="Q10" i="290"/>
  <c r="E6" i="247"/>
  <c r="E28" i="247" s="1"/>
  <c r="B17" i="289" s="1"/>
  <c r="Q10" i="289"/>
  <c r="E6" i="244"/>
  <c r="E28" i="244" s="1"/>
  <c r="B17" i="288" s="1"/>
  <c r="Q10" i="288"/>
  <c r="E6" i="241"/>
  <c r="E28" i="241" s="1"/>
  <c r="B17" i="287" s="1"/>
  <c r="Q10" i="287"/>
  <c r="E6" i="237"/>
  <c r="E28" i="237" s="1"/>
  <c r="B17" i="286" s="1"/>
  <c r="Q10" i="286"/>
  <c r="E6" i="187"/>
  <c r="E28" i="187" s="1"/>
  <c r="Q10" i="141"/>
  <c r="X31" i="94"/>
  <c r="W31" i="94"/>
  <c r="V31" i="94"/>
  <c r="U31" i="94"/>
  <c r="T31" i="94"/>
  <c r="S31" i="94"/>
  <c r="R31" i="94"/>
  <c r="Q31" i="94"/>
  <c r="P31" i="94"/>
  <c r="P30" i="94" s="1"/>
  <c r="O31" i="94"/>
  <c r="N31" i="94"/>
  <c r="M31" i="94"/>
  <c r="M30" i="94" s="1"/>
  <c r="L31" i="94"/>
  <c r="K31" i="94"/>
  <c r="J31" i="94"/>
  <c r="I31" i="94"/>
  <c r="H31" i="94"/>
  <c r="G31" i="94"/>
  <c r="V30" i="94"/>
  <c r="S30" i="94"/>
  <c r="J30" i="94"/>
  <c r="F29" i="94"/>
  <c r="E29" i="94"/>
  <c r="F28" i="94"/>
  <c r="E28" i="94"/>
  <c r="F27" i="94"/>
  <c r="E27" i="94"/>
  <c r="F26" i="94"/>
  <c r="E26" i="94"/>
  <c r="F25" i="94"/>
  <c r="E25" i="94"/>
  <c r="F24" i="94"/>
  <c r="E24" i="94"/>
  <c r="F23" i="94"/>
  <c r="E23" i="94"/>
  <c r="F22" i="94"/>
  <c r="E22" i="94"/>
  <c r="F21" i="94"/>
  <c r="E21" i="94"/>
  <c r="F20" i="94"/>
  <c r="E20" i="94"/>
  <c r="F19" i="94"/>
  <c r="E19" i="94"/>
  <c r="F18" i="94"/>
  <c r="E18" i="94"/>
  <c r="F17" i="94"/>
  <c r="E17" i="94"/>
  <c r="F16" i="94"/>
  <c r="E16" i="94"/>
  <c r="F15" i="94"/>
  <c r="E15" i="94"/>
  <c r="F14" i="94"/>
  <c r="E14" i="94"/>
  <c r="F13" i="94"/>
  <c r="E13" i="94"/>
  <c r="F12" i="94"/>
  <c r="E12" i="94"/>
  <c r="F11" i="94"/>
  <c r="E11" i="94"/>
  <c r="F10" i="94"/>
  <c r="E10" i="94"/>
  <c r="V8" i="94"/>
  <c r="S8" i="94"/>
  <c r="P8" i="94"/>
  <c r="M8" i="94"/>
  <c r="J8" i="94"/>
  <c r="G8" i="94"/>
  <c r="F29" i="35"/>
  <c r="E29" i="35"/>
  <c r="F28" i="35"/>
  <c r="E28" i="35"/>
  <c r="F27" i="35"/>
  <c r="E27" i="35"/>
  <c r="F26" i="35"/>
  <c r="E26" i="35"/>
  <c r="F25" i="35"/>
  <c r="E25" i="35"/>
  <c r="F24" i="35"/>
  <c r="E24" i="35"/>
  <c r="F23" i="35"/>
  <c r="E23" i="35"/>
  <c r="F22" i="35"/>
  <c r="E22" i="35"/>
  <c r="F21" i="35"/>
  <c r="E21" i="35"/>
  <c r="F20" i="35"/>
  <c r="E20" i="35"/>
  <c r="F19" i="35"/>
  <c r="E19" i="35"/>
  <c r="F18" i="35"/>
  <c r="E18" i="35"/>
  <c r="F17" i="35"/>
  <c r="E17" i="35"/>
  <c r="F16" i="35"/>
  <c r="E16" i="35"/>
  <c r="F15" i="35"/>
  <c r="E15" i="35"/>
  <c r="F14" i="35"/>
  <c r="E14" i="35"/>
  <c r="F13" i="35"/>
  <c r="E13" i="35"/>
  <c r="F12" i="35"/>
  <c r="E12" i="35"/>
  <c r="F11" i="35"/>
  <c r="E11" i="35"/>
  <c r="F10" i="35"/>
  <c r="E10" i="35"/>
  <c r="V8" i="35"/>
  <c r="S8" i="35"/>
  <c r="P8" i="35"/>
  <c r="M8" i="35"/>
  <c r="J8" i="35"/>
  <c r="G8" i="35"/>
  <c r="F28" i="33"/>
  <c r="U30" i="94" s="1"/>
  <c r="F27" i="33"/>
  <c r="AT42" i="96"/>
  <c r="BA39" i="96"/>
  <c r="BA38" i="96"/>
  <c r="BA37" i="96"/>
  <c r="BA30" i="96"/>
  <c r="BA29" i="96"/>
  <c r="BA28" i="96"/>
  <c r="BA27" i="96"/>
  <c r="BA26" i="96"/>
  <c r="BA25" i="96"/>
  <c r="BA24" i="96"/>
  <c r="BA23" i="96"/>
  <c r="BA22" i="96"/>
  <c r="BA21" i="96"/>
  <c r="BA20" i="96"/>
  <c r="BA19" i="96"/>
  <c r="BA18" i="96"/>
  <c r="BA10" i="96"/>
  <c r="F21" i="189"/>
  <c r="Q21" i="189" s="1"/>
  <c r="E21" i="189"/>
  <c r="D21" i="189"/>
  <c r="F20" i="189"/>
  <c r="Q20" i="189" s="1"/>
  <c r="E20" i="189"/>
  <c r="D20" i="189"/>
  <c r="F19" i="189"/>
  <c r="Q19" i="189" s="1"/>
  <c r="E19" i="189"/>
  <c r="D19" i="189"/>
  <c r="F18" i="189"/>
  <c r="Q18" i="189" s="1"/>
  <c r="E18" i="189"/>
  <c r="D18" i="189"/>
  <c r="F17" i="189"/>
  <c r="Q17" i="189" s="1"/>
  <c r="E17" i="189"/>
  <c r="D17" i="189"/>
  <c r="F16" i="189"/>
  <c r="Q16" i="189" s="1"/>
  <c r="E16" i="189"/>
  <c r="D16" i="189"/>
  <c r="F15" i="189"/>
  <c r="Q15" i="189" s="1"/>
  <c r="E15" i="189"/>
  <c r="D15" i="189"/>
  <c r="F14" i="189"/>
  <c r="Q14" i="189" s="1"/>
  <c r="E14" i="189"/>
  <c r="D14" i="189"/>
  <c r="F13" i="189"/>
  <c r="Q13" i="189" s="1"/>
  <c r="E13" i="189"/>
  <c r="D13" i="189"/>
  <c r="F12" i="189"/>
  <c r="Q12" i="189" s="1"/>
  <c r="E12" i="189"/>
  <c r="D12" i="189"/>
  <c r="F11" i="189"/>
  <c r="Q11" i="189" s="1"/>
  <c r="E11" i="189"/>
  <c r="D11" i="189"/>
  <c r="F10" i="189"/>
  <c r="Q10" i="189" s="1"/>
  <c r="E10" i="189"/>
  <c r="D10" i="189"/>
  <c r="Q5" i="189"/>
  <c r="M5" i="189"/>
  <c r="K5" i="189"/>
  <c r="D5" i="189"/>
  <c r="E15" i="11"/>
  <c r="M14" i="11"/>
  <c r="I11" i="11"/>
  <c r="AA28" i="9"/>
  <c r="AA27" i="9"/>
  <c r="AA26" i="9"/>
  <c r="AA25" i="9"/>
  <c r="AA24" i="9"/>
  <c r="AA23" i="9"/>
  <c r="AA22" i="9"/>
  <c r="AA21" i="9"/>
  <c r="AA20" i="9"/>
  <c r="AA19" i="9"/>
  <c r="AA18" i="9"/>
  <c r="AA17" i="9"/>
  <c r="AA16" i="9"/>
  <c r="AA15" i="9"/>
  <c r="AA14" i="9"/>
  <c r="AA13" i="9"/>
  <c r="AA12" i="9"/>
  <c r="AA11" i="9"/>
  <c r="AA10" i="9"/>
  <c r="AA9" i="9"/>
  <c r="AA8" i="9"/>
  <c r="AA7" i="9"/>
  <c r="Q7" i="9"/>
  <c r="AA6" i="9"/>
  <c r="AA5" i="9"/>
  <c r="AA4" i="9"/>
  <c r="AQ34" i="210"/>
  <c r="AQ24" i="210"/>
  <c r="AQ14" i="210"/>
  <c r="AQ4" i="210"/>
  <c r="J21" i="4"/>
  <c r="H21" i="4"/>
  <c r="E21" i="4"/>
  <c r="E20" i="4"/>
  <c r="I7" i="153" l="1"/>
  <c r="D217" i="153"/>
  <c r="I4" i="153" s="1"/>
  <c r="H7" i="153" s="1"/>
  <c r="G7" i="153"/>
  <c r="F7" i="153"/>
  <c r="J7" i="153"/>
  <c r="I30" i="35"/>
  <c r="K10" i="189" s="1"/>
  <c r="K30" i="35"/>
  <c r="G19" i="189"/>
  <c r="G12" i="189"/>
  <c r="B17" i="141"/>
  <c r="G10" i="189" s="1"/>
  <c r="G15" i="189"/>
  <c r="G21" i="189"/>
  <c r="G18" i="189"/>
  <c r="G11" i="189"/>
  <c r="G14" i="189"/>
  <c r="G13" i="189"/>
  <c r="G20" i="189"/>
  <c r="G17" i="189"/>
  <c r="G16" i="189"/>
  <c r="K30" i="94"/>
  <c r="J17" i="189" s="1"/>
  <c r="L30" i="94"/>
  <c r="K17" i="189" s="1"/>
  <c r="I30" i="94"/>
  <c r="K16" i="189" s="1"/>
  <c r="N30" i="94"/>
  <c r="J18" i="189" s="1"/>
  <c r="O30" i="94"/>
  <c r="K18" i="189" s="1"/>
  <c r="R30" i="94"/>
  <c r="N30" i="35"/>
  <c r="J12" i="189" s="1"/>
  <c r="Q30" i="94"/>
  <c r="J19" i="189" s="1"/>
  <c r="Q30" i="35"/>
  <c r="J13" i="189" s="1"/>
  <c r="T30" i="94"/>
  <c r="J20" i="189" s="1"/>
  <c r="R30" i="35"/>
  <c r="K13" i="189" s="1"/>
  <c r="J15" i="189"/>
  <c r="T30" i="35"/>
  <c r="J14" i="189" s="1"/>
  <c r="L14" i="189" s="1"/>
  <c r="W30" i="94"/>
  <c r="J21" i="189" s="1"/>
  <c r="U30" i="35"/>
  <c r="K14" i="189" s="1"/>
  <c r="M14" i="189" s="1"/>
  <c r="X30" i="94"/>
  <c r="K21" i="189" s="1"/>
  <c r="J10" i="189"/>
  <c r="K20" i="189"/>
  <c r="J11" i="189"/>
  <c r="K11" i="189"/>
  <c r="J16" i="189"/>
  <c r="K15" i="189"/>
  <c r="K19" i="189"/>
  <c r="K12" i="189"/>
  <c r="F29" i="33"/>
  <c r="J5" i="189" s="1"/>
  <c r="L5" i="189" s="1"/>
  <c r="L17" i="189" l="1"/>
  <c r="M18" i="189"/>
  <c r="N18" i="189" s="1"/>
  <c r="O18" i="189" s="1"/>
  <c r="R18" i="189" s="1"/>
  <c r="U18" i="189" s="1"/>
  <c r="L18" i="189"/>
  <c r="M16" i="189"/>
  <c r="M13" i="189"/>
  <c r="M10" i="189"/>
  <c r="M17" i="189"/>
  <c r="N17" i="189" s="1"/>
  <c r="P17" i="189" s="1"/>
  <c r="S17" i="189" s="1"/>
  <c r="T17" i="189" s="1"/>
  <c r="L11" i="189"/>
  <c r="L12" i="189"/>
  <c r="M20" i="189"/>
  <c r="L10" i="189"/>
  <c r="M21" i="189"/>
  <c r="M12" i="189"/>
  <c r="L21" i="189"/>
  <c r="M19" i="189"/>
  <c r="M15" i="189"/>
  <c r="L15" i="189"/>
  <c r="L16" i="189"/>
  <c r="N16" i="189" s="1"/>
  <c r="O16" i="189" s="1"/>
  <c r="R16" i="189" s="1"/>
  <c r="U16" i="189" s="1"/>
  <c r="L20" i="189"/>
  <c r="L13" i="189"/>
  <c r="N13" i="189" s="1"/>
  <c r="O13" i="189" s="1"/>
  <c r="R13" i="189" s="1"/>
  <c r="U13" i="189" s="1"/>
  <c r="M11" i="189"/>
  <c r="L19" i="189"/>
  <c r="N5" i="189"/>
  <c r="P5" i="189" s="1"/>
  <c r="S5" i="189" s="1"/>
  <c r="T5" i="189" s="1"/>
  <c r="N14" i="189"/>
  <c r="P14" i="189" s="1"/>
  <c r="S14" i="189" s="1"/>
  <c r="T14" i="189" s="1"/>
  <c r="N21" i="189" l="1"/>
  <c r="O21" i="189" s="1"/>
  <c r="R21" i="189" s="1"/>
  <c r="U21" i="189" s="1"/>
  <c r="N10" i="189"/>
  <c r="O10" i="189" s="1"/>
  <c r="R10" i="189" s="1"/>
  <c r="U10" i="189" s="1"/>
  <c r="N20" i="189"/>
  <c r="P20" i="189" s="1"/>
  <c r="S20" i="189" s="1"/>
  <c r="T20" i="189" s="1"/>
  <c r="N19" i="189"/>
  <c r="P19" i="189" s="1"/>
  <c r="S19" i="189" s="1"/>
  <c r="T19" i="189" s="1"/>
  <c r="O17" i="189"/>
  <c r="R17" i="189" s="1"/>
  <c r="U17" i="189" s="1"/>
  <c r="N11" i="189"/>
  <c r="P11" i="189" s="1"/>
  <c r="S11" i="189" s="1"/>
  <c r="T11" i="189" s="1"/>
  <c r="N12" i="189"/>
  <c r="P12" i="189" s="1"/>
  <c r="S12" i="189" s="1"/>
  <c r="T12" i="189" s="1"/>
  <c r="N15" i="189"/>
  <c r="P16" i="189"/>
  <c r="S16" i="189" s="1"/>
  <c r="T16" i="189" s="1"/>
  <c r="P13" i="189"/>
  <c r="S13" i="189" s="1"/>
  <c r="T13" i="189" s="1"/>
  <c r="O14" i="189"/>
  <c r="R14" i="189" s="1"/>
  <c r="U14" i="189" s="1"/>
  <c r="P18" i="189"/>
  <c r="S18" i="189" s="1"/>
  <c r="T18" i="189" s="1"/>
  <c r="O19" i="189"/>
  <c r="R19" i="189" s="1"/>
  <c r="U19" i="189" s="1"/>
  <c r="O5" i="189"/>
  <c r="R5" i="189" s="1"/>
  <c r="U5" i="189" s="1"/>
  <c r="P21" i="189" l="1"/>
  <c r="S21" i="189" s="1"/>
  <c r="T21" i="189" s="1"/>
  <c r="P10" i="189"/>
  <c r="S10" i="189" s="1"/>
  <c r="T10" i="189" s="1"/>
  <c r="O20" i="189"/>
  <c r="R20" i="189" s="1"/>
  <c r="U20" i="189" s="1"/>
  <c r="O11" i="189"/>
  <c r="R11" i="189" s="1"/>
  <c r="U11" i="189" s="1"/>
  <c r="O12" i="189"/>
  <c r="R12" i="189" s="1"/>
  <c r="U12" i="189" s="1"/>
  <c r="O15" i="189"/>
  <c r="R15" i="189" s="1"/>
  <c r="U15" i="189" s="1"/>
  <c r="P15" i="189"/>
  <c r="S15" i="189" s="1"/>
  <c r="T15" i="189" s="1"/>
  <c r="T22" i="189" l="1"/>
  <c r="U22" i="189"/>
</calcChain>
</file>

<file path=xl/sharedStrings.xml><?xml version="1.0" encoding="utf-8"?>
<sst xmlns="http://schemas.openxmlformats.org/spreadsheetml/2006/main" count="7551" uniqueCount="1120">
  <si>
    <t>Department Information</t>
  </si>
  <si>
    <t xml:space="preserve">Department Name </t>
  </si>
  <si>
    <t>District or Districts Name</t>
  </si>
  <si>
    <t xml:space="preserve">FDID </t>
  </si>
  <si>
    <t xml:space="preserve">Fire Department Tax ID Number </t>
  </si>
  <si>
    <t xml:space="preserve">Fire Department Phone Number </t>
  </si>
  <si>
    <t>Fire Chief</t>
  </si>
  <si>
    <t xml:space="preserve">Name </t>
  </si>
  <si>
    <t xml:space="preserve">Fire Department Mailing Address </t>
  </si>
  <si>
    <t>City</t>
  </si>
  <si>
    <t>Zip</t>
  </si>
  <si>
    <t>State</t>
  </si>
  <si>
    <t>NC</t>
  </si>
  <si>
    <t xml:space="preserve">Phone Work </t>
  </si>
  <si>
    <t>Phone Cell</t>
  </si>
  <si>
    <t>Email Address</t>
  </si>
  <si>
    <t>Name</t>
  </si>
  <si>
    <t xml:space="preserve">Phone Cell </t>
  </si>
  <si>
    <t>(Complete an entry for each jurisdiction served by the department under contract)</t>
  </si>
  <si>
    <t>Fire Marshal</t>
  </si>
  <si>
    <t xml:space="preserve">City </t>
  </si>
  <si>
    <t>County Manager</t>
  </si>
  <si>
    <t>City or Town Manager or Mayor</t>
  </si>
  <si>
    <t>Title</t>
  </si>
  <si>
    <t>Communication Information</t>
  </si>
  <si>
    <t>(Complete an entry for each center that dispatches your department)</t>
  </si>
  <si>
    <t>Name of Communication Center</t>
  </si>
  <si>
    <t>Physical Address</t>
  </si>
  <si>
    <t>Communication Manager Name</t>
  </si>
  <si>
    <t>Fire Station Locations</t>
  </si>
  <si>
    <t xml:space="preserve">Station # </t>
  </si>
  <si>
    <t xml:space="preserve">State </t>
  </si>
  <si>
    <t>Station Size</t>
  </si>
  <si>
    <t>Type of Construction</t>
  </si>
  <si>
    <t>Number of Bays</t>
  </si>
  <si>
    <t>Heated</t>
  </si>
  <si>
    <t>Emergency Power</t>
  </si>
  <si>
    <t>Personnel</t>
  </si>
  <si>
    <t>If yes, documentation of the testing should be available for review</t>
  </si>
  <si>
    <t xml:space="preserve">Number of stories of the tallest building </t>
  </si>
  <si>
    <t>Yes</t>
  </si>
  <si>
    <t>No</t>
  </si>
  <si>
    <t>Frame</t>
  </si>
  <si>
    <t>Brick or Block</t>
  </si>
  <si>
    <t>Metal</t>
  </si>
  <si>
    <t>All Volunteer</t>
  </si>
  <si>
    <t>Combination</t>
  </si>
  <si>
    <t>All Paid</t>
  </si>
  <si>
    <t xml:space="preserve">Services Provided: </t>
  </si>
  <si>
    <t xml:space="preserve">Fire </t>
  </si>
  <si>
    <t>The following items must be available for review at the time of the inspection</t>
  </si>
  <si>
    <t>County Contracts and County Maps</t>
  </si>
  <si>
    <t>County</t>
  </si>
  <si>
    <t>Map Approval Date</t>
  </si>
  <si>
    <t>Date of Contract</t>
  </si>
  <si>
    <t>Municipal Contracts</t>
  </si>
  <si>
    <t>Town or City in which the district provides protection</t>
  </si>
  <si>
    <t>City or Town</t>
  </si>
  <si>
    <t>Governmental Information</t>
  </si>
  <si>
    <t>General Fund</t>
  </si>
  <si>
    <t>Rural Fire Protections Tax</t>
  </si>
  <si>
    <t>Fire Fee</t>
  </si>
  <si>
    <t>Other</t>
  </si>
  <si>
    <t>Tax Rate</t>
  </si>
  <si>
    <t>Automatic Aid</t>
  </si>
  <si>
    <t>General Fire Department Information</t>
  </si>
  <si>
    <t>Demographics</t>
  </si>
  <si>
    <t xml:space="preserve">Communications </t>
  </si>
  <si>
    <t>Method(s) of Alarm Receipt for Members Responding</t>
  </si>
  <si>
    <t xml:space="preserve">Radio Pagers </t>
  </si>
  <si>
    <t xml:space="preserve">Printer / Fax </t>
  </si>
  <si>
    <t xml:space="preserve">Telephone </t>
  </si>
  <si>
    <t>Protective Clothing</t>
  </si>
  <si>
    <t xml:space="preserve">Number of complete sets of turnout gear the department owns </t>
  </si>
  <si>
    <t>Number of Pagers</t>
  </si>
  <si>
    <t>Number of Mobile Radios</t>
  </si>
  <si>
    <t>Number of Portable Radios</t>
  </si>
  <si>
    <t>Outside Siren</t>
  </si>
  <si>
    <t xml:space="preserve">1. Municipal departments must provide documentation that the department is part of the Municipal Government </t>
  </si>
  <si>
    <t>Fire and  Rescue</t>
  </si>
  <si>
    <t>Fire and EMS</t>
  </si>
  <si>
    <r>
      <rPr>
        <sz val="12"/>
        <color indexed="10"/>
        <rFont val="Calibri"/>
        <family val="2"/>
      </rPr>
      <t xml:space="preserve">A complete set of turnout gear must include:  </t>
    </r>
    <r>
      <rPr>
        <b/>
        <sz val="12"/>
        <color indexed="10"/>
        <rFont val="Calibri"/>
        <family val="2"/>
      </rPr>
      <t>Coats, Pants, Helmets, Gloves, Boots, Hood</t>
    </r>
  </si>
  <si>
    <r>
      <t>Board President</t>
    </r>
    <r>
      <rPr>
        <b/>
        <sz val="9"/>
        <color indexed="8"/>
        <rFont val="Calibri"/>
        <family val="2"/>
      </rPr>
      <t xml:space="preserve"> (If Applicable)</t>
    </r>
  </si>
  <si>
    <t>Members Rank</t>
  </si>
  <si>
    <t>Number</t>
  </si>
  <si>
    <t>Chief</t>
  </si>
  <si>
    <t>Deputy Chief</t>
  </si>
  <si>
    <t>Assistant Chief</t>
  </si>
  <si>
    <t>Battalion Chief</t>
  </si>
  <si>
    <t>Captains</t>
  </si>
  <si>
    <t>Lieutenants</t>
  </si>
  <si>
    <t xml:space="preserve">Have roster of department members available for review with names and date of birth </t>
  </si>
  <si>
    <t>Drivers</t>
  </si>
  <si>
    <t>Firefighters</t>
  </si>
  <si>
    <t>Total</t>
  </si>
  <si>
    <t>X</t>
  </si>
  <si>
    <t>Number of Firefighters on Duty</t>
  </si>
  <si>
    <t>Number of Days on Duty</t>
  </si>
  <si>
    <t>=</t>
  </si>
  <si>
    <t>Deduct the following hours</t>
  </si>
  <si>
    <t>Other Time Off</t>
  </si>
  <si>
    <t>Call back time that was not scheduled</t>
  </si>
  <si>
    <t>-</t>
  </si>
  <si>
    <t>Total Hours Deducted</t>
  </si>
  <si>
    <t>Call  #</t>
  </si>
  <si>
    <t xml:space="preserve">Date  </t>
  </si>
  <si>
    <t xml:space="preserve">Time Use 24 Hour Format </t>
  </si>
  <si>
    <t>Number of volunteers or off duty firefighters that responded on this call</t>
  </si>
  <si>
    <r>
      <t xml:space="preserve">List each of your fire departments apparatus below unit #, begin with your engines then ladders or service then tankers. Then record your structure fire responses that took place in the last 12 months fires. These are response where there was actual damage to the structure. Structure fires include NFIRS code numbers 111, 112, 113, 114, 115, 116, 117, 118,120,121, 122,123.List the number of responding firefighting personnel and place an “x” below all the apparatus that responded on first alarm. Do not include personnel who stand by or wait at the station until needed. </t>
    </r>
    <r>
      <rPr>
        <b/>
        <sz val="11"/>
        <color indexed="10"/>
        <rFont val="Calibri"/>
        <family val="2"/>
      </rPr>
      <t>DO NOT INCULDE AUTOMATIC AID RESPONSE ON THIS FORM</t>
    </r>
  </si>
  <si>
    <t>Unit #</t>
  </si>
  <si>
    <t>Total Firefighters</t>
  </si>
  <si>
    <t>Total Calls</t>
  </si>
  <si>
    <t>Average Firefighters</t>
  </si>
  <si>
    <t xml:space="preserve">     Enter your fire dept units here</t>
  </si>
  <si>
    <r>
      <t>List each Automatic Aid Fire Departments that</t>
    </r>
    <r>
      <rPr>
        <b/>
        <u/>
        <sz val="11"/>
        <color indexed="8"/>
        <rFont val="Calibri"/>
        <family val="2"/>
      </rPr>
      <t xml:space="preserve"> </t>
    </r>
    <r>
      <rPr>
        <b/>
        <u/>
        <sz val="11"/>
        <color indexed="60"/>
        <rFont val="Calibri"/>
        <family val="2"/>
      </rPr>
      <t>responded on first alarm that is within 5 road miles of your 5-mile district line</t>
    </r>
    <r>
      <rPr>
        <sz val="11"/>
        <color theme="1"/>
        <rFont val="Calibri"/>
        <family val="2"/>
        <scheme val="minor"/>
      </rPr>
      <t>. List the number of responding firefighting personnel, indicate if personnel were on duty or on call. Do not include any personnel who was on standby at the station only personnel that responded should be listed on this from.</t>
    </r>
  </si>
  <si>
    <t>Auto Aid Dept</t>
  </si>
  <si>
    <t>Units</t>
  </si>
  <si>
    <t>On Call</t>
  </si>
  <si>
    <t>On Duty</t>
  </si>
  <si>
    <t>Sergeants</t>
  </si>
  <si>
    <t>Fire and First Responder</t>
  </si>
  <si>
    <t>Department Membership and On Duty Staffing</t>
  </si>
  <si>
    <t>Non-Firefighter Force</t>
  </si>
  <si>
    <t xml:space="preserve">Total </t>
  </si>
  <si>
    <t>Scheduled On Duty Staffing</t>
  </si>
  <si>
    <t>THIS SECTION CAN BE COMPELTED AT THE TIME OF THE INSPECTION</t>
  </si>
  <si>
    <r>
      <t xml:space="preserve">For </t>
    </r>
    <r>
      <rPr>
        <b/>
        <u/>
        <sz val="11"/>
        <color indexed="10"/>
        <rFont val="Calibri"/>
        <family val="2"/>
      </rPr>
      <t xml:space="preserve">scheduled </t>
    </r>
    <r>
      <rPr>
        <sz val="11"/>
        <color theme="1"/>
        <rFont val="Calibri"/>
        <family val="2"/>
        <scheme val="minor"/>
      </rPr>
      <t xml:space="preserve">on duty personnel have documentation available to show the actual scheduled hours the on-duty staff worked the last 12 months. </t>
    </r>
  </si>
  <si>
    <t>Mon - Fri</t>
  </si>
  <si>
    <t>Days of Week Worked</t>
  </si>
  <si>
    <t>Time Span Worked</t>
  </si>
  <si>
    <t>Total Hours Worked</t>
  </si>
  <si>
    <t>Average Firefighters on Duty</t>
  </si>
  <si>
    <t>Creditable Hours</t>
  </si>
  <si>
    <t>Notes:</t>
  </si>
  <si>
    <t>8:00 am to 5:00 pm</t>
  </si>
  <si>
    <t>Sat &amp; Sun</t>
  </si>
  <si>
    <t>7:00 am to 7:00 pm</t>
  </si>
  <si>
    <t>Mon- Sun</t>
  </si>
  <si>
    <t>8:00 am to 8:00 am</t>
  </si>
  <si>
    <t>Station Radio</t>
  </si>
  <si>
    <t>12:24</t>
  </si>
  <si>
    <t>12:25</t>
  </si>
  <si>
    <t>12:26</t>
  </si>
  <si>
    <t>12:27</t>
  </si>
  <si>
    <t>12:28</t>
  </si>
  <si>
    <t>12:29</t>
  </si>
  <si>
    <t>12:30</t>
  </si>
  <si>
    <t>12:31</t>
  </si>
  <si>
    <t>12:32</t>
  </si>
  <si>
    <t>12:33</t>
  </si>
  <si>
    <t>12:34</t>
  </si>
  <si>
    <t>12:35</t>
  </si>
  <si>
    <t>12:36</t>
  </si>
  <si>
    <t>12:37</t>
  </si>
  <si>
    <t>12:38</t>
  </si>
  <si>
    <t>E-1234</t>
  </si>
  <si>
    <t>E -1235</t>
  </si>
  <si>
    <t>E -1236</t>
  </si>
  <si>
    <t>E -1237</t>
  </si>
  <si>
    <t xml:space="preserve"> L - 1257</t>
  </si>
  <si>
    <t>S - 1245</t>
  </si>
  <si>
    <t>T -1200</t>
  </si>
  <si>
    <t>T - 1201</t>
  </si>
  <si>
    <t>New Hope</t>
  </si>
  <si>
    <t>Westside</t>
  </si>
  <si>
    <t>Eastside</t>
  </si>
  <si>
    <t>Northside</t>
  </si>
  <si>
    <t>Northeast</t>
  </si>
  <si>
    <t>Southeast</t>
  </si>
  <si>
    <t>E 1 T 1</t>
  </si>
  <si>
    <t>E 4 T 4</t>
  </si>
  <si>
    <t xml:space="preserve">E 23 </t>
  </si>
  <si>
    <t>T 44</t>
  </si>
  <si>
    <t>T 15</t>
  </si>
  <si>
    <t>E 55 T 55</t>
  </si>
  <si>
    <t>w</t>
  </si>
  <si>
    <t>Individual Property Fire Suppression</t>
  </si>
  <si>
    <t>Outside Aid Fire Companies</t>
  </si>
  <si>
    <t>Engine Companies</t>
  </si>
  <si>
    <t>Distance from Fire Station to District Line</t>
  </si>
  <si>
    <t>Pump Capacity</t>
  </si>
  <si>
    <t>Feet of 2.5" or Larger Supply Hose</t>
  </si>
  <si>
    <t>Ladder Companies</t>
  </si>
  <si>
    <t>Length of Aerial Ladder or Platform</t>
  </si>
  <si>
    <t>Water System Name</t>
  </si>
  <si>
    <t>Each water system serving your district should have its own sheet filled out. If your district is serviced by a city system, a county system, and has static water points, then you will need to fill out three sheets, as these are three different water systems.</t>
  </si>
  <si>
    <t>Hydrant Information</t>
  </si>
  <si>
    <t xml:space="preserve">Yes </t>
  </si>
  <si>
    <t>Total number of hydrants or water points in your district served by this water system</t>
  </si>
  <si>
    <t>Number of hydrants with two 2 1/2" outlets and one 4 1/2" steamer connection</t>
  </si>
  <si>
    <t>1 year</t>
  </si>
  <si>
    <t>2 year</t>
  </si>
  <si>
    <t>3 year</t>
  </si>
  <si>
    <t>4 year</t>
  </si>
  <si>
    <t>5 year</t>
  </si>
  <si>
    <t>Is there an inspection program conducted by fire department?</t>
  </si>
  <si>
    <t>Is there an inspection program conducted by the water department?</t>
  </si>
  <si>
    <t>Are hydrants flushed during the inspection?</t>
  </si>
  <si>
    <t>Are hydrants pressure tested during the inspection?</t>
  </si>
  <si>
    <t>Is there a 2-hydrant flow test conducted by fire department?</t>
  </si>
  <si>
    <t>Is there a 2-hydrant flow test conducted by the water department?</t>
  </si>
  <si>
    <t>Is a calibrated hydraulic modeling program used for this water system?</t>
  </si>
  <si>
    <t>Hydrant Marking System</t>
  </si>
  <si>
    <t>Is there a hydrant marking system in place?</t>
  </si>
  <si>
    <r>
      <t>Contact Person from the Department for this survey</t>
    </r>
    <r>
      <rPr>
        <b/>
        <sz val="9"/>
        <color indexed="10"/>
        <rFont val="Calibri"/>
        <family val="2"/>
      </rPr>
      <t xml:space="preserve"> (If not the Fire Chief)</t>
    </r>
  </si>
  <si>
    <t xml:space="preserve"> Mailing Address </t>
  </si>
  <si>
    <t xml:space="preserve">Mailing Address </t>
  </si>
  <si>
    <t>6 year</t>
  </si>
  <si>
    <t>7 year</t>
  </si>
  <si>
    <t>8 year</t>
  </si>
  <si>
    <t>9 year</t>
  </si>
  <si>
    <t>10 year</t>
  </si>
  <si>
    <t>Pump Test</t>
  </si>
  <si>
    <t>Hose Test</t>
  </si>
  <si>
    <t>Inspection of Hydrants</t>
  </si>
  <si>
    <t>NOTE</t>
  </si>
  <si>
    <t>Any of the above records that are keep electronically can be reviewed electronically by the inspector at the time of the inspection</t>
  </si>
  <si>
    <t>County Contacts</t>
  </si>
  <si>
    <t>City or Town Contacts</t>
  </si>
  <si>
    <t>Communication Info</t>
  </si>
  <si>
    <t>Demographics  and Alarms</t>
  </si>
  <si>
    <t>Personnel and On Duty Staffing</t>
  </si>
  <si>
    <t>Structure Fire Response</t>
  </si>
  <si>
    <t>Automatic Aid Response</t>
  </si>
  <si>
    <t>Outside Aid of IP's</t>
  </si>
  <si>
    <t>Water System</t>
  </si>
  <si>
    <t>Training Sheets</t>
  </si>
  <si>
    <t>Automatic Aid Departments</t>
  </si>
  <si>
    <t>Community Risk Reduction</t>
  </si>
  <si>
    <t>Forms to Complete</t>
  </si>
  <si>
    <t>Completed</t>
  </si>
  <si>
    <t>Status</t>
  </si>
  <si>
    <t>In progress</t>
  </si>
  <si>
    <t>Not Started</t>
  </si>
  <si>
    <t>Personnel Responsible for Form</t>
  </si>
  <si>
    <t>Fire Station Info</t>
  </si>
  <si>
    <t>Static Water Points **</t>
  </si>
  <si>
    <t>Comb. General / Rural Fire Protection</t>
  </si>
  <si>
    <t>Comb. General / Service District</t>
  </si>
  <si>
    <t>Hrs. on Duty Per Freighter</t>
  </si>
  <si>
    <t>Percentage of calls that 2 engines responded</t>
  </si>
  <si>
    <t>Percentage of calls that a ladder or service responded</t>
  </si>
  <si>
    <t>Notes</t>
  </si>
  <si>
    <t>`</t>
  </si>
  <si>
    <t>Apparatus 1</t>
  </si>
  <si>
    <t>Apparatus &amp; Equipment Sheet</t>
  </si>
  <si>
    <t>Unit Number</t>
  </si>
  <si>
    <t>Unit Type</t>
  </si>
  <si>
    <t>Year Built</t>
  </si>
  <si>
    <t>Apparatus 11</t>
  </si>
  <si>
    <t xml:space="preserve">Department </t>
  </si>
  <si>
    <t>Station Location</t>
  </si>
  <si>
    <t>Apparatus 2</t>
  </si>
  <si>
    <t>Apparatus 12</t>
  </si>
  <si>
    <t>Make &amp; Model (ex. Freightliner)</t>
  </si>
  <si>
    <t>Apparatus 3</t>
  </si>
  <si>
    <t>Apparatus 13</t>
  </si>
  <si>
    <t>Engine</t>
  </si>
  <si>
    <t xml:space="preserve">Annually </t>
  </si>
  <si>
    <t>2-1/2"</t>
  </si>
  <si>
    <t>Tank Capacity</t>
  </si>
  <si>
    <t>Pump GPM</t>
  </si>
  <si>
    <t xml:space="preserve"> 3 Yrs. of Pump Test  Dates</t>
  </si>
  <si>
    <t>Four Wheel Drive</t>
  </si>
  <si>
    <t>Apparatus 14</t>
  </si>
  <si>
    <t>Ladder</t>
  </si>
  <si>
    <t>Every 2 Years</t>
  </si>
  <si>
    <t>3"</t>
  </si>
  <si>
    <t>Feet of Supply Hose</t>
  </si>
  <si>
    <t>5"</t>
  </si>
  <si>
    <t>4"</t>
  </si>
  <si>
    <t xml:space="preserve">2.5" </t>
  </si>
  <si>
    <t xml:space="preserve">Amount of 2-1/2" or 2" Attack hose </t>
  </si>
  <si>
    <t>Apparatus 5</t>
  </si>
  <si>
    <t>Apparatus 15</t>
  </si>
  <si>
    <t>Service</t>
  </si>
  <si>
    <t>Every 3 Years</t>
  </si>
  <si>
    <t>Number of 1-1/2" or 1-3/4" or 2" Preconnected Hose Lines</t>
  </si>
  <si>
    <t>Total number of Feet of 1-1/2" or 1-3/4" or 2</t>
  </si>
  <si>
    <t>Apparatus 6</t>
  </si>
  <si>
    <t>Apparatus 16</t>
  </si>
  <si>
    <t>Reserve Engine</t>
  </si>
  <si>
    <t>Every 4 Years</t>
  </si>
  <si>
    <t>Hose Testing</t>
  </si>
  <si>
    <t>Apparatus 7</t>
  </si>
  <si>
    <t>Apparatus 17</t>
  </si>
  <si>
    <t>Reserve Ladder</t>
  </si>
  <si>
    <t>Every 5 Years</t>
  </si>
  <si>
    <t>Attack Hose Tested at what PSI</t>
  </si>
  <si>
    <t>Supply Hose Tested at what PSI</t>
  </si>
  <si>
    <t>Apparatus 8</t>
  </si>
  <si>
    <t>Apparatus 18</t>
  </si>
  <si>
    <t>Reserve Service</t>
  </si>
  <si>
    <t>Aerial Device Testing</t>
  </si>
  <si>
    <t>Apparatus 9</t>
  </si>
  <si>
    <t>Apparatus 19</t>
  </si>
  <si>
    <t>Tanker</t>
  </si>
  <si>
    <t>Aerial Device Type</t>
  </si>
  <si>
    <t>Length of Device</t>
  </si>
  <si>
    <t>ft</t>
  </si>
  <si>
    <t>Non-Destructive Test Intervals</t>
  </si>
  <si>
    <t>Apparatus 10</t>
  </si>
  <si>
    <t>Apparatus 20</t>
  </si>
  <si>
    <t>Brush</t>
  </si>
  <si>
    <t>Platform</t>
  </si>
  <si>
    <t xml:space="preserve">Equipment </t>
  </si>
  <si>
    <t>Equipment List</t>
  </si>
  <si>
    <t>Carried</t>
  </si>
  <si>
    <t>Booster Tank Size (gallons)</t>
  </si>
  <si>
    <t>Pike Pole (Plaster Hook) 3’ or 4’</t>
  </si>
  <si>
    <t>20’ Hard Suction or 15’ Soft Suction Hose</t>
  </si>
  <si>
    <t>Pike Pole (Plaster Hook) 6’ or Longer</t>
  </si>
  <si>
    <t>Elevated Stream Device</t>
  </si>
  <si>
    <t>Radio: Mounted</t>
  </si>
  <si>
    <t>Heavy Stream Device (1000 GPM) -or</t>
  </si>
  <si>
    <t>Radio: Portable</t>
  </si>
  <si>
    <t>Portable Attack Monitor with Solid Bore Tips</t>
  </si>
  <si>
    <t>Ladders: 10’ Attic ladder or larger -or</t>
  </si>
  <si>
    <t>Large Spray Nozzle (1000 GPM)</t>
  </si>
  <si>
    <t>10’ Folding Ladder</t>
  </si>
  <si>
    <t>Ladders: 12’ or Longer Roof Ladder</t>
  </si>
  <si>
    <t>Ladders: 14’ Combination Ladder</t>
  </si>
  <si>
    <t>2 ½” Fog Nozzle with Shutoff-or</t>
  </si>
  <si>
    <t>Ladders: 16’ or Longer Roof Ladder</t>
  </si>
  <si>
    <t>1 ¾” Fog Vair-flow Nozzle tip w/2 ½” Adapter</t>
  </si>
  <si>
    <t>Ladders: 24’ Extension Ladder or Longer</t>
  </si>
  <si>
    <t>Portable Attack Monitor with Fog Tip</t>
  </si>
  <si>
    <t>Ladders: 35’ Extension Ladder or Longer</t>
  </si>
  <si>
    <t>1 ½” or 1 ¾” Fog Nozzle with Shutoff</t>
  </si>
  <si>
    <t>Additional 9S Equipment</t>
  </si>
  <si>
    <t>SCBA (30 Minute Minimum)</t>
  </si>
  <si>
    <t>100’ Rope (1/2” Minimum)</t>
  </si>
  <si>
    <t>Extra SCBA Cylinders Carried</t>
  </si>
  <si>
    <t>Axe 1 Flat Head and 1 Pike Head</t>
  </si>
  <si>
    <t>Bolt Cutter (14’ or Longer Handles)</t>
  </si>
  <si>
    <t>KW Rating</t>
  </si>
  <si>
    <t>One Forcible Entry Tool</t>
  </si>
  <si>
    <t>First Aid Kit</t>
  </si>
  <si>
    <t>Smoke Ejector or Positive Pressure Fan  or</t>
  </si>
  <si>
    <t>Pike Pole (6’ Minimum Length)</t>
  </si>
  <si>
    <t>Thermal Imaging Device</t>
  </si>
  <si>
    <t>Fire Ext. (Minimum of 20 lbs.) Each Class B-C</t>
  </si>
  <si>
    <t>Circular Saw with Composite Blade -or</t>
  </si>
  <si>
    <t>One 2 ½ Gallon Water Extinguishers</t>
  </si>
  <si>
    <t>Portable Thermal Cutting Unit</t>
  </si>
  <si>
    <t xml:space="preserve">One Traffic Vest For Each Riding Position </t>
  </si>
  <si>
    <t>Hydraulic or Pneumatic Cutting Tool</t>
  </si>
  <si>
    <t>Are Functional Test Being Conducted on All SCBA's at least monthly</t>
  </si>
  <si>
    <t xml:space="preserve"> Cutting Torch or Plasma Cutting Tool</t>
  </si>
  <si>
    <t>K-12 Heavy Duty Rotary Saw -or</t>
  </si>
  <si>
    <t>Chainsaw with Carbide Tip  Chain</t>
  </si>
  <si>
    <t>Electric Rechargeable Handlights</t>
  </si>
  <si>
    <t>2 ½”, 3” or LDH Hose Clamp</t>
  </si>
  <si>
    <t>Hydrant Valve (2 ½”)-or</t>
  </si>
  <si>
    <t>4-Way Valve, LDH Manifold or Trimese</t>
  </si>
  <si>
    <t>Gated Wye (2 ½” x 1 ½” x 1 ½”)</t>
  </si>
  <si>
    <r>
      <t>Manufacturer</t>
    </r>
    <r>
      <rPr>
        <b/>
        <sz val="9"/>
        <color indexed="8"/>
        <rFont val="Calibri"/>
        <family val="2"/>
      </rPr>
      <t>(ex E-One)</t>
    </r>
  </si>
  <si>
    <t>If your fire district receives Automatic Aid on first-alarm dispatch on structure fires, fill out an Automatic Aid Information sheet for each department. If that department has multiple fire stations that respond to your district on first alarm list each of those fire stations.</t>
  </si>
  <si>
    <t>Department Name</t>
  </si>
  <si>
    <t>%</t>
  </si>
  <si>
    <t>List each station for this department and the equipment that response on the first alarm</t>
  </si>
  <si>
    <t>Station No.</t>
  </si>
  <si>
    <t>If you answer NO to the previous question:</t>
  </si>
  <si>
    <t>Automatic Aid Training</t>
  </si>
  <si>
    <t>List the last 4 quarterly training sessions your department held with this Automatic Aid department in the last 12 months:</t>
  </si>
  <si>
    <t>Date</t>
  </si>
  <si>
    <t>Type of Training</t>
  </si>
  <si>
    <t>Hours</t>
  </si>
  <si>
    <t>Facilities Training</t>
  </si>
  <si>
    <t>Company Training</t>
  </si>
  <si>
    <t>Officer Training</t>
  </si>
  <si>
    <t>Drivers Training</t>
  </si>
  <si>
    <t>New Driver Training</t>
  </si>
  <si>
    <t>Hazardous Material Training</t>
  </si>
  <si>
    <t>Recruit Training</t>
  </si>
  <si>
    <t>Training from other departments</t>
  </si>
  <si>
    <t>Training Records</t>
  </si>
  <si>
    <t>Training</t>
  </si>
  <si>
    <t>For training credit, the department must be able to provide documentation of the fire suppression training for each firefighter.</t>
  </si>
  <si>
    <t>Facilities</t>
  </si>
  <si>
    <t>Burn Building</t>
  </si>
  <si>
    <t>Drill Tower</t>
  </si>
  <si>
    <t>If yes how many stories</t>
  </si>
  <si>
    <t>Every 2 years</t>
  </si>
  <si>
    <t>Training Area</t>
  </si>
  <si>
    <t>If yes how many acres</t>
  </si>
  <si>
    <t>Every 3 years</t>
  </si>
  <si>
    <t>Every 4 years</t>
  </si>
  <si>
    <t>If the department does not have a Training Facilities but the firefighters have trained at a facility in the last 12 months, list all the facilities that were used:</t>
  </si>
  <si>
    <t>Every 5 years</t>
  </si>
  <si>
    <t>Officer Certification</t>
  </si>
  <si>
    <t>How many of the departments Officers have their Fire Officer 1 certification.</t>
  </si>
  <si>
    <t>Pre-Fire Planning</t>
  </si>
  <si>
    <t>Percentage of the completed pre-plans of non-residential properties.</t>
  </si>
  <si>
    <t>How often are the pre-plans updated?</t>
  </si>
  <si>
    <t>Operational Considerations</t>
  </si>
  <si>
    <t>Does the department have and utilize Standard Operating Procedures Guidelines?</t>
  </si>
  <si>
    <t>Does the department have and utilize an Incident Management System?</t>
  </si>
  <si>
    <t>Guidelines should include general emergency operations, including response of apparatus, operation of emergency vehicles, safety at emergency incidents, communications, apparatus inspection and maintenance, fire suppression, company operations, automatic operations, training, and personnel response.</t>
  </si>
  <si>
    <t>Fire Department Training</t>
  </si>
  <si>
    <t>Fire Department Name</t>
  </si>
  <si>
    <t>Total Fire Suppression Personnel</t>
  </si>
  <si>
    <t>Number of Officers</t>
  </si>
  <si>
    <t>Certified Officers</t>
  </si>
  <si>
    <t>Areas of Training</t>
  </si>
  <si>
    <t>FPA Credit</t>
  </si>
  <si>
    <t>Column1</t>
  </si>
  <si>
    <t>Firefighters Name</t>
  </si>
  <si>
    <t>Firefighters Rank</t>
  </si>
  <si>
    <r>
      <t xml:space="preserve">Facilities         </t>
    </r>
    <r>
      <rPr>
        <b/>
        <sz val="10"/>
        <color indexed="60"/>
        <rFont val="Calibri"/>
        <family val="2"/>
      </rPr>
      <t>18 Hour Max</t>
    </r>
  </si>
  <si>
    <r>
      <t xml:space="preserve">Company    </t>
    </r>
    <r>
      <rPr>
        <b/>
        <sz val="10"/>
        <color indexed="60"/>
        <rFont val="Calibri"/>
        <family val="2"/>
      </rPr>
      <t>192 Hours Max</t>
    </r>
  </si>
  <si>
    <r>
      <t xml:space="preserve">Officers      </t>
    </r>
    <r>
      <rPr>
        <b/>
        <sz val="10"/>
        <color indexed="60"/>
        <rFont val="Calibri"/>
        <family val="2"/>
      </rPr>
      <t xml:space="preserve"> </t>
    </r>
    <r>
      <rPr>
        <b/>
        <sz val="10"/>
        <color indexed="60"/>
        <rFont val="Calibri"/>
        <family val="2"/>
      </rPr>
      <t>12 Hours Max</t>
    </r>
  </si>
  <si>
    <r>
      <t xml:space="preserve">Drivers       </t>
    </r>
    <r>
      <rPr>
        <b/>
        <sz val="10"/>
        <color indexed="60"/>
        <rFont val="Calibri"/>
        <family val="2"/>
      </rPr>
      <t xml:space="preserve">  </t>
    </r>
    <r>
      <rPr>
        <b/>
        <sz val="10"/>
        <color indexed="60"/>
        <rFont val="Calibri"/>
        <family val="2"/>
      </rPr>
      <t>12 Hours Max</t>
    </r>
  </si>
  <si>
    <r>
      <t xml:space="preserve">Haz-Mat         </t>
    </r>
    <r>
      <rPr>
        <b/>
        <sz val="10"/>
        <color indexed="60"/>
        <rFont val="Calibri"/>
        <family val="2"/>
      </rPr>
      <t xml:space="preserve"> </t>
    </r>
    <r>
      <rPr>
        <b/>
        <sz val="10"/>
        <color indexed="60"/>
        <rFont val="Calibri"/>
        <family val="2"/>
      </rPr>
      <t xml:space="preserve"> 6 Hours Max</t>
    </r>
  </si>
  <si>
    <t>Total Hours</t>
  </si>
  <si>
    <t>Firefighter</t>
  </si>
  <si>
    <t>Firefighter / Driver</t>
  </si>
  <si>
    <t>Officer</t>
  </si>
  <si>
    <t>Officer / Driver</t>
  </si>
  <si>
    <t>Driver</t>
  </si>
  <si>
    <t>Recruit</t>
  </si>
  <si>
    <t>New Driver Operator Training</t>
  </si>
  <si>
    <t>Fire Prevention Code and Enforcement</t>
  </si>
  <si>
    <t>Number of non-residential buildings within your inspection jurisdiction?  If a county is doing inspections for a rural district, they should include all the buildings in the county that they are responsible for inspecting not just the buildings in the district being graded</t>
  </si>
  <si>
    <t>Fire prevention and Code Regulations</t>
  </si>
  <si>
    <t>What fire prevention code is currently adopted by your jurisdiction ?</t>
  </si>
  <si>
    <t>What edition of the adopted code is currently in effect?</t>
  </si>
  <si>
    <t>Fire Prevention Staffing Frequency of Inspections</t>
  </si>
  <si>
    <t>Enter the number of fire prevention inspectors.</t>
  </si>
  <si>
    <t>Fire Prevention Certification and Training</t>
  </si>
  <si>
    <t>Fire Inspection Certification</t>
  </si>
  <si>
    <t>Number of certified fire prevention inspector’s.</t>
  </si>
  <si>
    <t>Fire Prevention Inspector Continuing Education</t>
  </si>
  <si>
    <t>Is there a continuing education program for inspectors?</t>
  </si>
  <si>
    <t>Fire Prevention Programs</t>
  </si>
  <si>
    <t>Plans Review</t>
  </si>
  <si>
    <t>What percentage of new nonresidential construction, including remodeling and additions, receive a plan review of fire prevention and fire suppression features?</t>
  </si>
  <si>
    <t>Certificate of Occupancy Inspections</t>
  </si>
  <si>
    <t xml:space="preserve">What percentage of new residential construction receives a fire prevention inspection prior to issuing the Certificate of Occupancy? </t>
  </si>
  <si>
    <t>What percentage of new non-residential construction receives a fire prevention inspection prior to issuing the Certificate of Occupancy?</t>
  </si>
  <si>
    <t>Quality Assurance Program for Enforcement and Inspection Programs</t>
  </si>
  <si>
    <t>Is there a Quality Assurance Program for fire prevention inspections?</t>
  </si>
  <si>
    <t xml:space="preserve">Of the </t>
  </si>
  <si>
    <t>Code Compliance Follow-up</t>
  </si>
  <si>
    <t>What percentage of initial inspections, with violations, receives follow-up inspections to verify fire prevention code compliance?</t>
  </si>
  <si>
    <t>Inspection of Private Fire Protection Equipment</t>
  </si>
  <si>
    <t>What percentage of private fire protection equipment is inspected on a routine basis and in accordance with the adopted codes?</t>
  </si>
  <si>
    <t>Fire Prevention Ordinances</t>
  </si>
  <si>
    <t>Ordinances or Code Number</t>
  </si>
  <si>
    <t>Enforced</t>
  </si>
  <si>
    <t>Fire Lane(s)</t>
  </si>
  <si>
    <t>Fireworks</t>
  </si>
  <si>
    <t>Hazardous Materials Route</t>
  </si>
  <si>
    <t>Wildland Urban Interface</t>
  </si>
  <si>
    <t>Weeds and Trash</t>
  </si>
  <si>
    <t>BBQ Grills</t>
  </si>
  <si>
    <t>Fire Department Training and Pre-Incident Planning Coordination</t>
  </si>
  <si>
    <t>Is there a defined procedure to share information regarding fire prevention activities with training and pre-incident planning programs?</t>
  </si>
  <si>
    <t>Public Fire Safety Education</t>
  </si>
  <si>
    <t>What is the number of certified fire safety educators?</t>
  </si>
  <si>
    <t>How many of the above Public Fire Safety Education personnel are trained in Methods of Teaching?</t>
  </si>
  <si>
    <t>Fire Safety Education Continuing Education</t>
  </si>
  <si>
    <t>Residential Fire Safety Program</t>
  </si>
  <si>
    <t>How many people did fire department reach with their fire safety educational programs in the last 12 months?</t>
  </si>
  <si>
    <t>To receive credit in this area the department must provide documentation for review of fire education programs that have been offered in the last 12 months.</t>
  </si>
  <si>
    <t>Percentage Reached</t>
  </si>
  <si>
    <t>School Fire Exit Drills</t>
  </si>
  <si>
    <t>Is developmentally appropriate classroom instruction presented on fire safety to all students in early childhood education?</t>
  </si>
  <si>
    <t>Juvenile Fire Setter Intervention</t>
  </si>
  <si>
    <t>What is the average percentage of juveniles over the past three years who were referred for intervention services after being identified as participating in fire-play or fire-setting behavior?</t>
  </si>
  <si>
    <t>Large Loss Potential Occupancies</t>
  </si>
  <si>
    <t>What percentage of high-risk buildings such as high-rise buildings, hospitals, nursing homes, industrial facilities, other large commercial structures, or communities are at risk of wildfire? Does the fire department offer fire safety education programs annually?</t>
  </si>
  <si>
    <t>Fire Investigation</t>
  </si>
  <si>
    <t>Fire Investigation Organization and Staffing</t>
  </si>
  <si>
    <t>Is an agency established within the jurisdiction with responsibility to conduct fire cause investigations?</t>
  </si>
  <si>
    <t>According to the fire department procedures, what percentage of structure fires receive a cause and origin investigation?</t>
  </si>
  <si>
    <t>How many fire investigators are there?</t>
  </si>
  <si>
    <t>Fire Investigators Certification and Training</t>
  </si>
  <si>
    <t xml:space="preserve">How many existing fire investigators are certified as Basic Fire and Arson Investigator or higher following the criteria contained in NFPA 1033, Standard for Professional Qualifications for Fire investigator? </t>
  </si>
  <si>
    <t>Fire Investigators Continuing Education Training</t>
  </si>
  <si>
    <t>Use of the National Fire Incident Reporting System (NFIRS)</t>
  </si>
  <si>
    <t>Does the department participate in the NFIRS program?</t>
  </si>
  <si>
    <t>Code Enforcement, Fire Investigator, FLSE  Training Sheet</t>
  </si>
  <si>
    <t>Agency Name</t>
  </si>
  <si>
    <t xml:space="preserve">Number of Code Enforcement Personnel </t>
  </si>
  <si>
    <t>Average Hours</t>
  </si>
  <si>
    <t xml:space="preserve">Number of Fire Investigators </t>
  </si>
  <si>
    <t>Number of FLS Educators</t>
  </si>
  <si>
    <t>Position</t>
  </si>
  <si>
    <r>
      <t xml:space="preserve">Code Enforcement </t>
    </r>
    <r>
      <rPr>
        <b/>
        <sz val="11"/>
        <color indexed="10"/>
        <rFont val="Calibri"/>
        <family val="2"/>
      </rPr>
      <t xml:space="preserve"> 24 Hours Max</t>
    </r>
  </si>
  <si>
    <r>
      <t xml:space="preserve">FLS Educator         </t>
    </r>
    <r>
      <rPr>
        <b/>
        <sz val="11"/>
        <color indexed="10"/>
        <rFont val="Calibri"/>
        <family val="2"/>
      </rPr>
      <t xml:space="preserve">  10 Hours Max</t>
    </r>
  </si>
  <si>
    <t xml:space="preserve">Code Enforcement </t>
  </si>
  <si>
    <t>Fire Investigator</t>
  </si>
  <si>
    <t>Both Code and Inv</t>
  </si>
  <si>
    <t>All</t>
  </si>
  <si>
    <t>Deployment Analysis Worksheet Instructions</t>
  </si>
  <si>
    <t>Deployment Analysis Performance Evaluation</t>
  </si>
  <si>
    <t xml:space="preserve">      Department Name:</t>
  </si>
  <si>
    <t>Alarm Date</t>
  </si>
  <si>
    <t>Incident Number</t>
  </si>
  <si>
    <t xml:space="preserve"> Dispatch Time</t>
  </si>
  <si>
    <t>1st Engine Arrival Time</t>
  </si>
  <si>
    <t>1st Engine On Scene Time</t>
  </si>
  <si>
    <t>Under 320 Seconds</t>
  </si>
  <si>
    <t>2nd Engine Arrival Time</t>
  </si>
  <si>
    <t>2nd Engine On Scene Time</t>
  </si>
  <si>
    <t>Under 560 Seconds</t>
  </si>
  <si>
    <t>Ladder/Service  Arrival Time</t>
  </si>
  <si>
    <t>Ladder Service On Scene Time</t>
  </si>
  <si>
    <t>2nd Eng and Ladder/Service under 560 Seconds</t>
  </si>
  <si>
    <t>On Scene Under 320 Second</t>
  </si>
  <si>
    <t>On Scene Under 560 Second</t>
  </si>
  <si>
    <r>
      <rPr>
        <b/>
        <sz val="14"/>
        <rFont val="Calibri"/>
        <family val="2"/>
      </rPr>
      <t>Engine Equipment Credit</t>
    </r>
  </si>
  <si>
    <r>
      <rPr>
        <b/>
        <sz val="14"/>
        <rFont val="Calibri"/>
        <family val="2"/>
      </rPr>
      <t>Equipment and Hose</t>
    </r>
  </si>
  <si>
    <r>
      <rPr>
        <b/>
        <sz val="11"/>
        <rFont val="Calibri"/>
        <family val="2"/>
      </rPr>
      <t>Needed</t>
    </r>
  </si>
  <si>
    <r>
      <rPr>
        <b/>
        <sz val="11"/>
        <rFont val="Calibri"/>
        <family val="2"/>
      </rPr>
      <t>Points Credit/Unit</t>
    </r>
  </si>
  <si>
    <r>
      <rPr>
        <b/>
        <sz val="11"/>
        <rFont val="Calibri"/>
        <family val="2"/>
      </rPr>
      <t>Total Points</t>
    </r>
  </si>
  <si>
    <r>
      <rPr>
        <b/>
        <sz val="11"/>
        <rFont val="Calibri"/>
        <family val="2"/>
      </rPr>
      <t>Percentage of  Credit</t>
    </r>
  </si>
  <si>
    <r>
      <rPr>
        <b/>
        <sz val="11"/>
        <rFont val="Calibri"/>
        <family val="2"/>
      </rPr>
      <t>Booster tank 300 gal or larger</t>
    </r>
  </si>
  <si>
    <r>
      <rPr>
        <sz val="11"/>
        <rFont val="Calibri"/>
        <family val="2"/>
      </rPr>
      <t>1/10</t>
    </r>
  </si>
  <si>
    <r>
      <rPr>
        <b/>
        <sz val="11"/>
        <rFont val="Calibri"/>
        <family val="2"/>
      </rPr>
      <t>15' soft-suction or 20' hard-suction</t>
    </r>
  </si>
  <si>
    <r>
      <rPr>
        <b/>
        <sz val="11"/>
        <rFont val="Calibri"/>
        <family val="2"/>
      </rPr>
      <t>1½”, 1¾", or 2" hose carried 400’</t>
    </r>
  </si>
  <si>
    <r>
      <rPr>
        <b/>
        <sz val="11"/>
        <rFont val="Calibri"/>
        <family val="2"/>
      </rPr>
      <t>400'</t>
    </r>
  </si>
  <si>
    <r>
      <rPr>
        <sz val="11"/>
        <rFont val="Calibri"/>
        <family val="2"/>
      </rPr>
      <t>3/50</t>
    </r>
  </si>
  <si>
    <r>
      <rPr>
        <b/>
        <sz val="11"/>
        <rFont val="Calibri"/>
        <family val="2"/>
      </rPr>
      <t xml:space="preserve">Master stream appliance (1,000 gpm)
</t>
    </r>
    <r>
      <rPr>
        <sz val="9"/>
        <rFont val="Calibri"/>
        <family val="2"/>
      </rPr>
      <t>Equivalent: Portable attack monitor (1,000 gpm)</t>
    </r>
  </si>
  <si>
    <r>
      <rPr>
        <b/>
        <sz val="11"/>
        <rFont val="Calibri"/>
        <family val="2"/>
      </rPr>
      <t xml:space="preserve">2½" nozzle with shutoff and 1", 1⅛", and 1¼" tips
</t>
    </r>
    <r>
      <rPr>
        <b/>
        <sz val="9"/>
        <rFont val="Calibri"/>
        <family val="2"/>
      </rPr>
      <t>Equivalent: Portable attack monitor with solid bore tips</t>
    </r>
  </si>
  <si>
    <r>
      <rPr>
        <b/>
        <sz val="11"/>
        <rFont val="Calibri"/>
        <family val="2"/>
      </rPr>
      <t xml:space="preserve">2½" combination spray with shutoff
</t>
    </r>
    <r>
      <rPr>
        <sz val="9"/>
        <rFont val="Calibri"/>
        <family val="2"/>
      </rPr>
      <t>Equivalent:1 ¾” combo nozzle with shutoff w/2 ½” adapter 200 gpm combo nozzle with shutoff
Portable attack monitor with fog tip</t>
    </r>
  </si>
  <si>
    <r>
      <rPr>
        <b/>
        <sz val="11"/>
        <rFont val="Calibri"/>
        <family val="2"/>
      </rPr>
      <t>1½" or 1¾" combination spray with shutoff</t>
    </r>
  </si>
  <si>
    <r>
      <rPr>
        <b/>
        <sz val="11"/>
        <rFont val="Calibri"/>
        <family val="2"/>
      </rPr>
      <t>SCBA (30-minute minimum)</t>
    </r>
  </si>
  <si>
    <r>
      <rPr>
        <b/>
        <sz val="11"/>
        <rFont val="Calibri"/>
        <family val="2"/>
      </rPr>
      <t>Extra cylinders (carried)</t>
    </r>
  </si>
  <si>
    <r>
      <rPr>
        <b/>
        <sz val="11"/>
        <rFont val="Calibri"/>
        <family val="2"/>
      </rPr>
      <t xml:space="preserve">Salvage covers (minimum size of 12' x 14')
</t>
    </r>
    <r>
      <rPr>
        <sz val="9"/>
        <rFont val="Calibri"/>
        <family val="2"/>
      </rPr>
      <t xml:space="preserve">Equivalent:12’ X 14’ Canvas
</t>
    </r>
    <r>
      <rPr>
        <sz val="9"/>
        <rFont val="Calibri"/>
        <family val="2"/>
      </rPr>
      <t xml:space="preserve">12X 14 Rip-Stop
</t>
    </r>
    <r>
      <rPr>
        <sz val="9"/>
        <rFont val="Calibri"/>
        <family val="2"/>
      </rPr>
      <t>12 X 18 or Larger canvas or rip-stop</t>
    </r>
  </si>
  <si>
    <r>
      <rPr>
        <b/>
        <sz val="11"/>
        <rFont val="Calibri"/>
        <family val="2"/>
      </rPr>
      <t>Hose clamp</t>
    </r>
  </si>
  <si>
    <r>
      <rPr>
        <b/>
        <sz val="11"/>
        <rFont val="Calibri"/>
        <family val="2"/>
      </rPr>
      <t xml:space="preserve">Hydrant hose gate (2½")
</t>
    </r>
    <r>
      <rPr>
        <sz val="9"/>
        <rFont val="Calibri"/>
        <family val="2"/>
      </rPr>
      <t xml:space="preserve">Equivalent:4-Way valve
</t>
    </r>
    <r>
      <rPr>
        <sz val="9"/>
        <rFont val="Calibri"/>
        <family val="2"/>
      </rPr>
      <t xml:space="preserve">LDH Manifold
</t>
    </r>
    <r>
      <rPr>
        <sz val="9"/>
        <rFont val="Calibri"/>
        <family val="2"/>
      </rPr>
      <t>Trimese</t>
    </r>
  </si>
  <si>
    <r>
      <rPr>
        <b/>
        <sz val="11"/>
        <rFont val="Calibri"/>
        <family val="2"/>
      </rPr>
      <t xml:space="preserve">Gated wye (2½" x 1½" x 1½”)
</t>
    </r>
    <r>
      <rPr>
        <sz val="9"/>
        <rFont val="Calibri"/>
        <family val="2"/>
      </rPr>
      <t xml:space="preserve">Equivalent: Gated wye with 1 ½” reducers
</t>
    </r>
    <r>
      <rPr>
        <sz val="9"/>
        <rFont val="Calibri"/>
        <family val="2"/>
      </rPr>
      <t>Water thief</t>
    </r>
  </si>
  <si>
    <r>
      <rPr>
        <b/>
        <sz val="11"/>
        <rFont val="Calibri"/>
        <family val="2"/>
      </rPr>
      <t>Radio Mounted</t>
    </r>
  </si>
  <si>
    <r>
      <rPr>
        <b/>
        <sz val="11"/>
        <rFont val="Calibri"/>
        <family val="2"/>
      </rPr>
      <t>Radio Portable</t>
    </r>
  </si>
  <si>
    <r>
      <rPr>
        <b/>
        <sz val="11"/>
        <rFont val="Calibri"/>
        <family val="2"/>
      </rPr>
      <t>12' to 16' roof ladder</t>
    </r>
  </si>
  <si>
    <r>
      <rPr>
        <b/>
        <sz val="11"/>
        <rFont val="Calibri"/>
        <family val="2"/>
      </rPr>
      <t>24' extension or larger ladder</t>
    </r>
  </si>
  <si>
    <r>
      <rPr>
        <b/>
        <sz val="11"/>
        <rFont val="Calibri"/>
        <family val="2"/>
      </rPr>
      <t>Annual Pump Test</t>
    </r>
  </si>
  <si>
    <r>
      <rPr>
        <b/>
        <sz val="11"/>
        <rFont val="Calibri"/>
        <family val="2"/>
      </rPr>
      <t>Annual Hose Test</t>
    </r>
  </si>
  <si>
    <t xml:space="preserve"> </t>
  </si>
  <si>
    <t>For maximum credit, an engine must carry 1000' of supply hose 2.5" or larger.</t>
  </si>
  <si>
    <t>For maximum credit, an engine must carry 200' of 2" or 2.5 attack hose, this hose must be bedded</t>
  </si>
  <si>
    <r>
      <rPr>
        <b/>
        <sz val="14"/>
        <rFont val="Calibri"/>
        <family val="2"/>
      </rPr>
      <t>Ladder/Service Equipment Credit</t>
    </r>
  </si>
  <si>
    <r>
      <rPr>
        <b/>
        <sz val="14"/>
        <rFont val="Calibri"/>
        <family val="2"/>
      </rPr>
      <t>Equipment</t>
    </r>
  </si>
  <si>
    <r>
      <rPr>
        <b/>
        <sz val="11"/>
        <rFont val="Calibri"/>
        <family val="2"/>
      </rPr>
      <t xml:space="preserve">Electric generator (3,000 watt)
</t>
    </r>
    <r>
      <rPr>
        <sz val="9"/>
        <rFont val="Calibri"/>
        <family val="2"/>
      </rPr>
      <t xml:space="preserve">Equivalent: Mini Generator floodlight
</t>
    </r>
    <r>
      <rPr>
        <sz val="9"/>
        <rFont val="Calibri"/>
        <family val="2"/>
      </rPr>
      <t xml:space="preserve">Mini Generator fan
</t>
    </r>
    <r>
      <rPr>
        <sz val="9"/>
        <rFont val="Calibri"/>
        <family val="2"/>
      </rPr>
      <t>PTO Driven Inverter</t>
    </r>
  </si>
  <si>
    <r>
      <rPr>
        <b/>
        <sz val="11"/>
        <rFont val="Calibri"/>
        <family val="2"/>
      </rPr>
      <t xml:space="preserve">Portable floodlight (500 watt)
</t>
    </r>
    <r>
      <rPr>
        <sz val="9"/>
        <rFont val="Calibri"/>
        <family val="2"/>
      </rPr>
      <t xml:space="preserve">Equivalent: Mini Generator floodlight
</t>
    </r>
    <r>
      <rPr>
        <sz val="9"/>
        <rFont val="Calibri"/>
        <family val="2"/>
      </rPr>
      <t>Tripod floodlight</t>
    </r>
  </si>
  <si>
    <r>
      <rPr>
        <b/>
        <sz val="11"/>
        <rFont val="Calibri"/>
        <family val="2"/>
      </rPr>
      <t xml:space="preserve">Smoke ejector (5,000 cfm)
</t>
    </r>
    <r>
      <rPr>
        <sz val="9"/>
        <rFont val="Calibri"/>
        <family val="2"/>
      </rPr>
      <t xml:space="preserve">Equivalent: Mini Generator fan
</t>
    </r>
    <r>
      <rPr>
        <sz val="9"/>
        <rFont val="Calibri"/>
        <family val="2"/>
      </rPr>
      <t xml:space="preserve">Positive pressure fan
</t>
    </r>
    <r>
      <rPr>
        <sz val="9"/>
        <rFont val="Calibri"/>
        <family val="2"/>
      </rPr>
      <t>Thermal imager device</t>
    </r>
  </si>
  <si>
    <r>
      <rPr>
        <b/>
        <sz val="11"/>
        <rFont val="Calibri"/>
        <family val="2"/>
      </rPr>
      <t xml:space="preserve">Portable thermal cutting unit
</t>
    </r>
    <r>
      <rPr>
        <sz val="9"/>
        <rFont val="Calibri"/>
        <family val="2"/>
      </rPr>
      <t xml:space="preserve">Equivalent: Circular saw with composite blade Hydraulic or pneumatic cutting tool Cutting torch
</t>
    </r>
    <r>
      <rPr>
        <sz val="9"/>
        <rFont val="Calibri"/>
        <family val="2"/>
      </rPr>
      <t>Plasma Cutting tool</t>
    </r>
  </si>
  <si>
    <r>
      <rPr>
        <b/>
        <sz val="11"/>
        <rFont val="Calibri"/>
        <family val="2"/>
      </rPr>
      <t xml:space="preserve">Saw – power (chain or heavy-duty rotary type)
</t>
    </r>
    <r>
      <rPr>
        <sz val="9"/>
        <rFont val="Calibri"/>
        <family val="2"/>
      </rPr>
      <t>Equivalent: Chainsaw with carbide tip cutting blade</t>
    </r>
  </si>
  <si>
    <r>
      <rPr>
        <b/>
        <sz val="11"/>
        <rFont val="Calibri"/>
        <family val="2"/>
      </rPr>
      <t>3' or 4' pike pole</t>
    </r>
  </si>
  <si>
    <r>
      <rPr>
        <b/>
        <sz val="11"/>
        <rFont val="Calibri"/>
        <family val="2"/>
      </rPr>
      <t>6' or longer pike pole</t>
    </r>
  </si>
  <si>
    <r>
      <rPr>
        <b/>
        <sz val="11"/>
        <rFont val="Calibri"/>
        <family val="2"/>
      </rPr>
      <t>16’ or longer roof ladder</t>
    </r>
  </si>
  <si>
    <r>
      <rPr>
        <b/>
        <sz val="11"/>
        <rFont val="Calibri"/>
        <family val="2"/>
      </rPr>
      <t>10' or longer attic ladder</t>
    </r>
  </si>
  <si>
    <r>
      <rPr>
        <b/>
        <sz val="11"/>
        <rFont val="Calibri"/>
        <family val="2"/>
      </rPr>
      <t>14' combination or longer ladder</t>
    </r>
  </si>
  <si>
    <r>
      <rPr>
        <b/>
        <sz val="14"/>
        <rFont val="Calibri"/>
        <family val="2"/>
      </rPr>
      <t>Additional Equipment for a Ladder Company</t>
    </r>
  </si>
  <si>
    <r>
      <rPr>
        <b/>
        <sz val="11"/>
        <rFont val="Calibri"/>
        <family val="2"/>
      </rPr>
      <t>35' extension or larger ladder</t>
    </r>
  </si>
  <si>
    <r>
      <t>Elevated stream device</t>
    </r>
    <r>
      <rPr>
        <sz val="11"/>
        <color rgb="FFC00000"/>
        <rFont val="Calibri"/>
        <family val="2"/>
      </rPr>
      <t>*</t>
    </r>
  </si>
  <si>
    <r>
      <rPr>
        <sz val="11"/>
        <rFont val="Calibri"/>
        <family val="2"/>
      </rPr>
      <t>Large spray nozzle (1000 gpm)</t>
    </r>
  </si>
  <si>
    <r>
      <rPr>
        <sz val="11"/>
        <rFont val="Calibri"/>
        <family val="2"/>
      </rPr>
      <t>Aerial ladder/elevating platform</t>
    </r>
  </si>
  <si>
    <r>
      <rPr>
        <sz val="11"/>
        <rFont val="Calibri"/>
        <family val="2"/>
      </rPr>
      <t>Annual tests</t>
    </r>
  </si>
  <si>
    <t>*Of sufficient height to reach the roof of any building, or 100 feet, whichever is less. The credit shall be prorated if existing equipment has insufficient reach.</t>
  </si>
  <si>
    <t>Static Water Point Form</t>
  </si>
  <si>
    <t>County:</t>
  </si>
  <si>
    <t>District:</t>
  </si>
  <si>
    <t xml:space="preserve">                                                                                                  Use WGS 84 Coordinates, decimal degrees</t>
  </si>
  <si>
    <t>35.56738</t>
  </si>
  <si>
    <t>Address</t>
  </si>
  <si>
    <t>ID Number</t>
  </si>
  <si>
    <t xml:space="preserve">Latitude </t>
  </si>
  <si>
    <t>Longitude</t>
  </si>
  <si>
    <t xml:space="preserve">Type </t>
  </si>
  <si>
    <t>Suction</t>
  </si>
  <si>
    <t>Dry Hydrant</t>
  </si>
  <si>
    <t>Turbo Draft</t>
  </si>
  <si>
    <t>No.</t>
  </si>
  <si>
    <t>Deployment Performance *</t>
  </si>
  <si>
    <r>
      <rPr>
        <b/>
        <sz val="11"/>
        <rFont val="Calibri"/>
        <family val="2"/>
      </rPr>
      <t xml:space="preserve">Electric handlights
</t>
    </r>
    <r>
      <rPr>
        <sz val="9"/>
        <rFont val="Calibri"/>
        <family val="2"/>
      </rPr>
      <t xml:space="preserve">Equivalent: 4 volt wet handlights
</t>
    </r>
    <r>
      <rPr>
        <sz val="9"/>
        <rFont val="Calibri"/>
        <family val="2"/>
      </rPr>
      <t xml:space="preserve">6 volt dry handlights
</t>
    </r>
    <r>
      <rPr>
        <sz val="9"/>
        <rFont val="Calibri"/>
        <family val="2"/>
      </rPr>
      <t>Rechargeable 6 volt handlights</t>
    </r>
  </si>
  <si>
    <t>Gallons of Available Water From Engineer Study</t>
  </si>
  <si>
    <t>Available GPM at Last Flow Test</t>
  </si>
  <si>
    <t>Enter Auto Aid Dept Here</t>
  </si>
  <si>
    <t>Instructions for Completing the Training Forms</t>
  </si>
  <si>
    <t>2. All signed contracts for in place fire protection services</t>
  </si>
  <si>
    <t>3. All Automatic Aid Contracts in place for fire protection services</t>
  </si>
  <si>
    <t>4. Confirmation of Workers Compensation Insurance currently enforce</t>
  </si>
  <si>
    <t>Email</t>
  </si>
  <si>
    <t>Hydraulic Modeled Systems</t>
  </si>
  <si>
    <t xml:space="preserve">Required </t>
  </si>
  <si>
    <t>Required</t>
  </si>
  <si>
    <t>Required if you receive automatic aid from another fire department on first alarm to dispatch to structure fires</t>
  </si>
  <si>
    <t xml:space="preserve"> **Only if you have certified Static Water Points</t>
  </si>
  <si>
    <t>Alternate Water Supply</t>
  </si>
  <si>
    <t>Nurse Tanker Operation</t>
  </si>
  <si>
    <t xml:space="preserve">Drop Tank Operation </t>
  </si>
  <si>
    <t xml:space="preserve">Hose Lay Operation over 1000’ </t>
  </si>
  <si>
    <t xml:space="preserve">Other </t>
  </si>
  <si>
    <t>The department must also provide a description of a recent structure fire or training exercise where a fire hydrant was more than 1,000 feet from the fire-site but 250 gpm or more was able to be delivered for more than one hour.</t>
  </si>
  <si>
    <t>Staffing Level</t>
  </si>
  <si>
    <t>Alternate Water Apparatus List</t>
  </si>
  <si>
    <t>Volunteer</t>
  </si>
  <si>
    <t>Paid</t>
  </si>
  <si>
    <t>Extended Hose Lay Data Collection Form</t>
  </si>
  <si>
    <t>Feet</t>
  </si>
  <si>
    <t xml:space="preserve">First Alarm apparatus that will be used in the extended lay operation   </t>
  </si>
  <si>
    <t>Feet of Hose Carried</t>
  </si>
  <si>
    <t>Hose Size</t>
  </si>
  <si>
    <t>Tank Size</t>
  </si>
  <si>
    <t xml:space="preserve">Unit Function </t>
  </si>
  <si>
    <t>NOTES:</t>
  </si>
  <si>
    <t>Fire Attack Engine</t>
  </si>
  <si>
    <t>Laying Hose</t>
  </si>
  <si>
    <t>Supply Pumper</t>
  </si>
  <si>
    <t>Nursing Fire Attack Engine</t>
  </si>
  <si>
    <t>Laying Hose and Nursing Fire Attack Engine</t>
  </si>
  <si>
    <t>Required only if you have a municipal fire district or your department is governed by the town.</t>
  </si>
  <si>
    <t xml:space="preserve">Required if you use an alternate method of water supply, hauled water, extended hose lay, etc. </t>
  </si>
  <si>
    <t>These Documents will need to be available for review during the inspection.</t>
  </si>
  <si>
    <r>
      <rPr>
        <b/>
        <sz val="14"/>
        <color theme="1"/>
        <rFont val="Calibri"/>
        <family val="2"/>
        <scheme val="minor"/>
      </rPr>
      <t>To fill out the Presurvey Form, click the links below or the Control Page button.</t>
    </r>
    <r>
      <rPr>
        <b/>
        <sz val="12"/>
        <color theme="1"/>
        <rFont val="Calibri"/>
        <family val="2"/>
        <scheme val="minor"/>
      </rPr>
      <t xml:space="preserve"> </t>
    </r>
  </si>
  <si>
    <t>Water Systems 3</t>
  </si>
  <si>
    <t>Water Systems 2</t>
  </si>
  <si>
    <t>Water Systems 1</t>
  </si>
  <si>
    <t>Water Systems 4</t>
  </si>
  <si>
    <t>Water Systems 5</t>
  </si>
  <si>
    <t>Automatic Aid Information Department 1</t>
  </si>
  <si>
    <t>Automatic Aid Information Department 2</t>
  </si>
  <si>
    <t>Total hours of vacation time taken</t>
  </si>
  <si>
    <t>Total hours of holiday time taken</t>
  </si>
  <si>
    <t>Total hours of sick time taken</t>
  </si>
  <si>
    <t>RATING INSPECTION PRE-SURVEY WORKBOOK</t>
  </si>
  <si>
    <t>Occupancy Type</t>
  </si>
  <si>
    <t>Water Supply Operation</t>
  </si>
  <si>
    <t>Residential</t>
  </si>
  <si>
    <t>Commercial</t>
  </si>
  <si>
    <t xml:space="preserve">Agricultural </t>
  </si>
  <si>
    <t>Extended Hose Lay</t>
  </si>
  <si>
    <t>Drop Tank Operation</t>
  </si>
  <si>
    <t>Tanker/Engine Nursing</t>
  </si>
  <si>
    <t>Hrs. on Duty Per Firefighter</t>
  </si>
  <si>
    <r>
      <t xml:space="preserve">Fire Investigation        </t>
    </r>
    <r>
      <rPr>
        <b/>
        <sz val="11"/>
        <color indexed="10"/>
        <rFont val="Calibri"/>
        <family val="2"/>
      </rPr>
      <t>40 Hours  Max</t>
    </r>
  </si>
  <si>
    <t>Automatic Aid Calculator</t>
  </si>
  <si>
    <t>Credit Earned</t>
  </si>
  <si>
    <t>Maximum Credit</t>
  </si>
  <si>
    <t>Review of Dispatch Circuits</t>
  </si>
  <si>
    <t>Communication Center receives and dispatches all alarms</t>
  </si>
  <si>
    <t>Dispatch Plan</t>
  </si>
  <si>
    <t>The Communication Center uses computer-aided dispatch (CAD) to dispatch departments</t>
  </si>
  <si>
    <t>a. Four 3-hour training exercises with auto-aid departments</t>
  </si>
  <si>
    <t>or</t>
  </si>
  <si>
    <t>b. Two 3-hour training exercises with auto-aid departments</t>
  </si>
  <si>
    <t>c. One 3-hour training exercises with auto-aid departments</t>
  </si>
  <si>
    <r>
      <t xml:space="preserve">Radio Communications </t>
    </r>
    <r>
      <rPr>
        <b/>
        <sz val="11"/>
        <color indexed="60"/>
        <rFont val="Calibri"/>
        <family val="2"/>
      </rPr>
      <t>(pick a or b)</t>
    </r>
  </si>
  <si>
    <t>a. Common dispatch and tactical radio frequency</t>
  </si>
  <si>
    <t>b. Common dispatch or tactical radio frequency</t>
  </si>
  <si>
    <t>Standard Operation Procedures</t>
  </si>
  <si>
    <t>The fire departments have common standard operating procedures that outline the expectations and responsibilities for a first alarm</t>
  </si>
  <si>
    <t>AA Factor</t>
  </si>
  <si>
    <t>Personnel Deduction Calculator for Department being Surveyed</t>
  </si>
  <si>
    <t>Mileage from Fire Station</t>
  </si>
  <si>
    <r>
      <t xml:space="preserve">% of Area </t>
    </r>
    <r>
      <rPr>
        <b/>
        <u/>
        <sz val="10"/>
        <color rgb="FFFF0000"/>
        <rFont val="Calibri"/>
        <family val="2"/>
        <scheme val="minor"/>
      </rPr>
      <t>Not</t>
    </r>
    <r>
      <rPr>
        <b/>
        <sz val="10"/>
        <color theme="1"/>
        <rFont val="Calibri"/>
        <family val="2"/>
        <scheme val="minor"/>
      </rPr>
      <t xml:space="preserve"> Covered w/Hyd</t>
    </r>
  </si>
  <si>
    <t>Number of FF Used in Tankers</t>
  </si>
  <si>
    <t xml:space="preserve">Number of FF Used at Fill Site </t>
  </si>
  <si>
    <t>On Call (Vol)</t>
  </si>
  <si>
    <t>On Duty (Scheduled)</t>
  </si>
  <si>
    <t xml:space="preserve">Avg. Response of On Call Personnel </t>
  </si>
  <si>
    <t>Avg. Response of On Duty Personnel</t>
  </si>
  <si>
    <t>% of On Call FF Responding</t>
  </si>
  <si>
    <t>% of On Duty FF Responding</t>
  </si>
  <si>
    <t>Total Personnel to Deduct</t>
  </si>
  <si>
    <t>Total on Call Credit</t>
  </si>
  <si>
    <t>Total on Duty Credit</t>
  </si>
  <si>
    <t>Personnel Automatic Aid Calculator</t>
  </si>
  <si>
    <t>Departments On Sheet 2</t>
  </si>
  <si>
    <t>Mileage to District Line</t>
  </si>
  <si>
    <t>Dispatch Time</t>
  </si>
  <si>
    <t>Personnel Calculator</t>
  </si>
  <si>
    <t xml:space="preserve">For Inspector use </t>
  </si>
  <si>
    <t>District Funding</t>
  </si>
  <si>
    <t>District Name</t>
  </si>
  <si>
    <t>Population</t>
  </si>
  <si>
    <t>Square Mile of District</t>
  </si>
  <si>
    <t xml:space="preserve">List each Town, City or Fire District the Fire Department Serves </t>
  </si>
  <si>
    <t xml:space="preserve">For Inspectors use </t>
  </si>
  <si>
    <t>City or Town Name</t>
  </si>
  <si>
    <t>Sq Ft</t>
  </si>
  <si>
    <t>Does the Auto Aid department utilize the same Comm center as your department?</t>
  </si>
  <si>
    <t>Pre-Fire Plans</t>
  </si>
  <si>
    <t>Contracts and Auto Aid Agreements</t>
  </si>
  <si>
    <t>Save File To the "G" Drive</t>
  </si>
  <si>
    <t>Submittal Forms</t>
  </si>
  <si>
    <t>Standard Operating Procedures or Standard Operating Guidelines</t>
  </si>
  <si>
    <t>Pressure Hydrant  Inspection Program</t>
  </si>
  <si>
    <t>Static Water Point Inspection Program</t>
  </si>
  <si>
    <t>Are the dry hydrants back flushed and flowed during the inspection?</t>
  </si>
  <si>
    <t>Pressure Hydrant Flow Testing Program</t>
  </si>
  <si>
    <t xml:space="preserve"> Dry Hydrant and Suction Water Point Flow Testing Program</t>
  </si>
  <si>
    <t>Laying Hose and Relay Pumping</t>
  </si>
  <si>
    <t>Required if you receive automatic aid from another fire department on first alarm dispatch to structure fires</t>
  </si>
  <si>
    <t>Required, if your district fire inspections are done by the county the county will have to complete a portion of this document</t>
  </si>
  <si>
    <t>* Not required, if a department is tracking each unit en route and on-scene time this can be completed for deployment credit.</t>
  </si>
  <si>
    <t>Example Page</t>
  </si>
  <si>
    <t>List 4 Engines Companies and 1 Ladder Company that are within 15 miles of your 5-mile district line that could assist your department in the event of a large working fire. These apparatuses can come from auto aid departments or can be from departments that don’t normally respond to the first alarm structure fires in your area.</t>
  </si>
  <si>
    <t>Number of hydrants on a 4-inch branch line OR any single 2 ½” hose outlet hydrant.</t>
  </si>
  <si>
    <t>Number of hydrants with two 2 1/2" outlets only no steamer connection.</t>
  </si>
  <si>
    <t>Number of certified dry hydrants with 6” pipe or larger.</t>
  </si>
  <si>
    <t>Total number of hydrants or water points in your district served by this water system.</t>
  </si>
  <si>
    <t>Certification documentation required for review for static water points</t>
  </si>
  <si>
    <t xml:space="preserve">Number of certified suction points without a Dry Hydrant. </t>
  </si>
  <si>
    <t>Are Dry Hydrant flow test conducted?</t>
  </si>
  <si>
    <t>Are Suction Point flow test conducted?</t>
  </si>
  <si>
    <t>If there is a flow test program what is the frequency of the flow test?</t>
  </si>
  <si>
    <t>If there is an flow test program what is the frequency of the flow test?</t>
  </si>
  <si>
    <t>If there is an inspections program what is the frequency of the inspections?</t>
  </si>
  <si>
    <t>Are all Static Water Points checked for access and signage?</t>
  </si>
  <si>
    <t>If yes, what is the date of the last calibration?</t>
  </si>
  <si>
    <t>Number of hydrants with two 2 1/2" outlets and one 4 1/2" steamer connection.</t>
  </si>
  <si>
    <t>If yes, what is the date of the last calibration.</t>
  </si>
  <si>
    <t>Per the department's policy, how many hours of Driver Operator training are required before a firefighter can drive an engine emergency traffic on a call?</t>
  </si>
  <si>
    <t>Per the department's policy, how many hours of Recruit Training are required in the first 12 months for a new firefighter?</t>
  </si>
  <si>
    <t>Enter the average yearly number of fire inspections completed over the past three years.</t>
  </si>
  <si>
    <t xml:space="preserve">Enter the average yearly number of fire inspections completed over the past three years. </t>
  </si>
  <si>
    <t>Using the Code Enforcement, Fire Investigator, FLSE Training Worksheet provide the average hours for all the creditable Code Enforcement personnel.</t>
  </si>
  <si>
    <t>inspectors how many take part in the Quality Assurance Program.</t>
  </si>
  <si>
    <t>What is the total population of the fire district served.</t>
  </si>
  <si>
    <t>Are the schools in the fire district conducting at least 1 fire drill per month during the school year?</t>
  </si>
  <si>
    <t>Does the fire department provide fire education programs to the high-risk occupancies in their fire district?</t>
  </si>
  <si>
    <t>Using the Code Enforcement, Fire Investigator, FLSE Training Worksheet provides the average hours for all the creditable fire investigator personnel.</t>
  </si>
  <si>
    <t xml:space="preserve">Original Charter Date </t>
  </si>
  <si>
    <t>Last Charter Amendment Date</t>
  </si>
  <si>
    <t>If Applicable</t>
  </si>
  <si>
    <t>For Inspectors Use</t>
  </si>
  <si>
    <t>Submit EDA</t>
  </si>
  <si>
    <t>Total Number of 3 Story Buildings</t>
  </si>
  <si>
    <t>Officers</t>
  </si>
  <si>
    <t>Total Hours Worked Annually</t>
  </si>
  <si>
    <r>
      <t>Interdepartmental Training</t>
    </r>
    <r>
      <rPr>
        <b/>
        <sz val="11"/>
        <color indexed="10"/>
        <rFont val="Calibri"/>
        <family val="2"/>
      </rPr>
      <t xml:space="preserve"> </t>
    </r>
    <r>
      <rPr>
        <b/>
        <sz val="11"/>
        <color indexed="60"/>
        <rFont val="Calibri"/>
        <family val="2"/>
      </rPr>
      <t>(pick a,b or  c)</t>
    </r>
  </si>
  <si>
    <t>Communication Facilities</t>
  </si>
  <si>
    <t>Communication Facilities cont.</t>
  </si>
  <si>
    <t>Check the alternate water supply method or methods of operation that might be utilized during a structure fire with the initial alarm response.</t>
  </si>
  <si>
    <t>Total Avg. FF Responding</t>
  </si>
  <si>
    <t>Number of On Call Personal to deduct</t>
  </si>
  <si>
    <t>Number of On Duty Personal to deduct</t>
  </si>
  <si>
    <t xml:space="preserve">Comb. Rural Fire Protection / Service Dist. </t>
  </si>
  <si>
    <t>Flow Location Address</t>
  </si>
  <si>
    <t xml:space="preserve">Water Source Location </t>
  </si>
  <si>
    <t>Distance from fire scene to the water source</t>
  </si>
  <si>
    <t>Water Source Type</t>
  </si>
  <si>
    <t>Water Source set up time</t>
  </si>
  <si>
    <t>Units Address</t>
  </si>
  <si>
    <t>Set up Time</t>
  </si>
  <si>
    <t>Laying Hose &amp; Supply Engine</t>
  </si>
  <si>
    <t>Laying Hose and Fire Attack</t>
  </si>
  <si>
    <t>Relay Pumping</t>
  </si>
  <si>
    <t>2.5"</t>
  </si>
  <si>
    <t>Pressure Hydrant</t>
  </si>
  <si>
    <t>Suction Point</t>
  </si>
  <si>
    <t>Department</t>
  </si>
  <si>
    <t>Mileage from Fire Station to Fire Scene or Water Source</t>
  </si>
  <si>
    <t>GPM Available at Water Source</t>
  </si>
  <si>
    <t>Number of 3 story buildings or taller in this stations area</t>
  </si>
  <si>
    <t>INSPECTOR NOTES</t>
  </si>
  <si>
    <t>Inspectors Notes</t>
  </si>
  <si>
    <t>1st Engine On Scene Under 320 Second (5 min 20 seconds)</t>
  </si>
  <si>
    <t>2nd Engine and Ladder/Service On Scene Under 560 Second (9 min 20 seconds)</t>
  </si>
  <si>
    <t>Calls</t>
  </si>
  <si>
    <t>Under 560 Seconds2</t>
  </si>
  <si>
    <t>Column2</t>
  </si>
  <si>
    <t>Percentage of time the First in Engine on Scene under 320 Seconds (5 min 20 seconds):</t>
  </si>
  <si>
    <t>Percentage of time the Second in Engine and Ladder/Service on Scene under 560 Seconds (9 min 20 seconds):</t>
  </si>
  <si>
    <t>Engines and Tankers Only</t>
  </si>
  <si>
    <t>Apparatus Type</t>
  </si>
  <si>
    <t>Override is to only be used buy the inspector</t>
  </si>
  <si>
    <t>Total Hours work the past year</t>
  </si>
  <si>
    <t>Credit</t>
  </si>
  <si>
    <r>
      <t>Aerial Ladder or Elevating Platform</t>
    </r>
    <r>
      <rPr>
        <sz val="14"/>
        <color indexed="8"/>
        <rFont val="Calibri"/>
        <family val="2"/>
      </rPr>
      <t xml:space="preserve"> </t>
    </r>
    <r>
      <rPr>
        <b/>
        <sz val="14"/>
        <color indexed="8"/>
        <rFont val="Calibri"/>
        <family val="2"/>
      </rPr>
      <t>Test</t>
    </r>
  </si>
  <si>
    <t>Were Training Hours used from an Outside Dept</t>
  </si>
  <si>
    <t>Automatic Aid Information Department 3</t>
  </si>
  <si>
    <t>Automatic Aid Information Department 4</t>
  </si>
  <si>
    <t>Automatic Aid Information Department 5</t>
  </si>
  <si>
    <t>Automatic Aid Information Department 6</t>
  </si>
  <si>
    <t>Automatic Aid Information Department 7</t>
  </si>
  <si>
    <t>Automatic Aid Information Department 8</t>
  </si>
  <si>
    <t>Automatic Aid Information Department 10</t>
  </si>
  <si>
    <t>Automatic Aid Information Department 11</t>
  </si>
  <si>
    <t>Automatic Aid Information Department 9</t>
  </si>
  <si>
    <t>Automatic Aid Information Department 12</t>
  </si>
  <si>
    <t>Under the average number of fire inspections completed over the last three years, this is an initial inspection of commercial properties and does not include foster care inspections or re-inspections.</t>
  </si>
  <si>
    <r>
      <t xml:space="preserve">Does the district use their </t>
    </r>
    <r>
      <rPr>
        <b/>
        <u/>
        <sz val="12"/>
        <color theme="1"/>
        <rFont val="Calibri"/>
        <family val="2"/>
        <scheme val="minor"/>
      </rPr>
      <t>own</t>
    </r>
    <r>
      <rPr>
        <sz val="12"/>
        <color theme="1"/>
        <rFont val="Calibri"/>
        <family val="2"/>
        <scheme val="minor"/>
      </rPr>
      <t xml:space="preserve"> inspectors?</t>
    </r>
  </si>
  <si>
    <r>
      <t xml:space="preserve">Does the district use </t>
    </r>
    <r>
      <rPr>
        <b/>
        <u/>
        <sz val="12"/>
        <color theme="1"/>
        <rFont val="Calibri"/>
        <family val="2"/>
        <scheme val="minor"/>
      </rPr>
      <t>county</t>
    </r>
    <r>
      <rPr>
        <sz val="12"/>
        <color theme="1"/>
        <rFont val="Calibri"/>
        <family val="2"/>
        <scheme val="minor"/>
      </rPr>
      <t xml:space="preserve"> fire prevention inspectors?</t>
    </r>
  </si>
  <si>
    <r>
      <t xml:space="preserve">Does the district use </t>
    </r>
    <r>
      <rPr>
        <b/>
        <u/>
        <sz val="12"/>
        <color theme="1"/>
        <rFont val="Calibri"/>
        <family val="2"/>
        <scheme val="minor"/>
      </rPr>
      <t>in-service personnel</t>
    </r>
    <r>
      <rPr>
        <sz val="12"/>
        <color theme="1"/>
        <rFont val="Calibri"/>
        <family val="2"/>
        <scheme val="minor"/>
      </rPr>
      <t xml:space="preserve"> fire prevention inspectors?</t>
    </r>
  </si>
  <si>
    <t>Total Inspections</t>
  </si>
  <si>
    <t xml:space="preserve">Indicate which fire prevention ordinances below have been adopted: </t>
  </si>
  <si>
    <t>(these are  ordinances over and above the NC Building Code)</t>
  </si>
  <si>
    <t>Ordinance</t>
  </si>
  <si>
    <t>Using the Code Enforcement, Fire Investigator, FLSE Training Worksheet provide the average hours for all the creditable FLSE personnel.</t>
  </si>
  <si>
    <t>Does the district utilize their investigator SBI/County Fire Marshal Office/Local Law Enforcement to investigate suspicious fires?</t>
  </si>
  <si>
    <t>Both Code and FLSE</t>
  </si>
  <si>
    <t>Both Inv and FLSE</t>
  </si>
  <si>
    <t xml:space="preserve">Lay From Hydrant </t>
  </si>
  <si>
    <t>Roster</t>
  </si>
  <si>
    <t>Works Comp Insurance</t>
  </si>
  <si>
    <t>Incident Reporting</t>
  </si>
  <si>
    <t>Chief 101</t>
  </si>
  <si>
    <t>Completed Chief 101</t>
  </si>
  <si>
    <t>Is department submitting incident reports to the state</t>
  </si>
  <si>
    <t>On Duty Response</t>
  </si>
  <si>
    <t>Vol Response</t>
  </si>
  <si>
    <t>Under the contact page added check boxes for the fire chief it they have had chiefs 101 or not</t>
  </si>
  <si>
    <t>Need to update the Overall instruction sheet using AI to make it better</t>
  </si>
  <si>
    <t xml:space="preserve">Updated the Document to a review sheet added workers comp, </t>
  </si>
  <si>
    <t>BEFORE YOU START – READ THIS FIRST!</t>
  </si>
  <si>
    <t>Do this first:</t>
  </si>
  <si>
    <r>
      <t>·</t>
    </r>
    <r>
      <rPr>
        <sz val="7"/>
        <color theme="1"/>
        <rFont val="Times New Roman"/>
        <family val="1"/>
      </rPr>
      <t xml:space="preserve">       </t>
    </r>
    <r>
      <rPr>
        <sz val="12"/>
        <color theme="1"/>
        <rFont val="Aptos"/>
        <family val="2"/>
      </rPr>
      <t>After downloading the form from our website: use “Save As” to store it on your device.</t>
    </r>
  </si>
  <si>
    <t>STEP 2: Start with These Forms</t>
  </si>
  <si>
    <t>Begin by completing:</t>
  </si>
  <si>
    <r>
      <t>·</t>
    </r>
    <r>
      <rPr>
        <sz val="7"/>
        <color theme="1"/>
        <rFont val="Times New Roman"/>
        <family val="1"/>
      </rPr>
      <t xml:space="preserve">       </t>
    </r>
    <r>
      <rPr>
        <sz val="12"/>
        <color theme="1"/>
        <rFont val="Aptos"/>
        <family val="2"/>
      </rPr>
      <t>Fire Department Information</t>
    </r>
  </si>
  <si>
    <r>
      <t>·</t>
    </r>
    <r>
      <rPr>
        <sz val="7"/>
        <color theme="1"/>
        <rFont val="Times New Roman"/>
        <family val="1"/>
      </rPr>
      <t xml:space="preserve">       </t>
    </r>
    <r>
      <rPr>
        <sz val="12"/>
        <color theme="1"/>
        <rFont val="Aptos"/>
        <family val="2"/>
      </rPr>
      <t>Fire Station Info</t>
    </r>
  </si>
  <si>
    <t>These entries auto-fill your department’s name and address throughout the workbook.</t>
  </si>
  <si>
    <t xml:space="preserve"> STEP 3: Navigation Tips</t>
  </si>
  <si>
    <t>The workbook uses buttons, not tabs, for navigation—use them to move faster.</t>
  </si>
  <si>
    <r>
      <t xml:space="preserve"> </t>
    </r>
    <r>
      <rPr>
        <b/>
        <sz val="12"/>
        <color theme="1"/>
        <rFont val="Aptos"/>
        <family val="2"/>
      </rPr>
      <t>STEP 4: Enable Editing</t>
    </r>
  </si>
  <si>
    <t>If you see a Security Warning, click “Enable Content” to proceed.</t>
  </si>
  <si>
    <t xml:space="preserve"> STEP 5: Best Viewing Experience</t>
  </si>
  <si>
    <r>
      <t>·</t>
    </r>
    <r>
      <rPr>
        <sz val="7"/>
        <color theme="1"/>
        <rFont val="Times New Roman"/>
        <family val="1"/>
      </rPr>
      <t xml:space="preserve">       </t>
    </r>
    <r>
      <rPr>
        <sz val="12"/>
        <color theme="1"/>
        <rFont val="Aptos"/>
        <family val="2"/>
      </rPr>
      <t>Click the arrow icon in the top right</t>
    </r>
  </si>
  <si>
    <r>
      <t>·</t>
    </r>
    <r>
      <rPr>
        <sz val="7"/>
        <color theme="1"/>
        <rFont val="Times New Roman"/>
        <family val="1"/>
      </rPr>
      <t xml:space="preserve">       </t>
    </r>
    <r>
      <rPr>
        <sz val="12"/>
        <color theme="1"/>
        <rFont val="Aptos"/>
        <family val="2"/>
      </rPr>
      <t>Select Full-screen mode</t>
    </r>
  </si>
  <si>
    <r>
      <t>·</t>
    </r>
    <r>
      <rPr>
        <sz val="7"/>
        <color theme="1"/>
        <rFont val="Times New Roman"/>
        <family val="1"/>
      </rPr>
      <t xml:space="preserve">       </t>
    </r>
    <r>
      <rPr>
        <sz val="12"/>
        <color theme="1"/>
        <rFont val="Aptos"/>
        <family val="2"/>
      </rPr>
      <t>To revert, click the three-dot menu and choose “Always show Ribbon”</t>
    </r>
  </si>
  <si>
    <r>
      <t>·</t>
    </r>
    <r>
      <rPr>
        <sz val="7"/>
        <color theme="1"/>
        <rFont val="Times New Roman"/>
        <family val="1"/>
      </rPr>
      <t xml:space="preserve">       </t>
    </r>
    <r>
      <rPr>
        <sz val="12"/>
        <color theme="1"/>
        <rFont val="Aptos"/>
        <family val="2"/>
      </rPr>
      <t>Open the Excel file</t>
    </r>
  </si>
  <si>
    <r>
      <t>·</t>
    </r>
    <r>
      <rPr>
        <sz val="7"/>
        <color theme="1"/>
        <rFont val="Times New Roman"/>
        <family val="1"/>
      </rPr>
      <t xml:space="preserve">       </t>
    </r>
    <r>
      <rPr>
        <sz val="12"/>
        <color theme="1"/>
        <rFont val="Aptos"/>
        <family val="2"/>
      </rPr>
      <t>Go to File → Share</t>
    </r>
  </si>
  <si>
    <r>
      <t>·</t>
    </r>
    <r>
      <rPr>
        <sz val="7"/>
        <color theme="1"/>
        <rFont val="Times New Roman"/>
        <family val="1"/>
      </rPr>
      <t xml:space="preserve">       </t>
    </r>
    <r>
      <rPr>
        <sz val="12"/>
        <color theme="1"/>
        <rFont val="Aptos"/>
        <family val="2"/>
      </rPr>
      <t>Enter team email addresses</t>
    </r>
  </si>
  <si>
    <r>
      <t>·</t>
    </r>
    <r>
      <rPr>
        <sz val="7"/>
        <color theme="1"/>
        <rFont val="Times New Roman"/>
        <family val="1"/>
      </rPr>
      <t xml:space="preserve">       </t>
    </r>
    <r>
      <rPr>
        <sz val="12"/>
        <color theme="1"/>
        <rFont val="Aptos"/>
        <family val="2"/>
      </rPr>
      <t>Set view-only or edit permissions</t>
    </r>
  </si>
  <si>
    <r>
      <t>·</t>
    </r>
    <r>
      <rPr>
        <sz val="7"/>
        <color theme="1"/>
        <rFont val="Times New Roman"/>
        <family val="1"/>
      </rPr>
      <t xml:space="preserve">       </t>
    </r>
    <r>
      <rPr>
        <sz val="12"/>
        <color theme="1"/>
        <rFont val="Aptos"/>
        <family val="2"/>
      </rPr>
      <t>Click Share and they must accept the invite</t>
    </r>
  </si>
  <si>
    <t>STEP 7: Task Sheet (Optional)</t>
  </si>
  <si>
    <t>Use the Task Sheet to organize input—it's optional but helpful.</t>
  </si>
  <si>
    <t>FINAL STEP: Double-Check &amp; Save</t>
  </si>
  <si>
    <r>
      <t>·</t>
    </r>
    <r>
      <rPr>
        <sz val="7"/>
        <color theme="1"/>
        <rFont val="Times New Roman"/>
        <family val="1"/>
      </rPr>
      <t xml:space="preserve">       </t>
    </r>
    <r>
      <rPr>
        <sz val="12"/>
        <color theme="1"/>
        <rFont val="Aptos"/>
        <family val="2"/>
      </rPr>
      <t>Confirm all details are complete and accurate</t>
    </r>
  </si>
  <si>
    <r>
      <t>·</t>
    </r>
    <r>
      <rPr>
        <sz val="7"/>
        <color theme="1"/>
        <rFont val="Times New Roman"/>
        <family val="1"/>
      </rPr>
      <t xml:space="preserve">       </t>
    </r>
    <r>
      <rPr>
        <sz val="12"/>
        <color theme="1"/>
        <rFont val="Aptos"/>
        <family val="2"/>
      </rPr>
      <t>Save your final copy before submission</t>
    </r>
  </si>
  <si>
    <t>Need Help?</t>
  </si>
  <si>
    <t>Contact your assigned inspector with any questions.</t>
  </si>
  <si>
    <t>STEP 1: Save the File to Your Computer</t>
  </si>
  <si>
    <t>On the demographic page added yes and no check boxes for incident reporting</t>
  </si>
  <si>
    <t xml:space="preserve">Changes to the automatic aid worksheets, the two big changes are we will now collect the number for paid and volunteers that respond on the call and divide that number by the total call in the worksheet, will no longer have to ask % of area covered. </t>
  </si>
  <si>
    <t>Apparatus &amp; Structure Fire Response Instructions</t>
  </si>
  <si>
    <t>1. Apparatus List</t>
  </si>
  <si>
    <t>List all apparatus by unit number in the following order:</t>
  </si>
  <si>
    <t>2. Structure Fire Responses</t>
  </si>
  <si>
    <t>3. Personnel Response</t>
  </si>
  <si>
    <t>Do not include:</t>
  </si>
  <si>
    <t>When complete, click on the Automatic Aid Response Tab and complete this page</t>
  </si>
  <si>
    <r>
      <t>Please</t>
    </r>
    <r>
      <rPr>
        <sz val="12"/>
        <color theme="1"/>
        <rFont val="Aptos"/>
        <family val="2"/>
      </rPr>
      <t xml:space="preserve"> do not enter just a number. Always include the letter prefix (E, L, S, or T).</t>
    </r>
  </si>
  <si>
    <t>L for Ladders (e.g., L1)</t>
  </si>
  <si>
    <t>T for Tankers (e.g., T1)</t>
  </si>
  <si>
    <t>Include only structure fires in your district.</t>
  </si>
  <si>
    <t>Go back 12 months.</t>
  </si>
  <si>
    <t>If fewer than 5 occurred in the last 12 months, go back further to find at least 5.</t>
  </si>
  <si>
    <t>Any on-duty personnel or call-back personnel</t>
  </si>
  <si>
    <t>Junior firefighters</t>
  </si>
  <si>
    <t>E for Engines (e.g., E1, E2)</t>
  </si>
  <si>
    <t>S for Service units (e.g., S1)</t>
  </si>
  <si>
    <t>Enter date and time of call</t>
  </si>
  <si>
    <t>Include only fires where structural damage occurred.</t>
  </si>
  <si>
    <t>List a maximum of 20 incidents.</t>
  </si>
  <si>
    <t>Mark all apparatus that responded to the first alarm by placing an “X” under the correct unit number.</t>
  </si>
  <si>
    <r>
      <t xml:space="preserve">Indicate the number of </t>
    </r>
    <r>
      <rPr>
        <b/>
        <sz val="12"/>
        <color rgb="FFFF0000"/>
        <rFont val="Aptos"/>
        <family val="2"/>
      </rPr>
      <t>volunteers or off-duty firefighters</t>
    </r>
    <r>
      <rPr>
        <sz val="12"/>
        <color rgb="FFFF0000"/>
        <rFont val="Aptos"/>
        <family val="2"/>
      </rPr>
      <t xml:space="preserve"> </t>
    </r>
    <r>
      <rPr>
        <sz val="12"/>
        <color theme="1"/>
        <rFont val="Aptos"/>
        <family val="2"/>
      </rPr>
      <t>who responded to the initial alarm. The on-duty or paid firefighters are calculated on your on-duty staffing page</t>
    </r>
  </si>
  <si>
    <t>Personnel who only stood by at the station</t>
  </si>
  <si>
    <t>Automatic aid personnel (they go on a separate sheet)</t>
  </si>
  <si>
    <t>Time</t>
  </si>
  <si>
    <t>Volunteer or Off Duty Personnel Only</t>
  </si>
  <si>
    <t>Call Number</t>
  </si>
  <si>
    <t>Click Below When Completed</t>
  </si>
  <si>
    <t>Automatic Aid Structure Fire Response Instructions</t>
  </si>
  <si>
    <t>Include only firefighting units such as:</t>
  </si>
  <si>
    <t>List the Number of Personnel Response:</t>
  </si>
  <si>
    <t>Only count eligible firefighters from the automatic aid departments who physically responded to the scene.</t>
  </si>
  <si>
    <t>Do NOT include:</t>
  </si>
  <si>
    <t>Personnel Status:</t>
  </si>
  <si>
    <t>For each listed firefighter, indicate if they were:</t>
  </si>
  <si>
    <t>Next Step: Complete the Automatic Worksheet Tab</t>
  </si>
  <si>
    <t>Once this sheet is completed, proceed to the Automatic Worksheet Tab and fill out the following:</t>
  </si>
  <si>
    <t>Dispatch and Communication Details:</t>
  </si>
  <si>
    <t>Answer the questions related to:</t>
  </si>
  <si>
    <t>1.   List Each Automatic Aid Fire Department:</t>
  </si>
  <si>
    <t>2. List the Fire Units That Responded:</t>
  </si>
  <si>
    <t xml:space="preserve">    -   Include all departments that could respond on the first alarm to a structure fire.</t>
  </si>
  <si>
    <t xml:space="preserve">    -  If a department has multiple stations, list the department name once (not each station separately).</t>
  </si>
  <si>
    <t xml:space="preserve">    - Enter the mileage from the closest station of the automatic aid department to your district line.</t>
  </si>
  <si>
    <t xml:space="preserve">    - Engines</t>
  </si>
  <si>
    <t xml:space="preserve">   - Ladders</t>
  </si>
  <si>
    <t xml:space="preserve">   - Tankers</t>
  </si>
  <si>
    <t xml:space="preserve">   - Do NOT list command vehicles or staff cars.</t>
  </si>
  <si>
    <t xml:space="preserve">   - Junior firefighters</t>
  </si>
  <si>
    <t xml:space="preserve">   - Personnel who were on standby at the station and did not respond</t>
  </si>
  <si>
    <t xml:space="preserve">    - On duty – scheduled, paid, or assigned shift</t>
  </si>
  <si>
    <t xml:space="preserve">    - On call – responded from home, work, or other off-duty location</t>
  </si>
  <si>
    <r>
      <rPr>
        <b/>
        <sz val="11"/>
        <color theme="1"/>
        <rFont val="Aptos"/>
        <family val="2"/>
      </rPr>
      <t xml:space="preserve">IMPORTANT: </t>
    </r>
    <r>
      <rPr>
        <sz val="11"/>
        <color theme="1"/>
        <rFont val="Aptos"/>
        <family val="2"/>
      </rPr>
      <t>If the automatic aid department’s closest station is over 5 road miles from your district line, do NOT include their personnel or units on this worksheet.</t>
    </r>
  </si>
  <si>
    <t xml:space="preserve"> Station and Equipment Information:</t>
  </si>
  <si>
    <r>
      <t xml:space="preserve">  - List each </t>
    </r>
    <r>
      <rPr>
        <b/>
        <sz val="11"/>
        <color theme="1"/>
        <rFont val="Aptos"/>
        <family val="2"/>
      </rPr>
      <t>station and the equipment</t>
    </r>
    <r>
      <rPr>
        <sz val="11"/>
        <color theme="1"/>
        <rFont val="Aptos"/>
        <family val="2"/>
      </rPr>
      <t xml:space="preserve"> (engines, ladders, tankers) that responded from that station.</t>
    </r>
  </si>
  <si>
    <r>
      <t xml:space="preserve">     - If more than </t>
    </r>
    <r>
      <rPr>
        <b/>
        <sz val="11"/>
        <color theme="1"/>
        <rFont val="Aptos"/>
        <family val="2"/>
      </rPr>
      <t>four stations</t>
    </r>
    <r>
      <rPr>
        <sz val="11"/>
        <color theme="1"/>
        <rFont val="Aptos"/>
        <family val="2"/>
      </rPr>
      <t xml:space="preserve"> respond from a single automatic aid department, list the additional                stations in the </t>
    </r>
    <r>
      <rPr>
        <b/>
        <sz val="11"/>
        <color theme="1"/>
        <rFont val="Aptos"/>
        <family val="2"/>
      </rPr>
      <t>“Notes” field</t>
    </r>
    <r>
      <rPr>
        <sz val="11"/>
        <color theme="1"/>
        <rFont val="Aptos"/>
        <family val="2"/>
      </rPr>
      <t>.</t>
    </r>
  </si>
  <si>
    <t>Quarterly Automatic Aid Training:</t>
  </si>
  <si>
    <t xml:space="preserve"> - List the quarterly training drills conducted with each automatic aid department. This training should be    some type of drill. Classroom-only classes will not be creditable. </t>
  </si>
  <si>
    <t xml:space="preserve">                For Inspector use </t>
  </si>
  <si>
    <t>Automatic Aid Response Sheet 2</t>
  </si>
  <si>
    <t>  Please submit this document to the inspector 10 to 14 days before the inspection.</t>
  </si>
  <si>
    <t>Water Haul Apparatus List</t>
  </si>
  <si>
    <t xml:space="preserve">   Required if the department uses a water haul operation </t>
  </si>
  <si>
    <t>Training Records Submission Instructions</t>
  </si>
  <si>
    <t>This verification allows us to confirm that reported hours are correct and assigned to the proper training category (Facilities, Company, Drivers, Officers).</t>
  </si>
  <si>
    <t>What We Need</t>
  </si>
  <si>
    <t>Firefighter’s Name</t>
  </si>
  <si>
    <t>Acceptable Record Formats</t>
  </si>
  <si>
    <t>Make sure the sheets clearly show the names, dates, hours, topic, and category.</t>
  </si>
  <si>
    <t>If the category is not written on the sign-in sheet, please add it before submitting.</t>
  </si>
  <si>
    <t>Why This Is Required</t>
  </si>
  <si>
    <t xml:space="preserve"> Training must be a hands-on  drill at a facility with:</t>
  </si>
  <si>
    <t xml:space="preserve">       -A 3-story tower</t>
  </si>
  <si>
    <t xml:space="preserve">      - A burn building</t>
  </si>
  <si>
    <t xml:space="preserve">      - Located on 2 acres of land</t>
  </si>
  <si>
    <t>Max credit: 18 hours per firefighter</t>
  </si>
  <si>
    <t>Any extra hours go under Company Training</t>
  </si>
  <si>
    <t>Classroom sessions don’t count unless there’s hands-on training involved</t>
  </si>
  <si>
    <t>Covers structural fire suppression training held at the fire station, in open areas, streets, or acquired structures</t>
  </si>
  <si>
    <t>- Includes: Up to 12 hours/year of EMT or Medical Responder training</t>
  </si>
  <si>
    <t>- Does NOT include: Water rescue, Land search, Non-fire training</t>
  </si>
  <si>
    <t>- Max credit: 192 hours per firefighter</t>
  </si>
  <si>
    <t xml:space="preserve">                 Up to 12 hours/year of truck checks</t>
  </si>
  <si>
    <t xml:space="preserve">                 Up to 12 hours/year of physical fitness</t>
  </si>
  <si>
    <t xml:space="preserve">    - Max credit: 12 hours per officer</t>
  </si>
  <si>
    <t xml:space="preserve">    - Extra hours go under Company Training</t>
  </si>
  <si>
    <t xml:space="preserve">    - Bonus credit: Provide documentation for Fire Officer I certification to receive extra credit</t>
  </si>
  <si>
    <t>For fire officers working on the fireground that is involved in the fire suppression operation</t>
  </si>
  <si>
    <t>For firefighters authorized to drive fire apparatus. Includes driver safety, pumping ops, etc.</t>
  </si>
  <si>
    <t xml:space="preserve">    - Max credit: 12 hours per driver</t>
  </si>
  <si>
    <t xml:space="preserve">    - Document all training completed in the past 12 months.</t>
  </si>
  <si>
    <t xml:space="preserve">    - For full credit, each new driver should complete 60 hours.</t>
  </si>
  <si>
    <t xml:space="preserve">    - Must meet minimum awareness level under NFPA 472</t>
  </si>
  <si>
    <t xml:space="preserve">    - Max credit: 6 hours per firefighter</t>
  </si>
  <si>
    <t xml:space="preserve">    - Document training completed in the last 12 months for new firefighters</t>
  </si>
  <si>
    <t xml:space="preserve">    - For full credit, each new firefighter should complete 240 hours</t>
  </si>
  <si>
    <t xml:space="preserve">    -Facility, New Driver, and HazMat training count hour-for-hour.</t>
  </si>
  <si>
    <t xml:space="preserve">    -Company Training counts at 50% (e.g., 100 hours = 50 credit).</t>
  </si>
  <si>
    <t>Note: The inspector will review the documents listed below, but will not require copies for most of them</t>
  </si>
  <si>
    <t xml:space="preserve">Exception: </t>
  </si>
  <si>
    <r>
      <t xml:space="preserve">    - A copy of the current department roster is required</t>
    </r>
    <r>
      <rPr>
        <b/>
        <sz val="11"/>
        <color rgb="FFFF0000"/>
        <rFont val="Aptos"/>
        <family val="2"/>
      </rPr>
      <t>.</t>
    </r>
  </si>
  <si>
    <t xml:space="preserve">    - Copy of the training records (See information on the training instructions)</t>
  </si>
  <si>
    <t xml:space="preserve"> - The NC State Firefighters Association roster is acceptable.</t>
  </si>
  <si>
    <t xml:space="preserve"> - A printed copy of the roster must be provided to the inspector.</t>
  </si>
  <si>
    <t xml:space="preserve">     - Provide verification of workers’ compensation coverage for all fire department employees personnel.</t>
  </si>
  <si>
    <t xml:space="preserve">   -  The inspector will confirm that your department is submitting incident reports to the State as required.</t>
  </si>
  <si>
    <t xml:space="preserve"> - The inspector will verify that the Fire Chief has completed the Chief 101 class.</t>
  </si>
  <si>
    <t>Weekly or Monthly Maintenance &amp; Equipment Check Sheets</t>
  </si>
  <si>
    <t>Provide 12 months of documentation for:</t>
  </si>
  <si>
    <t xml:space="preserve">  - Equipment inventory weekly or monthly check-off sheets</t>
  </si>
  <si>
    <t xml:space="preserve"> - Submit records for the past 3 years of pump testing.</t>
  </si>
  <si>
    <t xml:space="preserve"> - At least one test must be within the last 12 months.</t>
  </si>
  <si>
    <t>Applies to all in-service Engines, Tankers, Ladders, and Service Trucks.</t>
  </si>
  <si>
    <t xml:space="preserve">  - Apparatus weekly or monthly maintenance check sheets</t>
  </si>
  <si>
    <t xml:space="preserve">  - SCBA weekly or monthly functional checks</t>
  </si>
  <si>
    <t xml:space="preserve"> - Provide the department’s hose test records for the last 3 years.</t>
  </si>
  <si>
    <t>Equipment and Hose Verification</t>
  </si>
  <si>
    <t xml:space="preserve">       - Tests must run a full 40 minutes and include all required forms, completed and signed.</t>
  </si>
  <si>
    <t xml:space="preserve"> -  The inspector will verify the equipment using the Apparatus Sheets provided. </t>
  </si>
  <si>
    <t xml:space="preserve">  - Submit the 3 most recent aerial ladder test reports.</t>
  </si>
  <si>
    <t xml:space="preserve"> - Include the most recent Non-Destructive Test (NDT).</t>
  </si>
  <si>
    <t xml:space="preserve"> - Provide records for the past 3 years of hydrant inspections.</t>
  </si>
  <si>
    <t xml:space="preserve"> - Include all static water points, if applicable.</t>
  </si>
  <si>
    <t>If the department conducts its own flow tests:</t>
  </si>
  <si>
    <t xml:space="preserve">    - Submit the most recent hydrant flow test results.</t>
  </si>
  <si>
    <t xml:space="preserve">    - Include static water point flow data, if applicable.</t>
  </si>
  <si>
    <t>Fire Flow Testing of Hydrants and Water Points</t>
  </si>
  <si>
    <r>
      <t>Static pressure</t>
    </r>
    <r>
      <rPr>
        <sz val="12"/>
        <color theme="1"/>
        <rFont val="Aptos"/>
        <family val="2"/>
      </rPr>
      <t xml:space="preserve"> (psi)</t>
    </r>
  </si>
  <si>
    <r>
      <t>Residual pressure</t>
    </r>
    <r>
      <rPr>
        <sz val="12"/>
        <color theme="1"/>
        <rFont val="Aptos"/>
        <family val="2"/>
      </rPr>
      <t xml:space="preserve"> (psi)</t>
    </r>
  </si>
  <si>
    <r>
      <t>Flow pressure (psi)</t>
    </r>
    <r>
      <rPr>
        <sz val="12"/>
        <color theme="1"/>
        <rFont val="Aptos"/>
        <family val="2"/>
      </rPr>
      <t xml:space="preserve"> (GPM)  from a </t>
    </r>
    <r>
      <rPr>
        <b/>
        <sz val="12"/>
        <color theme="1"/>
        <rFont val="Aptos"/>
        <family val="2"/>
      </rPr>
      <t>pitot reading</t>
    </r>
  </si>
  <si>
    <t>If the department uses a hydraulic modeling system:</t>
  </si>
  <si>
    <r>
      <t xml:space="preserve"> -  Provide the </t>
    </r>
    <r>
      <rPr>
        <b/>
        <sz val="12"/>
        <color theme="1"/>
        <rFont val="Aptos"/>
        <family val="2"/>
      </rPr>
      <t>static pressure</t>
    </r>
    <r>
      <rPr>
        <sz val="12"/>
        <color theme="1"/>
        <rFont val="Aptos"/>
        <family val="2"/>
      </rPr>
      <t xml:space="preserve"> and the </t>
    </r>
    <r>
      <rPr>
        <b/>
        <sz val="12"/>
        <color theme="1"/>
        <rFont val="Aptos"/>
        <family val="2"/>
      </rPr>
      <t>flow rate (GPM)</t>
    </r>
    <r>
      <rPr>
        <sz val="12"/>
        <color theme="1"/>
        <rFont val="Aptos"/>
        <family val="2"/>
      </rPr>
      <t xml:space="preserve"> from the model.</t>
    </r>
  </si>
  <si>
    <r>
      <t xml:space="preserve"> - The model must be calculated at </t>
    </r>
    <r>
      <rPr>
        <b/>
        <sz val="12"/>
        <color theme="1"/>
        <rFont val="Aptos"/>
        <family val="2"/>
      </rPr>
      <t>20 PSI residual pressure</t>
    </r>
    <r>
      <rPr>
        <sz val="12"/>
        <color theme="1"/>
        <rFont val="Aptos"/>
        <family val="2"/>
      </rPr>
      <t>.</t>
    </r>
  </si>
  <si>
    <r>
      <t xml:space="preserve"> - Obtain written verification from your engineering firm that the hydraulic model has been updated within the last </t>
    </r>
    <r>
      <rPr>
        <b/>
        <sz val="12"/>
        <color theme="1"/>
        <rFont val="Aptos"/>
        <family val="2"/>
      </rPr>
      <t>five (5) years</t>
    </r>
    <r>
      <rPr>
        <sz val="12"/>
        <color theme="1"/>
        <rFont val="Aptos"/>
        <family val="2"/>
      </rPr>
      <t>.</t>
    </r>
  </si>
  <si>
    <r>
      <t xml:space="preserve"> - Upon request, we can provide a </t>
    </r>
    <r>
      <rPr>
        <b/>
        <sz val="12"/>
        <color theme="1"/>
        <rFont val="Aptos"/>
        <family val="2"/>
      </rPr>
      <t>sample letter</t>
    </r>
    <r>
      <rPr>
        <sz val="12"/>
        <color theme="1"/>
        <rFont val="Aptos"/>
        <family val="2"/>
      </rPr>
      <t xml:space="preserve"> you may send to your engineering firm outlining our requirements for this verification.</t>
    </r>
  </si>
  <si>
    <t xml:space="preserve"> - Provide documentation of the last update to each Pre-Plan.</t>
  </si>
  <si>
    <t xml:space="preserve">    - Copy of any current contract with the county or city and any automatic aid agreements</t>
  </si>
  <si>
    <t xml:space="preserve"> - Provide current contracts with any County or municipal governments.</t>
  </si>
  <si>
    <t xml:space="preserve"> - Provide current automatic aid agreements with other departments.</t>
  </si>
  <si>
    <t xml:space="preserve"> - Emergency response procedures</t>
  </si>
  <si>
    <t xml:space="preserve"> - Apparatus operation</t>
  </si>
  <si>
    <t xml:space="preserve"> - Emergency vehicle driving safety</t>
  </si>
  <si>
    <t xml:space="preserve"> - Equipment inspection &amp; maintenance</t>
  </si>
  <si>
    <t xml:space="preserve">        - Communications protocols</t>
  </si>
  <si>
    <t xml:space="preserve"> - Fire suppression incident management procedures</t>
  </si>
  <si>
    <t xml:space="preserve"> - Company &amp; automatic operations</t>
  </si>
  <si>
    <t xml:space="preserve"> - Training procedures</t>
  </si>
  <si>
    <t xml:space="preserve"> - Personnel response protocols</t>
  </si>
  <si>
    <r>
      <t xml:space="preserve"> - Ground ladder tests are </t>
    </r>
    <r>
      <rPr>
        <b/>
        <sz val="12"/>
        <color theme="1"/>
        <rFont val="Aptos"/>
        <family val="2"/>
      </rPr>
      <t>not required and will not be reviewed.</t>
    </r>
  </si>
  <si>
    <t xml:space="preserve">        - Provide current Pre-Fire Plans available to the incident commander on the fire scene</t>
  </si>
  <si>
    <t>For each incident, enter:</t>
  </si>
  <si>
    <t>Example: 18:30:52</t>
  </si>
  <si>
    <r>
      <t>Include all incidents dispatched as a structure fire</t>
    </r>
    <r>
      <rPr>
        <sz val="12"/>
        <color theme="1"/>
        <rFont val="Aptos"/>
        <family val="2"/>
      </rPr>
      <t xml:space="preserve"> within the past </t>
    </r>
    <r>
      <rPr>
        <b/>
        <sz val="12"/>
        <color theme="1"/>
        <rFont val="Aptos"/>
        <family val="2"/>
      </rPr>
      <t>12 months</t>
    </r>
    <r>
      <rPr>
        <sz val="12"/>
        <color theme="1"/>
        <rFont val="Aptos"/>
        <family val="2"/>
      </rPr>
      <t>.</t>
    </r>
  </si>
  <si>
    <r>
      <t xml:space="preserve">This is </t>
    </r>
    <r>
      <rPr>
        <b/>
        <sz val="12"/>
        <color theme="1"/>
        <rFont val="Aptos"/>
        <family val="2"/>
      </rPr>
      <t>different from the Structure Fire Response worksheet earlier in the workbook</t>
    </r>
    <r>
      <rPr>
        <sz val="12"/>
        <color theme="1"/>
        <rFont val="Aptos"/>
        <family val="2"/>
      </rPr>
      <t>, which only lists structure fires where there was actual damage to the structure.</t>
    </r>
  </si>
  <si>
    <r>
      <t>Do not include</t>
    </r>
    <r>
      <rPr>
        <sz val="12"/>
        <color theme="1"/>
        <rFont val="Aptos"/>
        <family val="2"/>
      </rPr>
      <t xml:space="preserve"> automatic aid or mutual aid structure fires.</t>
    </r>
  </si>
  <si>
    <r>
      <t>Use military time format</t>
    </r>
    <r>
      <rPr>
        <sz val="12"/>
        <color theme="1"/>
        <rFont val="Aptos"/>
        <family val="2"/>
      </rPr>
      <t xml:space="preserve"> for all times.</t>
    </r>
  </si>
  <si>
    <r>
      <t xml:space="preserve">If the second-in engine or ladder/service unit is </t>
    </r>
    <r>
      <rPr>
        <b/>
        <sz val="12"/>
        <color theme="1"/>
        <rFont val="Aptos"/>
        <family val="2"/>
      </rPr>
      <t>canceled</t>
    </r>
    <r>
      <rPr>
        <sz val="12"/>
        <color theme="1"/>
        <rFont val="Aptos"/>
        <family val="2"/>
      </rPr>
      <t xml:space="preserve"> or told to respond with </t>
    </r>
    <r>
      <rPr>
        <b/>
        <sz val="12"/>
        <color theme="1"/>
        <rFont val="Aptos"/>
        <family val="2"/>
      </rPr>
      <t>non-emergency traffic</t>
    </r>
    <r>
      <rPr>
        <sz val="12"/>
        <color theme="1"/>
        <rFont val="Aptos"/>
        <family val="2"/>
      </rPr>
      <t xml:space="preserve">, record the </t>
    </r>
    <r>
      <rPr>
        <b/>
        <sz val="12"/>
        <color theme="1"/>
        <rFont val="Aptos"/>
        <family val="2"/>
      </rPr>
      <t>time of cancellation or downgrade</t>
    </r>
    <r>
      <rPr>
        <sz val="12"/>
        <color theme="1"/>
        <rFont val="Aptos"/>
        <family val="2"/>
      </rPr>
      <t xml:space="preserve"> as the arrival time for that unit.</t>
    </r>
  </si>
  <si>
    <t xml:space="preserve">   - Alarm Date</t>
  </si>
  <si>
    <t xml:space="preserve">   - Incident Number</t>
  </si>
  <si>
    <t xml:space="preserve">   - Dispatch Time</t>
  </si>
  <si>
    <r>
      <t xml:space="preserve">   - Arrival time</t>
    </r>
    <r>
      <rPr>
        <sz val="12"/>
        <color theme="1"/>
        <rFont val="Aptos"/>
        <family val="2"/>
      </rPr>
      <t xml:space="preserve"> for:</t>
    </r>
  </si>
  <si>
    <t xml:space="preserve">               First-in engine</t>
  </si>
  <si>
    <t xml:space="preserve">               Second-in engine</t>
  </si>
  <si>
    <t xml:space="preserve">               First-in ladder or service unit</t>
  </si>
  <si>
    <t>Provide a brief description of the different methods your department may use to establish a water supply during a structure fire. Your description should include details such as:</t>
  </si>
  <si>
    <t>The number of tankers responding on the first alarm.</t>
  </si>
  <si>
    <t>How the tankers will be filled.</t>
  </si>
  <si>
    <t>If an extended hose lay operation is used, the longest lay that may be required and the equipment that will be used.</t>
  </si>
  <si>
    <r>
      <t>Alternatively</t>
    </r>
    <r>
      <rPr>
        <sz val="11"/>
        <color theme="1"/>
        <rFont val="Calibri"/>
        <family val="2"/>
        <scheme val="minor"/>
      </rPr>
      <t xml:space="preserve">, instead of writing a description, you may provide a copy of your department’s </t>
    </r>
    <r>
      <rPr>
        <b/>
        <sz val="11"/>
        <color theme="1"/>
        <rFont val="Calibri"/>
        <family val="2"/>
        <scheme val="minor"/>
      </rPr>
      <t>Water Supply SOP/SOG</t>
    </r>
    <r>
      <rPr>
        <sz val="11"/>
        <color theme="1"/>
        <rFont val="Calibri"/>
        <family val="2"/>
        <scheme val="minor"/>
      </rPr>
      <t>, as long as it clearly outlines these operational details.</t>
    </r>
  </si>
  <si>
    <t>What determines the use of drop tanks?</t>
  </si>
  <si>
    <t>Complete this section if your Fire District is being graded for a rating lower than Class 9. This applies only when there are no recognized hydrants or certified water points within 1,000 feet of any built-upon area in the district.</t>
  </si>
  <si>
    <r>
      <t xml:space="preserve">If the department does a hauled water operation, the </t>
    </r>
    <r>
      <rPr>
        <b/>
        <sz val="11"/>
        <color theme="1"/>
        <rFont val="Calibri"/>
        <family val="2"/>
        <scheme val="minor"/>
      </rPr>
      <t>Apparatus List Form</t>
    </r>
    <r>
      <rPr>
        <sz val="11"/>
        <color theme="1"/>
        <rFont val="Calibri"/>
        <family val="2"/>
        <scheme val="minor"/>
      </rPr>
      <t xml:space="preserve"> must be completed</t>
    </r>
  </si>
  <si>
    <t>List all engines and tankers that may respond first to a structure fire. Include apparatus from your own department as well as any automatic aid units that will be used for alternate water operations within the graded district.</t>
  </si>
  <si>
    <t xml:space="preserve"> - Provide a current firefighter roster that includes each firefighters Date of Birth.</t>
  </si>
  <si>
    <t>Include:</t>
  </si>
  <si>
    <t>Your training roster for rating purposes will likely be smaller than your full department roster; that is expected and correct. This ensures the training credit is calculated only for those firefighters actively involved in fire suppression.</t>
  </si>
  <si>
    <r>
      <t xml:space="preserve">Training credit is only awarded for training in the realm of </t>
    </r>
    <r>
      <rPr>
        <b/>
        <u/>
        <sz val="12"/>
        <color indexed="10"/>
        <rFont val="Aptos"/>
        <family val="2"/>
      </rPr>
      <t xml:space="preserve">structural firefighting. </t>
    </r>
  </si>
  <si>
    <r>
      <t xml:space="preserve">    - </t>
    </r>
    <r>
      <rPr>
        <b/>
        <sz val="11"/>
        <color rgb="FFFF0000"/>
        <rFont val="Aptos"/>
        <family val="2"/>
      </rPr>
      <t>Training that does NOT count</t>
    </r>
    <r>
      <rPr>
        <sz val="11"/>
        <color theme="1"/>
        <rFont val="Aptos"/>
        <family val="2"/>
      </rPr>
      <t>: Board meetings, Budget or staff meetings, Association  meetings.</t>
    </r>
  </si>
  <si>
    <r>
      <t xml:space="preserve">Provide a copy of your department’s </t>
    </r>
    <r>
      <rPr>
        <b/>
        <sz val="11"/>
        <color theme="1"/>
        <rFont val="Aptos"/>
        <family val="2"/>
      </rPr>
      <t>driver training policy</t>
    </r>
    <r>
      <rPr>
        <sz val="11"/>
        <color theme="1"/>
        <rFont val="Aptos"/>
        <family val="2"/>
      </rPr>
      <t xml:space="preserve"> stating the required number of driver training hours. This policy will be reviewed by the inspector to verify compliance with your department’s requirements.</t>
    </r>
  </si>
  <si>
    <r>
      <t xml:space="preserve">Provide a copy of your department’s </t>
    </r>
    <r>
      <rPr>
        <b/>
        <sz val="11"/>
        <color theme="1"/>
        <rFont val="Aptos"/>
        <family val="2"/>
      </rPr>
      <t>recruit training policy</t>
    </r>
    <r>
      <rPr>
        <sz val="11"/>
        <color theme="1"/>
        <rFont val="Aptos"/>
        <family val="2"/>
      </rPr>
      <t xml:space="preserve"> stating the required number of recruit training hours. This policy will be reviewed by the inspector to verify compliance with your department’s requirements.</t>
    </r>
  </si>
  <si>
    <r>
      <t xml:space="preserve">Keep training records from the other department on file, </t>
    </r>
    <r>
      <rPr>
        <b/>
        <sz val="11"/>
        <color theme="1"/>
        <rFont val="Aptos"/>
        <family val="2"/>
      </rPr>
      <t>and ensure they are available for review at the time of the inspection</t>
    </r>
    <r>
      <rPr>
        <sz val="11"/>
        <color theme="1"/>
        <rFont val="Aptos"/>
        <family val="2"/>
      </rPr>
      <t>.</t>
    </r>
  </si>
  <si>
    <r>
      <t xml:space="preserve">As part of the ISO Rating inspection process, we must verify each firefighter’s training hours to ensure they meet the requirements for </t>
    </r>
    <r>
      <rPr>
        <b/>
        <sz val="11"/>
        <color theme="1"/>
        <rFont val="Aptos"/>
        <family val="2"/>
      </rPr>
      <t>fire suppression training credit</t>
    </r>
    <r>
      <rPr>
        <sz val="11"/>
        <color theme="1"/>
        <rFont val="Aptos"/>
        <family val="2"/>
      </rPr>
      <t>.</t>
    </r>
  </si>
  <si>
    <r>
      <t>Preferred:</t>
    </r>
    <r>
      <rPr>
        <sz val="11"/>
        <color theme="1"/>
        <rFont val="Aptos"/>
        <family val="2"/>
      </rPr>
      <t xml:space="preserve"> A report from your records management system that includes all of the above details.</t>
    </r>
  </si>
  <si>
    <r>
      <t xml:space="preserve">If you do not have a Record Management System, </t>
    </r>
    <r>
      <rPr>
        <sz val="11"/>
        <color theme="1"/>
        <rFont val="Aptos"/>
        <family val="2"/>
      </rPr>
      <t>scan</t>
    </r>
    <r>
      <rPr>
        <b/>
        <sz val="11"/>
        <color theme="1"/>
        <rFont val="Aptos"/>
        <family val="2"/>
      </rPr>
      <t xml:space="preserve"> </t>
    </r>
    <r>
      <rPr>
        <sz val="11"/>
        <color theme="1"/>
        <rFont val="Aptos"/>
        <family val="2"/>
      </rPr>
      <t>or copy your training sign-in sheets and submit them.</t>
    </r>
  </si>
  <si>
    <r>
      <t xml:space="preserve">When submitting training hours, list </t>
    </r>
    <r>
      <rPr>
        <b/>
        <sz val="11"/>
        <color theme="1"/>
        <rFont val="Aptos"/>
        <family val="2"/>
      </rPr>
      <t>only those members who are active firefighters and respond to structure fires</t>
    </r>
    <r>
      <rPr>
        <sz val="11"/>
        <color theme="1"/>
        <rFont val="Aptos"/>
        <family val="2"/>
      </rPr>
      <t>.</t>
    </r>
  </si>
  <si>
    <r>
      <t xml:space="preserve">For </t>
    </r>
    <r>
      <rPr>
        <b/>
        <sz val="11"/>
        <color theme="1"/>
        <rFont val="Aptos"/>
        <family val="2"/>
      </rPr>
      <t>each firefighter</t>
    </r>
    <r>
      <rPr>
        <sz val="11"/>
        <color theme="1"/>
        <rFont val="Aptos"/>
        <family val="2"/>
      </rPr>
      <t>, please provide records that clearly show:</t>
    </r>
  </si>
  <si>
    <r>
      <t xml:space="preserve">ISO guidelines require that training hours used for credit be specific to </t>
    </r>
    <r>
      <rPr>
        <b/>
        <sz val="11"/>
        <color theme="1"/>
        <rFont val="Calibri"/>
        <family val="2"/>
        <scheme val="minor"/>
      </rPr>
      <t>fire suppression activities</t>
    </r>
    <r>
      <rPr>
        <sz val="11"/>
        <color theme="1"/>
        <rFont val="Calibri"/>
        <family val="2"/>
        <scheme val="minor"/>
      </rPr>
      <t>. Without the above details, we cannot verify or credit the hours toward your department’s rating.</t>
    </r>
  </si>
  <si>
    <t xml:space="preserve"> - Board members, retirees, or administrative staff</t>
  </si>
  <si>
    <t xml:space="preserve"> - Junior firefighters or anyone under 18 years old</t>
  </si>
  <si>
    <t xml:space="preserve"> - Members who only respond to medical calls and do not respond to structure fires</t>
  </si>
  <si>
    <r>
      <t xml:space="preserve"> - Members who </t>
    </r>
    <r>
      <rPr>
        <b/>
        <sz val="11"/>
        <color theme="1"/>
        <rFont val="Aptos"/>
        <family val="2"/>
      </rPr>
      <t>respond to structure fires</t>
    </r>
  </si>
  <si>
    <r>
      <rPr>
        <b/>
        <sz val="11"/>
        <color theme="1"/>
        <rFont val="Aptos"/>
        <family val="2"/>
      </rPr>
      <t>NOTE:</t>
    </r>
    <r>
      <rPr>
        <sz val="11"/>
        <color theme="1"/>
        <rFont val="Aptos"/>
        <family val="2"/>
      </rPr>
      <t xml:space="preserve"> Hazardous Material Training </t>
    </r>
    <r>
      <rPr>
        <b/>
        <u/>
        <sz val="11"/>
        <color theme="1"/>
        <rFont val="Aptos"/>
        <family val="2"/>
      </rPr>
      <t xml:space="preserve">cannot </t>
    </r>
    <r>
      <rPr>
        <sz val="11"/>
        <color theme="1"/>
        <rFont val="Aptos"/>
        <family val="2"/>
      </rPr>
      <t>be carried over to company Training</t>
    </r>
  </si>
  <si>
    <t xml:space="preserve"> - Any personnel who do not actively participate in structure fire responses</t>
  </si>
  <si>
    <t>Date Training Class Occurred</t>
  </si>
  <si>
    <r>
      <t>Category of Training</t>
    </r>
    <r>
      <rPr>
        <sz val="11"/>
        <color theme="1"/>
        <rFont val="Aptos"/>
        <family val="2"/>
      </rPr>
      <t xml:space="preserve"> (Facilities, Company, Drivers, Officers, and  Haz Mat)</t>
    </r>
  </si>
  <si>
    <t>Class Topic, With Brief Decription</t>
  </si>
  <si>
    <t xml:space="preserve">Consider sending the written instructions either when notified with the letter from the office or we can send them when we talk with chiefs. </t>
  </si>
  <si>
    <t xml:space="preserve">      - An Apparatus Sheet must be completed for each in service Engine, Tanker, Ladder or Service Truck  and Brush Trucks.</t>
  </si>
  <si>
    <t>An Automatic Aid Worksheet Must Be Completed For Each Department</t>
  </si>
  <si>
    <t>What common radio communications does the automatic department have with your department</t>
  </si>
  <si>
    <t>None</t>
  </si>
  <si>
    <t>Mobile radios only</t>
  </si>
  <si>
    <t>Portable radios only</t>
  </si>
  <si>
    <t>Changed the color of the Home Page so you will know what version you are using</t>
  </si>
  <si>
    <t>Automatic Aid Worksheets</t>
  </si>
  <si>
    <t>Apparatus Sheets</t>
  </si>
  <si>
    <t>Total Time (shown in hours) each firefighter attended</t>
  </si>
  <si>
    <t xml:space="preserve">    -Firefighter must have 12 hours of documented training with your department.</t>
  </si>
  <si>
    <r>
      <t xml:space="preserve">North Carolina recognizes the </t>
    </r>
    <r>
      <rPr>
        <b/>
        <sz val="11"/>
        <color theme="1"/>
        <rFont val="Aptos"/>
        <family val="2"/>
      </rPr>
      <t>Volunteer Fire Officer Certificate Program</t>
    </r>
    <r>
      <rPr>
        <sz val="11"/>
        <color theme="1"/>
        <rFont val="Aptos"/>
        <family val="2"/>
      </rPr>
      <t xml:space="preserve"> as creditable training. Departments may include members who have completed this certificate class when calculating officer training credit. </t>
    </r>
  </si>
  <si>
    <t xml:space="preserve">  Note: 12 hours of truck checks cannot be credited for the 12 hours of in house training</t>
  </si>
  <si>
    <r>
      <rPr>
        <b/>
        <sz val="11"/>
        <color theme="1"/>
        <rFont val="Aptos"/>
        <family val="2"/>
      </rPr>
      <t xml:space="preserve"> Note:</t>
    </r>
    <r>
      <rPr>
        <sz val="11"/>
        <color theme="1"/>
        <rFont val="Aptos"/>
        <family val="2"/>
      </rPr>
      <t xml:space="preserve"> The 36-hour annual training requirement for eligible firefighters does not qualify as a recruit training program.</t>
    </r>
  </si>
  <si>
    <t>FLSE</t>
  </si>
  <si>
    <t xml:space="preserve">     - The inspector will need to review the incident reports that is listed on the Structure Fire Response worksheet. The department should also provide documentation of the automatic aid personnel response.</t>
  </si>
  <si>
    <t>Submit your department’s SOPs/SOGs below is an example of the topic we would look for:</t>
  </si>
  <si>
    <t>Service District</t>
  </si>
  <si>
    <t>Both mobile and portable radios</t>
  </si>
  <si>
    <t>Apparatus 30</t>
  </si>
  <si>
    <t>Apparatus 29</t>
  </si>
  <si>
    <t>Apparatus 28</t>
  </si>
  <si>
    <t>Apparatus 27</t>
  </si>
  <si>
    <t>Apparatus 26</t>
  </si>
  <si>
    <t>Apparatus 25</t>
  </si>
  <si>
    <t>Apparatus 24</t>
  </si>
  <si>
    <t>Apparatus 23</t>
  </si>
  <si>
    <t>Apparatus 22</t>
  </si>
  <si>
    <t>Apparatus 21</t>
  </si>
  <si>
    <t xml:space="preserve">                                     Notes</t>
  </si>
  <si>
    <t>Total Number of Calls answered in the last calendar year</t>
  </si>
  <si>
    <r>
      <t xml:space="preserve">For </t>
    </r>
    <r>
      <rPr>
        <b/>
        <u/>
        <sz val="11"/>
        <color indexed="10"/>
        <rFont val="Calibri"/>
        <family val="2"/>
      </rPr>
      <t xml:space="preserve">scheduled </t>
    </r>
    <r>
      <rPr>
        <b/>
        <sz val="11"/>
        <color theme="1"/>
        <rFont val="Calibri"/>
        <family val="2"/>
        <scheme val="minor"/>
      </rPr>
      <t xml:space="preserve">on duty personnel have documentation available to show the actual scheduled hours the on-duty staff worked the last 12 months. </t>
    </r>
  </si>
  <si>
    <t>Enter Auto Aid Depts  Here</t>
  </si>
  <si>
    <t xml:space="preserve">  </t>
  </si>
  <si>
    <t>Sheet 1</t>
  </si>
  <si>
    <t>Sheet 2</t>
  </si>
  <si>
    <t>Sheet 3</t>
  </si>
  <si>
    <t>Sheet 4</t>
  </si>
  <si>
    <t>Sheet 5</t>
  </si>
  <si>
    <t>Sheet 6</t>
  </si>
  <si>
    <t>Sheet 7</t>
  </si>
  <si>
    <t>Sheet 8</t>
  </si>
  <si>
    <t>Sheet 9</t>
  </si>
  <si>
    <t>Sheet 10</t>
  </si>
  <si>
    <t>Sheet 11</t>
  </si>
  <si>
    <t>Sheet 12</t>
  </si>
  <si>
    <t>Sheet 13</t>
  </si>
  <si>
    <t>Sheet 14</t>
  </si>
  <si>
    <t>Sheet 15</t>
  </si>
  <si>
    <r>
      <t>2 ½” Playpipe w/value &amp; 1”, 1 1/8”, 1 ¼” Tips</t>
    </r>
    <r>
      <rPr>
        <b/>
        <sz val="8"/>
        <color indexed="8"/>
        <rFont val="Calibri"/>
        <family val="2"/>
      </rPr>
      <t xml:space="preserve"> -or</t>
    </r>
  </si>
  <si>
    <r>
      <t xml:space="preserve">Salvage Covers </t>
    </r>
    <r>
      <rPr>
        <b/>
        <sz val="11"/>
        <color indexed="8"/>
        <rFont val="Calibri"/>
        <family val="2"/>
      </rPr>
      <t>(Minimum Size 12’ X 14’</t>
    </r>
    <r>
      <rPr>
        <b/>
        <sz val="11"/>
        <color theme="1"/>
        <rFont val="Calibri"/>
        <family val="2"/>
        <scheme val="minor"/>
      </rPr>
      <t xml:space="preserve">) </t>
    </r>
  </si>
  <si>
    <r>
      <t xml:space="preserve">Generator or Inverter </t>
    </r>
    <r>
      <rPr>
        <b/>
        <sz val="11"/>
        <color indexed="10"/>
        <rFont val="Calibri"/>
        <family val="2"/>
      </rPr>
      <t xml:space="preserve"> </t>
    </r>
  </si>
  <si>
    <r>
      <t xml:space="preserve">Portable Floodlight </t>
    </r>
    <r>
      <rPr>
        <b/>
        <sz val="10"/>
        <color indexed="8"/>
        <rFont val="Calibri"/>
        <family val="2"/>
      </rPr>
      <t>(500 Watt or 7500 Lumens)</t>
    </r>
  </si>
  <si>
    <t>Sheet 16</t>
  </si>
  <si>
    <t>Sheet 17</t>
  </si>
  <si>
    <t>Sheet 18</t>
  </si>
  <si>
    <t>Sheet 19</t>
  </si>
  <si>
    <t>Sheet 20</t>
  </si>
  <si>
    <t>Sheet 21</t>
  </si>
  <si>
    <t>Sheet 22</t>
  </si>
  <si>
    <t>Sheet 23</t>
  </si>
  <si>
    <t>Sheet 24</t>
  </si>
  <si>
    <t>Sheet 25</t>
  </si>
  <si>
    <t>Sheet 26</t>
  </si>
  <si>
    <t>Sheet 27</t>
  </si>
  <si>
    <t>Sheet 28</t>
  </si>
  <si>
    <t>Sheet 29</t>
  </si>
  <si>
    <t>Sheet 30</t>
  </si>
  <si>
    <t>Apparatus 4</t>
  </si>
  <si>
    <t>NOTES</t>
  </si>
  <si>
    <t>CHECK THE MATH ON THE PERSONAL DEDUTION CALCULATOR</t>
  </si>
  <si>
    <t>CHECK THE TABLE OF CONTENTS TABS AND EACH SHEET</t>
  </si>
  <si>
    <t>HIDE THE TABS BAR</t>
  </si>
  <si>
    <t>LOCK THE WORKBOOK</t>
  </si>
  <si>
    <t>LOCK THE WORKSHEET</t>
  </si>
  <si>
    <t>SET EVERY SHEET VIEW SETTINGS</t>
  </si>
  <si>
    <t>CHECK LOCK CELLS</t>
  </si>
  <si>
    <t>This workbook is designed for Microsoft Excel (version 2016 or newer or Office 365).</t>
  </si>
  <si>
    <t>It does not work correctly in Google Sheets or Apple Numbers.</t>
  </si>
  <si>
    <r>
      <rPr>
        <b/>
        <sz val="14"/>
        <color rgb="FFFF0000"/>
        <rFont val="Aptos"/>
        <family val="2"/>
      </rPr>
      <t>! NOTE !</t>
    </r>
    <r>
      <rPr>
        <sz val="14"/>
        <color theme="1"/>
        <rFont val="Aptos"/>
        <family val="2"/>
      </rPr>
      <t xml:space="preserve"> This presurvey workbook is designed to be completed in</t>
    </r>
    <r>
      <rPr>
        <b/>
        <sz val="14"/>
        <color theme="1"/>
        <rFont val="Aptos"/>
        <family val="2"/>
      </rPr>
      <t xml:space="preserve"> Microsoft Excel only.</t>
    </r>
  </si>
  <si>
    <r>
      <t xml:space="preserve"> </t>
    </r>
    <r>
      <rPr>
        <b/>
        <sz val="12"/>
        <color theme="1"/>
        <rFont val="Aptos"/>
        <family val="2"/>
      </rPr>
      <t>STEP 6: Allow multi-user collaboration: (Optional)</t>
    </r>
  </si>
  <si>
    <r>
      <t>·</t>
    </r>
    <r>
      <rPr>
        <sz val="7"/>
        <color theme="1"/>
        <rFont val="Times New Roman"/>
        <family val="1"/>
      </rPr>
      <t xml:space="preserve">       </t>
    </r>
    <r>
      <rPr>
        <sz val="12"/>
        <color theme="1"/>
        <rFont val="Aptos"/>
        <family val="2"/>
      </rPr>
      <t>Upload to OneDrive</t>
    </r>
  </si>
  <si>
    <t>Must be online to 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</si>
</sst>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lt;=9999999]###\-####;\(###\)\ ###\-####"/>
    <numFmt numFmtId="165" formatCode="m/d/yy;@"/>
    <numFmt numFmtId="166" formatCode="0.0"/>
    <numFmt numFmtId="167" formatCode="[h]:mm:ss;@"/>
    <numFmt numFmtId="168" formatCode="h:mm:ss;@"/>
  </numFmts>
  <fonts count="128" x14ac:knownFonts="1">
    <font>
      <sz val="11"/>
      <color theme="1"/>
      <name val="Calibri"/>
      <family val="2"/>
      <scheme val="minor"/>
    </font>
    <font>
      <b/>
      <sz val="11"/>
      <color indexed="8"/>
      <name val="Calibri"/>
      <family val="2"/>
    </font>
    <font>
      <b/>
      <sz val="11"/>
      <color indexed="10"/>
      <name val="Calibri"/>
      <family val="2"/>
    </font>
    <font>
      <sz val="8"/>
      <name val="Calibri"/>
      <family val="2"/>
    </font>
    <font>
      <b/>
      <sz val="9"/>
      <color indexed="8"/>
      <name val="Calibri"/>
      <family val="2"/>
    </font>
    <font>
      <sz val="12"/>
      <color indexed="10"/>
      <name val="Calibri"/>
      <family val="2"/>
    </font>
    <font>
      <b/>
      <sz val="12"/>
      <color indexed="10"/>
      <name val="Calibri"/>
      <family val="2"/>
    </font>
    <font>
      <b/>
      <u/>
      <sz val="11"/>
      <color indexed="10"/>
      <name val="Calibri"/>
      <family val="2"/>
    </font>
    <font>
      <b/>
      <u/>
      <sz val="11"/>
      <color indexed="8"/>
      <name val="Calibri"/>
      <family val="2"/>
    </font>
    <font>
      <b/>
      <u/>
      <sz val="11"/>
      <color indexed="60"/>
      <name val="Calibri"/>
      <family val="2"/>
    </font>
    <font>
      <b/>
      <sz val="9"/>
      <color indexed="10"/>
      <name val="Calibri"/>
      <family val="2"/>
    </font>
    <font>
      <sz val="11"/>
      <name val="Calibri"/>
      <family val="2"/>
    </font>
    <font>
      <u/>
      <sz val="11"/>
      <color theme="10"/>
      <name val="Calibri"/>
      <family val="2"/>
      <scheme val="minor"/>
    </font>
    <font>
      <b/>
      <sz val="11"/>
      <color theme="1"/>
      <name val="Calibri"/>
      <family val="2"/>
      <scheme val="minor"/>
    </font>
    <font>
      <sz val="11"/>
      <color rgb="FFFF0000"/>
      <name val="Calibri"/>
      <family val="2"/>
      <scheme val="minor"/>
    </font>
    <font>
      <sz val="12"/>
      <color theme="1"/>
      <name val="Calibri"/>
      <family val="2"/>
      <scheme val="minor"/>
    </font>
    <font>
      <b/>
      <sz val="12"/>
      <color theme="1"/>
      <name val="Calibri"/>
      <family val="2"/>
      <scheme val="minor"/>
    </font>
    <font>
      <b/>
      <sz val="11"/>
      <color rgb="FFFF0000"/>
      <name val="Calibri"/>
      <family val="2"/>
      <scheme val="minor"/>
    </font>
    <font>
      <b/>
      <sz val="8"/>
      <color theme="1"/>
      <name val="Calibri"/>
      <family val="2"/>
      <scheme val="minor"/>
    </font>
    <font>
      <b/>
      <sz val="9"/>
      <color theme="1"/>
      <name val="Calibri"/>
      <family val="2"/>
      <scheme val="minor"/>
    </font>
    <font>
      <b/>
      <sz val="14"/>
      <color theme="1"/>
      <name val="Calibri"/>
      <family val="2"/>
      <scheme val="minor"/>
    </font>
    <font>
      <b/>
      <sz val="11"/>
      <color theme="10"/>
      <name val="Calibri"/>
      <family val="2"/>
      <scheme val="minor"/>
    </font>
    <font>
      <b/>
      <sz val="11"/>
      <color rgb="FFC00000"/>
      <name val="Calibri"/>
      <family val="2"/>
      <scheme val="minor"/>
    </font>
    <font>
      <b/>
      <sz val="16"/>
      <color theme="1"/>
      <name val="Calibri"/>
      <family val="2"/>
      <scheme val="minor"/>
    </font>
    <font>
      <b/>
      <sz val="12"/>
      <color rgb="FFC00000"/>
      <name val="Calibri"/>
      <family val="2"/>
      <scheme val="minor"/>
    </font>
    <font>
      <b/>
      <sz val="11"/>
      <color rgb="FF353740"/>
      <name val="Calibri"/>
      <family val="2"/>
    </font>
    <font>
      <b/>
      <sz val="8"/>
      <color rgb="FFFF0000"/>
      <name val="Calibri"/>
      <family val="2"/>
      <scheme val="minor"/>
    </font>
    <font>
      <b/>
      <sz val="24"/>
      <color theme="1"/>
      <name val="Calibri"/>
      <family val="2"/>
      <scheme val="minor"/>
    </font>
    <font>
      <b/>
      <sz val="20"/>
      <color theme="1"/>
      <name val="Calibri"/>
      <family val="2"/>
      <scheme val="minor"/>
    </font>
    <font>
      <b/>
      <sz val="14"/>
      <color rgb="FFFF0000"/>
      <name val="Calibri"/>
      <family val="2"/>
      <scheme val="minor"/>
    </font>
    <font>
      <b/>
      <sz val="14"/>
      <color rgb="FFC00000"/>
      <name val="Calibri"/>
      <family val="2"/>
      <scheme val="minor"/>
    </font>
    <font>
      <b/>
      <sz val="11"/>
      <name val="Calibri"/>
      <family val="2"/>
      <scheme val="minor"/>
    </font>
    <font>
      <b/>
      <sz val="9"/>
      <color rgb="FFFF0000"/>
      <name val="Calibri"/>
      <family val="2"/>
      <scheme val="minor"/>
    </font>
    <font>
      <sz val="11"/>
      <color rgb="FF353740"/>
      <name val="Calibri"/>
      <family val="2"/>
    </font>
    <font>
      <b/>
      <sz val="10"/>
      <color rgb="FFFF0000"/>
      <name val="Calibri"/>
      <family val="2"/>
      <scheme val="minor"/>
    </font>
    <font>
      <sz val="10"/>
      <color theme="1"/>
      <name val="Calibri"/>
      <family val="2"/>
      <scheme val="minor"/>
    </font>
    <font>
      <sz val="12"/>
      <color rgb="FFFF0000"/>
      <name val="Calibri"/>
      <family val="2"/>
      <scheme val="minor"/>
    </font>
    <font>
      <b/>
      <sz val="10"/>
      <color theme="1"/>
      <name val="Calibri"/>
      <family val="2"/>
      <scheme val="minor"/>
    </font>
    <font>
      <b/>
      <sz val="10"/>
      <name val="Calibri"/>
      <family val="2"/>
      <scheme val="minor"/>
    </font>
    <font>
      <b/>
      <sz val="11"/>
      <color theme="0"/>
      <name val="Calibri"/>
      <family val="2"/>
      <scheme val="minor"/>
    </font>
    <font>
      <b/>
      <u/>
      <sz val="11"/>
      <color theme="10"/>
      <name val="Calibri"/>
      <family val="2"/>
      <scheme val="minor"/>
    </font>
    <font>
      <sz val="9"/>
      <color theme="1"/>
      <name val="Calibri"/>
      <family val="2"/>
      <scheme val="minor"/>
    </font>
    <font>
      <b/>
      <sz val="11"/>
      <color indexed="10"/>
      <name val="Calibri"/>
      <family val="2"/>
      <scheme val="minor"/>
    </font>
    <font>
      <sz val="11"/>
      <name val="Calibri"/>
      <family val="2"/>
      <scheme val="minor"/>
    </font>
    <font>
      <b/>
      <sz val="11"/>
      <color rgb="FF000000"/>
      <name val="Calibri"/>
      <family val="2"/>
      <scheme val="minor"/>
    </font>
    <font>
      <b/>
      <sz val="12"/>
      <color rgb="FF353740"/>
      <name val="Calibri"/>
      <family val="2"/>
    </font>
    <font>
      <b/>
      <u/>
      <sz val="12"/>
      <color rgb="FFFF0000"/>
      <name val="Calibri"/>
      <family val="2"/>
      <scheme val="minor"/>
    </font>
    <font>
      <b/>
      <sz val="11"/>
      <color theme="1" tint="4.9989318521683403E-2"/>
      <name val="Calibri"/>
      <family val="2"/>
      <scheme val="minor"/>
    </font>
    <font>
      <b/>
      <sz val="10"/>
      <color indexed="60"/>
      <name val="Calibri"/>
      <family val="2"/>
    </font>
    <font>
      <b/>
      <sz val="12"/>
      <color rgb="FFFF0000"/>
      <name val="Calibri"/>
      <family val="2"/>
      <scheme val="minor"/>
    </font>
    <font>
      <b/>
      <sz val="11"/>
      <color indexed="60"/>
      <name val="Calibri"/>
      <family val="2"/>
    </font>
    <font>
      <b/>
      <sz val="22"/>
      <color theme="1"/>
      <name val="Calibri"/>
      <family val="2"/>
      <scheme val="minor"/>
    </font>
    <font>
      <sz val="20"/>
      <color theme="1"/>
      <name val="Calibri"/>
      <family val="2"/>
      <scheme val="minor"/>
    </font>
    <font>
      <b/>
      <sz val="16"/>
      <color rgb="FFFF0000"/>
      <name val="Calibri"/>
      <family val="2"/>
      <scheme val="minor"/>
    </font>
    <font>
      <b/>
      <sz val="14"/>
      <color theme="4" tint="-0.249977111117893"/>
      <name val="Calibri"/>
      <family val="2"/>
      <scheme val="minor"/>
    </font>
    <font>
      <sz val="10"/>
      <color rgb="FF000000"/>
      <name val="Times New Roman"/>
      <family val="1"/>
    </font>
    <font>
      <b/>
      <sz val="14"/>
      <name val="Calibri"/>
      <family val="2"/>
    </font>
    <font>
      <b/>
      <sz val="11"/>
      <name val="Calibri"/>
      <family val="2"/>
    </font>
    <font>
      <b/>
      <sz val="11"/>
      <color rgb="FF000000"/>
      <name val="Calibri"/>
      <family val="2"/>
    </font>
    <font>
      <sz val="11"/>
      <color rgb="FF000000"/>
      <name val="Calibri"/>
      <family val="2"/>
    </font>
    <font>
      <sz val="9"/>
      <name val="Calibri"/>
      <family val="2"/>
    </font>
    <font>
      <b/>
      <sz val="9"/>
      <name val="Calibri"/>
      <family val="2"/>
    </font>
    <font>
      <sz val="10"/>
      <name val="Calibri"/>
      <family val="2"/>
    </font>
    <font>
      <sz val="11"/>
      <color rgb="FFC00000"/>
      <name val="Calibri"/>
      <family val="2"/>
    </font>
    <font>
      <b/>
      <sz val="10"/>
      <color rgb="FFC00000"/>
      <name val="Calibri"/>
      <family val="2"/>
    </font>
    <font>
      <sz val="11"/>
      <color theme="1"/>
      <name val="Calibri"/>
      <family val="2"/>
    </font>
    <font>
      <b/>
      <sz val="14"/>
      <color theme="1"/>
      <name val="Calibri"/>
      <family val="2"/>
    </font>
    <font>
      <b/>
      <sz val="11"/>
      <color theme="1"/>
      <name val="Calibri"/>
      <family val="2"/>
    </font>
    <font>
      <b/>
      <sz val="9"/>
      <color rgb="FF993300"/>
      <name val="Calibri"/>
      <family val="2"/>
    </font>
    <font>
      <b/>
      <sz val="9"/>
      <color theme="1"/>
      <name val="Calibri"/>
      <family val="2"/>
    </font>
    <font>
      <b/>
      <sz val="11"/>
      <color rgb="FF993300"/>
      <name val="Calibri"/>
      <family val="2"/>
    </font>
    <font>
      <b/>
      <sz val="18"/>
      <color theme="0" tint="-4.9989318521683403E-2"/>
      <name val="Calibri"/>
      <family val="2"/>
      <scheme val="minor"/>
    </font>
    <font>
      <b/>
      <u/>
      <sz val="12"/>
      <name val="Calibri"/>
      <family val="2"/>
      <scheme val="minor"/>
    </font>
    <font>
      <b/>
      <sz val="12"/>
      <name val="Calibri"/>
      <family val="2"/>
      <scheme val="minor"/>
    </font>
    <font>
      <sz val="11"/>
      <color rgb="FFC00000"/>
      <name val="Calibri"/>
      <family val="2"/>
      <scheme val="minor"/>
    </font>
    <font>
      <b/>
      <sz val="18"/>
      <color theme="1"/>
      <name val="Calibri"/>
      <family val="2"/>
      <scheme val="minor"/>
    </font>
    <font>
      <b/>
      <u/>
      <sz val="12"/>
      <color theme="10"/>
      <name val="Calibri"/>
      <family val="2"/>
      <scheme val="minor"/>
    </font>
    <font>
      <b/>
      <sz val="11"/>
      <color theme="4" tint="-0.249977111117893"/>
      <name val="Calibri"/>
      <family val="2"/>
      <scheme val="minor"/>
    </font>
    <font>
      <b/>
      <u/>
      <sz val="10"/>
      <color rgb="FFFF0000"/>
      <name val="Calibri"/>
      <family val="2"/>
      <scheme val="minor"/>
    </font>
    <font>
      <b/>
      <sz val="8"/>
      <color rgb="FFC00000"/>
      <name val="Calibri"/>
      <family val="2"/>
      <scheme val="minor"/>
    </font>
    <font>
      <sz val="8"/>
      <name val="Calibri"/>
      <family val="2"/>
      <scheme val="minor"/>
    </font>
    <font>
      <b/>
      <sz val="11"/>
      <color rgb="FFFF0000"/>
      <name val="Calibri"/>
      <family val="2"/>
    </font>
    <font>
      <u/>
      <sz val="12"/>
      <color theme="10"/>
      <name val="Calibri"/>
      <family val="2"/>
      <scheme val="minor"/>
    </font>
    <font>
      <b/>
      <u/>
      <sz val="18"/>
      <color rgb="FFFF0000"/>
      <name val="Calibri"/>
      <family val="2"/>
      <scheme val="minor"/>
    </font>
    <font>
      <u/>
      <sz val="11"/>
      <color theme="1"/>
      <name val="Calibri"/>
      <family val="2"/>
      <scheme val="minor"/>
    </font>
    <font>
      <sz val="12"/>
      <color indexed="8"/>
      <name val="Calibri"/>
      <family val="2"/>
      <scheme val="minor"/>
    </font>
    <font>
      <sz val="11"/>
      <color theme="4" tint="-0.24994659260841701"/>
      <name val="Calibri"/>
      <family val="2"/>
      <scheme val="minor"/>
    </font>
    <font>
      <b/>
      <u/>
      <sz val="12"/>
      <color rgb="FF0070C0"/>
      <name val="Calibri"/>
      <family val="2"/>
      <scheme val="minor"/>
    </font>
    <font>
      <sz val="18"/>
      <color theme="1"/>
      <name val="Calibri"/>
      <family val="2"/>
      <scheme val="minor"/>
    </font>
    <font>
      <sz val="10"/>
      <color rgb="FF353740"/>
      <name val="Arial"/>
      <family val="2"/>
    </font>
    <font>
      <sz val="11"/>
      <color theme="7" tint="0.79998168889431442"/>
      <name val="Calibri"/>
      <family val="2"/>
      <scheme val="minor"/>
    </font>
    <font>
      <b/>
      <sz val="11"/>
      <color theme="7" tint="0.79998168889431442"/>
      <name val="Calibri"/>
      <family val="2"/>
      <scheme val="minor"/>
    </font>
    <font>
      <sz val="14"/>
      <color theme="1"/>
      <name val="Calibri"/>
      <family val="2"/>
      <scheme val="minor"/>
    </font>
    <font>
      <b/>
      <sz val="14"/>
      <color indexed="8"/>
      <name val="Calibri"/>
      <family val="2"/>
    </font>
    <font>
      <sz val="14"/>
      <color theme="1"/>
      <name val="Calibri"/>
      <family val="2"/>
    </font>
    <font>
      <sz val="14"/>
      <color indexed="8"/>
      <name val="Calibri"/>
      <family val="2"/>
    </font>
    <font>
      <b/>
      <i/>
      <sz val="14"/>
      <color theme="1"/>
      <name val="Calibri"/>
      <family val="2"/>
      <scheme val="minor"/>
    </font>
    <font>
      <b/>
      <sz val="10"/>
      <color theme="1" tint="4.9989318521683403E-2"/>
      <name val="Calibri"/>
      <family val="2"/>
      <scheme val="minor"/>
    </font>
    <font>
      <b/>
      <sz val="7"/>
      <color theme="1"/>
      <name val="Calibri"/>
      <family val="2"/>
      <scheme val="minor"/>
    </font>
    <font>
      <b/>
      <sz val="16"/>
      <color rgb="FFC00000"/>
      <name val="Calibri"/>
      <family val="2"/>
      <scheme val="minor"/>
    </font>
    <font>
      <b/>
      <u/>
      <sz val="12"/>
      <color theme="1"/>
      <name val="Calibri"/>
      <family val="2"/>
      <scheme val="minor"/>
    </font>
    <font>
      <b/>
      <sz val="12"/>
      <color rgb="FF0070C0"/>
      <name val="Calibri"/>
      <family val="2"/>
      <scheme val="minor"/>
    </font>
    <font>
      <b/>
      <sz val="10"/>
      <color rgb="FFC00000"/>
      <name val="Calibri"/>
      <family val="2"/>
      <scheme val="minor"/>
    </font>
    <font>
      <sz val="12"/>
      <color theme="1"/>
      <name val="Aptos"/>
      <family val="2"/>
    </font>
    <font>
      <b/>
      <sz val="12"/>
      <color theme="1"/>
      <name val="Aptos"/>
      <family val="2"/>
    </font>
    <font>
      <b/>
      <sz val="14"/>
      <color theme="1"/>
      <name val="Aptos"/>
      <family val="2"/>
    </font>
    <font>
      <sz val="12"/>
      <color theme="1"/>
      <name val="Symbol"/>
      <family val="1"/>
      <charset val="2"/>
    </font>
    <font>
      <sz val="7"/>
      <color theme="1"/>
      <name val="Times New Roman"/>
      <family val="1"/>
    </font>
    <font>
      <sz val="12"/>
      <color theme="1"/>
      <name val="Segoe UI Emoji"/>
      <family val="2"/>
    </font>
    <font>
      <b/>
      <sz val="12"/>
      <color rgb="FFFF0000"/>
      <name val="Aptos"/>
      <family val="2"/>
    </font>
    <font>
      <sz val="12"/>
      <color rgb="FFFF0000"/>
      <name val="Aptos"/>
      <family val="2"/>
    </font>
    <font>
      <i/>
      <sz val="12"/>
      <color theme="1"/>
      <name val="Aptos"/>
      <family val="2"/>
    </font>
    <font>
      <b/>
      <sz val="14"/>
      <color rgb="FFFF0000"/>
      <name val="Aptos"/>
      <family val="2"/>
    </font>
    <font>
      <sz val="14"/>
      <color rgb="FFFF0000"/>
      <name val="Calibri"/>
      <family val="2"/>
      <scheme val="minor"/>
    </font>
    <font>
      <b/>
      <sz val="11"/>
      <color theme="1"/>
      <name val="Aptos"/>
      <family val="2"/>
    </font>
    <font>
      <sz val="11"/>
      <color theme="1"/>
      <name val="Aptos"/>
      <family val="2"/>
    </font>
    <font>
      <i/>
      <sz val="11"/>
      <color theme="1"/>
      <name val="Aptos"/>
      <family val="2"/>
    </font>
    <font>
      <b/>
      <sz val="14"/>
      <color rgb="FFC00000"/>
      <name val="Aptos"/>
      <family val="2"/>
    </font>
    <font>
      <b/>
      <sz val="11"/>
      <color rgb="FFFF0000"/>
      <name val="Aptos"/>
      <family val="2"/>
    </font>
    <font>
      <b/>
      <u/>
      <sz val="12"/>
      <color rgb="FFFF0000"/>
      <name val="Aptos"/>
      <family val="2"/>
    </font>
    <font>
      <b/>
      <u/>
      <sz val="12"/>
      <color indexed="10"/>
      <name val="Aptos"/>
      <family val="2"/>
    </font>
    <font>
      <b/>
      <u/>
      <sz val="11"/>
      <color rgb="FFFF0000"/>
      <name val="Calibri"/>
      <family val="2"/>
      <scheme val="minor"/>
    </font>
    <font>
      <b/>
      <u/>
      <sz val="11"/>
      <color theme="1"/>
      <name val="Aptos"/>
      <family val="2"/>
    </font>
    <font>
      <b/>
      <i/>
      <sz val="11"/>
      <color theme="1"/>
      <name val="Calibri"/>
      <family val="2"/>
      <scheme val="minor"/>
    </font>
    <font>
      <b/>
      <sz val="8"/>
      <color indexed="8"/>
      <name val="Calibri"/>
      <family val="2"/>
    </font>
    <font>
      <b/>
      <sz val="10"/>
      <color indexed="8"/>
      <name val="Calibri"/>
      <family val="2"/>
    </font>
    <font>
      <i/>
      <sz val="11"/>
      <color theme="1"/>
      <name val="Calibri"/>
      <family val="2"/>
      <scheme val="minor"/>
    </font>
    <font>
      <sz val="14"/>
      <color theme="1"/>
      <name val="Aptos"/>
      <family val="2"/>
    </font>
  </fonts>
  <fills count="24">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1"/>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4" tint="0.59999389629810485"/>
        <bgColor indexed="64"/>
      </patternFill>
    </fill>
    <fill>
      <patternFill patternType="solid">
        <fgColor theme="7" tint="0.59999389629810485"/>
        <bgColor indexed="64"/>
      </patternFill>
    </fill>
    <fill>
      <patternFill patternType="solid">
        <fgColor theme="7"/>
        <bgColor indexed="64"/>
      </patternFill>
    </fill>
    <fill>
      <patternFill patternType="solid">
        <fgColor theme="4" tint="0.39997558519241921"/>
        <bgColor indexed="64"/>
      </patternFill>
    </fill>
    <fill>
      <patternFill patternType="solid">
        <fgColor theme="1" tint="4.9989318521683403E-2"/>
        <bgColor indexed="64"/>
      </patternFill>
    </fill>
    <fill>
      <patternFill patternType="solid">
        <fgColor theme="2" tint="-9.9978637043366805E-2"/>
        <bgColor indexed="64"/>
      </patternFill>
    </fill>
    <fill>
      <patternFill patternType="solid">
        <fgColor theme="2"/>
        <bgColor indexed="64"/>
      </patternFill>
    </fill>
    <fill>
      <patternFill patternType="solid">
        <fgColor theme="1" tint="0.34998626667073579"/>
        <bgColor indexed="64"/>
      </patternFill>
    </fill>
    <fill>
      <patternFill patternType="solid">
        <fgColor theme="4" tint="-0.249977111117893"/>
        <bgColor indexed="64"/>
      </patternFill>
    </fill>
    <fill>
      <patternFill patternType="solid">
        <fgColor theme="8" tint="-0.249977111117893"/>
        <bgColor indexed="64"/>
      </patternFill>
    </fill>
    <fill>
      <patternFill patternType="solid">
        <fgColor theme="7" tint="0.59999389629810485"/>
        <bgColor theme="0"/>
      </patternFill>
    </fill>
    <fill>
      <patternFill patternType="solid">
        <fgColor theme="8" tint="0.59999389629810485"/>
        <bgColor rgb="FFE5DFEC"/>
      </patternFill>
    </fill>
    <fill>
      <patternFill patternType="solid">
        <fgColor rgb="FFFFF2CC"/>
        <bgColor rgb="FF000000"/>
      </patternFill>
    </fill>
    <fill>
      <patternFill patternType="solid">
        <fgColor rgb="FFFFC000"/>
        <bgColor rgb="FF000000"/>
      </patternFill>
    </fill>
  </fills>
  <borders count="94">
    <border>
      <left/>
      <right/>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style="medium">
        <color indexed="64"/>
      </bottom>
      <diagonal/>
    </border>
    <border>
      <left/>
      <right style="thin">
        <color indexed="64"/>
      </right>
      <top/>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rgb="FF000000"/>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4">
    <xf numFmtId="0" fontId="0" fillId="0" borderId="0"/>
    <xf numFmtId="0" fontId="12" fillId="0" borderId="0" applyNumberFormat="0" applyFill="0" applyBorder="0" applyAlignment="0" applyProtection="0"/>
    <xf numFmtId="0" fontId="55" fillId="0" borderId="0"/>
    <xf numFmtId="0" fontId="65" fillId="0" borderId="0"/>
  </cellStyleXfs>
  <cellXfs count="1965">
    <xf numFmtId="0" fontId="0" fillId="0" borderId="0" xfId="0"/>
    <xf numFmtId="0" fontId="16" fillId="2" borderId="2" xfId="0" applyFont="1" applyFill="1" applyBorder="1" applyAlignment="1">
      <alignment horizontal="center" vertical="center"/>
    </xf>
    <xf numFmtId="0" fontId="16" fillId="2" borderId="0" xfId="0" applyFont="1" applyFill="1" applyAlignment="1">
      <alignment horizontal="center" vertical="center"/>
    </xf>
    <xf numFmtId="0" fontId="0" fillId="2" borderId="4" xfId="0" applyFill="1" applyBorder="1" applyAlignment="1">
      <alignment vertical="center"/>
    </xf>
    <xf numFmtId="0" fontId="0" fillId="2" borderId="5" xfId="0" applyFill="1" applyBorder="1" applyAlignment="1">
      <alignment horizontal="right" vertical="center"/>
    </xf>
    <xf numFmtId="0" fontId="0" fillId="0" borderId="0" xfId="0" applyAlignment="1">
      <alignment vertical="center"/>
    </xf>
    <xf numFmtId="0" fontId="0" fillId="0" borderId="2"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0" xfId="0" applyAlignment="1">
      <alignment horizontal="center" vertical="center"/>
    </xf>
    <xf numFmtId="0" fontId="0" fillId="2" borderId="0" xfId="0" applyFill="1" applyAlignment="1">
      <alignment vertical="center"/>
    </xf>
    <xf numFmtId="0" fontId="0" fillId="2" borderId="0" xfId="0" applyFill="1" applyAlignment="1">
      <alignment horizontal="center" vertical="center"/>
    </xf>
    <xf numFmtId="0" fontId="0" fillId="2" borderId="2" xfId="0" applyFill="1" applyBorder="1" applyAlignment="1">
      <alignment horizontal="center" vertical="center"/>
    </xf>
    <xf numFmtId="0" fontId="0" fillId="3" borderId="10" xfId="0" applyFill="1" applyBorder="1" applyAlignment="1" applyProtection="1">
      <alignment horizontal="center" vertical="center"/>
      <protection locked="0"/>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12" xfId="0" applyFill="1" applyBorder="1" applyAlignment="1">
      <alignment vertical="center"/>
    </xf>
    <xf numFmtId="0" fontId="0" fillId="2" borderId="2" xfId="0" applyFill="1" applyBorder="1" applyAlignment="1">
      <alignment vertical="center"/>
    </xf>
    <xf numFmtId="0" fontId="0" fillId="2" borderId="6" xfId="0" applyFill="1" applyBorder="1" applyAlignment="1">
      <alignment vertical="center"/>
    </xf>
    <xf numFmtId="0" fontId="0" fillId="2" borderId="7" xfId="0" applyFill="1" applyBorder="1" applyAlignment="1">
      <alignment vertical="center"/>
    </xf>
    <xf numFmtId="0" fontId="0" fillId="3" borderId="13" xfId="0" applyFill="1" applyBorder="1" applyAlignment="1" applyProtection="1">
      <alignment horizontal="center" vertical="center"/>
      <protection locked="0"/>
    </xf>
    <xf numFmtId="0" fontId="17" fillId="0" borderId="0" xfId="0" applyFont="1" applyAlignment="1">
      <alignment vertical="center"/>
    </xf>
    <xf numFmtId="0" fontId="0" fillId="0" borderId="5" xfId="0" applyBorder="1"/>
    <xf numFmtId="0" fontId="0" fillId="0" borderId="2" xfId="0" applyBorder="1"/>
    <xf numFmtId="0" fontId="0" fillId="0" borderId="8" xfId="0" applyBorder="1"/>
    <xf numFmtId="0" fontId="0" fillId="0" borderId="6" xfId="0" applyBorder="1"/>
    <xf numFmtId="0" fontId="0" fillId="0" borderId="7" xfId="0" applyBorder="1"/>
    <xf numFmtId="0" fontId="15" fillId="0" borderId="0" xfId="0" applyFont="1" applyAlignment="1">
      <alignment vertical="center"/>
    </xf>
    <xf numFmtId="0" fontId="13" fillId="0" borderId="0" xfId="0" applyFont="1" applyAlignment="1">
      <alignment horizontal="center" vertical="top"/>
    </xf>
    <xf numFmtId="0" fontId="15" fillId="4" borderId="14" xfId="0" applyFont="1" applyFill="1" applyBorder="1" applyAlignment="1" applyProtection="1">
      <alignment horizontal="center" vertical="center"/>
      <protection locked="0"/>
    </xf>
    <xf numFmtId="0" fontId="20" fillId="0" borderId="0" xfId="0" applyFont="1" applyAlignment="1">
      <alignment horizontal="center" vertical="top"/>
    </xf>
    <xf numFmtId="0" fontId="21" fillId="0" borderId="0" xfId="1" applyFont="1" applyFill="1" applyBorder="1" applyAlignment="1">
      <alignment horizontal="center" vertical="top"/>
    </xf>
    <xf numFmtId="0" fontId="0" fillId="3" borderId="14" xfId="0" applyFill="1" applyBorder="1" applyAlignment="1" applyProtection="1">
      <alignment horizontal="center" vertical="center"/>
      <protection locked="0"/>
    </xf>
    <xf numFmtId="0" fontId="0" fillId="3" borderId="19" xfId="0" applyFill="1" applyBorder="1" applyAlignment="1" applyProtection="1">
      <alignment horizontal="center" vertical="center"/>
      <protection locked="0"/>
    </xf>
    <xf numFmtId="0" fontId="0" fillId="3" borderId="20" xfId="0" applyFill="1" applyBorder="1" applyAlignment="1" applyProtection="1">
      <alignment horizontal="center" vertical="center"/>
      <protection locked="0"/>
    </xf>
    <xf numFmtId="0" fontId="0" fillId="3" borderId="21" xfId="0" applyFill="1" applyBorder="1" applyAlignment="1" applyProtection="1">
      <alignment horizontal="center" vertical="center"/>
      <protection locked="0"/>
    </xf>
    <xf numFmtId="0" fontId="0" fillId="3" borderId="22" xfId="0" applyFill="1" applyBorder="1" applyAlignment="1" applyProtection="1">
      <alignment horizontal="center" vertical="center"/>
      <protection locked="0"/>
    </xf>
    <xf numFmtId="0" fontId="0" fillId="3" borderId="23" xfId="0" applyFill="1" applyBorder="1" applyAlignment="1" applyProtection="1">
      <alignment horizontal="center" vertical="center"/>
      <protection locked="0"/>
    </xf>
    <xf numFmtId="0" fontId="0" fillId="2" borderId="0" xfId="0" applyFill="1" applyAlignment="1">
      <alignment horizontal="right" vertical="center"/>
    </xf>
    <xf numFmtId="0" fontId="0" fillId="0" borderId="24" xfId="0" applyBorder="1" applyAlignment="1">
      <alignment horizontal="center"/>
    </xf>
    <xf numFmtId="0" fontId="0" fillId="0" borderId="1" xfId="0" applyBorder="1" applyAlignment="1">
      <alignment horizontal="center"/>
    </xf>
    <xf numFmtId="0" fontId="0" fillId="0" borderId="9" xfId="0" applyBorder="1" applyAlignment="1">
      <alignment horizontal="center"/>
    </xf>
    <xf numFmtId="0" fontId="13" fillId="0" borderId="25" xfId="0" applyFont="1" applyBorder="1" applyAlignment="1">
      <alignment horizontal="center" vertical="center"/>
    </xf>
    <xf numFmtId="0" fontId="13" fillId="0" borderId="26" xfId="0" applyFont="1" applyBorder="1" applyAlignment="1">
      <alignment horizontal="center" vertical="center"/>
    </xf>
    <xf numFmtId="0" fontId="13" fillId="0" borderId="33" xfId="0" applyFont="1" applyBorder="1" applyAlignment="1">
      <alignment horizontal="center" vertical="center"/>
    </xf>
    <xf numFmtId="0" fontId="20" fillId="0" borderId="0" xfId="0" applyFont="1"/>
    <xf numFmtId="0" fontId="0" fillId="2" borderId="5" xfId="0" applyFill="1" applyBorder="1" applyAlignment="1">
      <alignment vertical="center"/>
    </xf>
    <xf numFmtId="0" fontId="0" fillId="0" borderId="0" xfId="0" applyAlignment="1">
      <alignment horizontal="center"/>
    </xf>
    <xf numFmtId="0" fontId="13" fillId="0" borderId="0" xfId="0" applyFont="1"/>
    <xf numFmtId="0" fontId="13" fillId="0" borderId="0" xfId="0" applyFont="1" applyAlignment="1">
      <alignment horizontal="center" vertical="center"/>
    </xf>
    <xf numFmtId="165" fontId="0" fillId="3" borderId="30" xfId="0" applyNumberFormat="1" applyFill="1" applyBorder="1" applyAlignment="1" applyProtection="1">
      <alignment horizontal="center"/>
      <protection locked="0"/>
    </xf>
    <xf numFmtId="49" fontId="0" fillId="3" borderId="30" xfId="0" applyNumberFormat="1" applyFill="1" applyBorder="1" applyAlignment="1" applyProtection="1">
      <alignment horizontal="center"/>
      <protection locked="0"/>
    </xf>
    <xf numFmtId="0" fontId="0" fillId="3" borderId="30" xfId="0" applyFill="1" applyBorder="1" applyAlignment="1" applyProtection="1">
      <alignment horizontal="center"/>
      <protection locked="0"/>
    </xf>
    <xf numFmtId="0" fontId="0" fillId="3" borderId="30" xfId="0" applyFill="1" applyBorder="1" applyAlignment="1" applyProtection="1">
      <alignment horizontal="center" vertical="center"/>
      <protection locked="0"/>
    </xf>
    <xf numFmtId="0" fontId="0" fillId="3" borderId="31" xfId="0" applyFill="1" applyBorder="1" applyAlignment="1" applyProtection="1">
      <alignment horizontal="center" vertical="center"/>
      <protection locked="0"/>
    </xf>
    <xf numFmtId="0" fontId="0" fillId="3" borderId="14" xfId="0" applyFill="1" applyBorder="1" applyAlignment="1" applyProtection="1">
      <alignment horizontal="center"/>
      <protection locked="0"/>
    </xf>
    <xf numFmtId="0" fontId="0" fillId="3" borderId="19" xfId="0" applyFill="1" applyBorder="1" applyAlignment="1" applyProtection="1">
      <alignment horizontal="center"/>
      <protection locked="0"/>
    </xf>
    <xf numFmtId="0" fontId="0" fillId="3" borderId="28" xfId="0" applyFill="1" applyBorder="1" applyAlignment="1" applyProtection="1">
      <alignment horizontal="center" vertical="center"/>
      <protection locked="0"/>
    </xf>
    <xf numFmtId="0" fontId="22" fillId="0" borderId="34" xfId="0" applyFont="1" applyBorder="1" applyAlignment="1">
      <alignment horizontal="center"/>
    </xf>
    <xf numFmtId="2" fontId="22" fillId="0" borderId="34" xfId="0" applyNumberFormat="1" applyFont="1" applyBorder="1" applyAlignment="1">
      <alignment horizontal="center"/>
    </xf>
    <xf numFmtId="0" fontId="0" fillId="0" borderId="34" xfId="0" applyBorder="1" applyAlignment="1">
      <alignment horizontal="center"/>
    </xf>
    <xf numFmtId="0" fontId="0" fillId="3" borderId="34" xfId="0" applyFill="1" applyBorder="1" applyAlignment="1" applyProtection="1">
      <alignment horizontal="center" vertical="center" shrinkToFit="1"/>
      <protection locked="0"/>
    </xf>
    <xf numFmtId="0" fontId="0" fillId="3" borderId="6" xfId="0" applyFill="1" applyBorder="1" applyAlignment="1" applyProtection="1">
      <alignment horizontal="center" vertical="center" shrinkToFit="1"/>
      <protection locked="0"/>
    </xf>
    <xf numFmtId="0" fontId="0" fillId="3" borderId="7" xfId="0" applyFill="1" applyBorder="1" applyAlignment="1" applyProtection="1">
      <alignment horizontal="center" vertical="center" shrinkToFit="1"/>
      <protection locked="0"/>
    </xf>
    <xf numFmtId="0" fontId="0" fillId="7" borderId="24" xfId="0" applyFill="1" applyBorder="1" applyAlignment="1">
      <alignment horizontal="center" vertical="center" wrapText="1"/>
    </xf>
    <xf numFmtId="0" fontId="0" fillId="7" borderId="30" xfId="0" applyFill="1" applyBorder="1" applyAlignment="1">
      <alignment horizontal="center" vertical="center" wrapText="1"/>
    </xf>
    <xf numFmtId="0" fontId="0" fillId="7" borderId="35" xfId="0" applyFill="1" applyBorder="1" applyAlignment="1">
      <alignment horizontal="center" vertical="center" wrapText="1"/>
    </xf>
    <xf numFmtId="0" fontId="13" fillId="0" borderId="24" xfId="0" applyFont="1" applyBorder="1" applyAlignment="1">
      <alignment horizontal="center" vertical="center"/>
    </xf>
    <xf numFmtId="0" fontId="13" fillId="0" borderId="29"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29" xfId="0" applyFont="1" applyBorder="1" applyAlignment="1">
      <alignment horizontal="center" vertical="center"/>
    </xf>
    <xf numFmtId="0" fontId="13" fillId="0" borderId="37" xfId="0" applyFont="1" applyBorder="1" applyAlignment="1">
      <alignment horizontal="center" vertical="center" wrapText="1"/>
    </xf>
    <xf numFmtId="165" fontId="0" fillId="8" borderId="14" xfId="0" applyNumberFormat="1" applyFill="1" applyBorder="1" applyAlignment="1">
      <alignment horizontal="center"/>
    </xf>
    <xf numFmtId="49" fontId="0" fillId="8" borderId="21" xfId="0" applyNumberFormat="1" applyFill="1" applyBorder="1" applyAlignment="1">
      <alignment horizontal="center"/>
    </xf>
    <xf numFmtId="0" fontId="0" fillId="3" borderId="1" xfId="0" applyFill="1" applyBorder="1" applyAlignment="1" applyProtection="1">
      <alignment horizontal="center" vertical="center"/>
      <protection locked="0"/>
    </xf>
    <xf numFmtId="0" fontId="0" fillId="3" borderId="9" xfId="0" applyFill="1" applyBorder="1" applyAlignment="1" applyProtection="1">
      <alignment horizontal="center" vertical="center"/>
      <protection locked="0"/>
    </xf>
    <xf numFmtId="0" fontId="0" fillId="3" borderId="11" xfId="0" applyFill="1" applyBorder="1" applyAlignment="1" applyProtection="1">
      <alignment horizontal="center" vertical="center"/>
      <protection locked="0"/>
    </xf>
    <xf numFmtId="0" fontId="0" fillId="0" borderId="38" xfId="0" applyBorder="1" applyAlignment="1">
      <alignment horizontal="center"/>
    </xf>
    <xf numFmtId="0" fontId="0" fillId="0" borderId="13" xfId="0" applyBorder="1" applyAlignment="1">
      <alignment horizontal="center"/>
    </xf>
    <xf numFmtId="0" fontId="0" fillId="7" borderId="13" xfId="0" applyFill="1" applyBorder="1" applyAlignment="1">
      <alignment horizontal="center"/>
    </xf>
    <xf numFmtId="0" fontId="0" fillId="0" borderId="39" xfId="0" applyBorder="1" applyAlignment="1">
      <alignment horizontal="center"/>
    </xf>
    <xf numFmtId="0" fontId="0" fillId="0" borderId="40" xfId="0" applyBorder="1" applyAlignment="1">
      <alignment horizontal="center"/>
    </xf>
    <xf numFmtId="0" fontId="0" fillId="7" borderId="41" xfId="0" applyFill="1" applyBorder="1" applyAlignment="1">
      <alignment horizontal="center"/>
    </xf>
    <xf numFmtId="0" fontId="0" fillId="7" borderId="38" xfId="0" applyFill="1" applyBorder="1" applyAlignment="1">
      <alignment horizontal="center"/>
    </xf>
    <xf numFmtId="2" fontId="0" fillId="0" borderId="42" xfId="0" applyNumberFormat="1" applyBorder="1" applyAlignment="1">
      <alignment horizontal="center" vertical="center"/>
    </xf>
    <xf numFmtId="2" fontId="0" fillId="0" borderId="43" xfId="0" applyNumberFormat="1" applyBorder="1" applyAlignment="1">
      <alignment horizontal="center" vertical="center"/>
    </xf>
    <xf numFmtId="2" fontId="0" fillId="7" borderId="43" xfId="0" applyNumberFormat="1" applyFill="1" applyBorder="1" applyAlignment="1">
      <alignment horizontal="center" vertical="center"/>
    </xf>
    <xf numFmtId="2" fontId="0" fillId="0" borderId="44" xfId="0" applyNumberFormat="1" applyBorder="1" applyAlignment="1">
      <alignment horizontal="center" vertical="center"/>
    </xf>
    <xf numFmtId="2" fontId="0" fillId="0" borderId="45" xfId="0" applyNumberFormat="1" applyBorder="1" applyAlignment="1">
      <alignment horizontal="center" vertical="center"/>
    </xf>
    <xf numFmtId="2" fontId="0" fillId="0" borderId="46" xfId="0" applyNumberFormat="1" applyBorder="1" applyAlignment="1">
      <alignment horizontal="center" vertical="center"/>
    </xf>
    <xf numFmtId="2" fontId="0" fillId="7" borderId="42" xfId="0" applyNumberFormat="1" applyFill="1" applyBorder="1" applyAlignment="1">
      <alignment horizontal="center" vertical="center"/>
    </xf>
    <xf numFmtId="2" fontId="0" fillId="7" borderId="45" xfId="0" applyNumberFormat="1" applyFill="1" applyBorder="1" applyAlignment="1">
      <alignment horizontal="center" vertical="center"/>
    </xf>
    <xf numFmtId="0" fontId="20" fillId="0" borderId="0" xfId="0" applyFont="1" applyAlignment="1">
      <alignment horizontal="center" vertical="center"/>
    </xf>
    <xf numFmtId="0" fontId="21" fillId="0" borderId="0" xfId="1" applyFont="1" applyFill="1" applyBorder="1" applyAlignment="1">
      <alignment horizontal="center" vertical="center"/>
    </xf>
    <xf numFmtId="0" fontId="0" fillId="4" borderId="30" xfId="0" applyFill="1" applyBorder="1" applyAlignment="1" applyProtection="1">
      <alignment horizontal="center" vertical="center"/>
      <protection locked="0"/>
    </xf>
    <xf numFmtId="0" fontId="15" fillId="4" borderId="30" xfId="0" applyFont="1" applyFill="1" applyBorder="1" applyAlignment="1" applyProtection="1">
      <alignment horizontal="center" vertical="center"/>
      <protection locked="0"/>
    </xf>
    <xf numFmtId="0" fontId="0" fillId="0" borderId="25" xfId="0" applyBorder="1"/>
    <xf numFmtId="0" fontId="20" fillId="0" borderId="0" xfId="0" applyFont="1" applyAlignment="1">
      <alignment vertical="center"/>
    </xf>
    <xf numFmtId="0" fontId="24" fillId="0" borderId="0" xfId="0" applyFont="1" applyAlignment="1">
      <alignment horizontal="center" vertical="center"/>
    </xf>
    <xf numFmtId="0" fontId="24" fillId="0" borderId="5" xfId="0" applyFont="1" applyBorder="1" applyAlignment="1">
      <alignment horizontal="center" vertical="center"/>
    </xf>
    <xf numFmtId="0" fontId="24" fillId="0" borderId="2" xfId="0" applyFont="1" applyBorder="1" applyAlignment="1">
      <alignment horizontal="center" vertical="center"/>
    </xf>
    <xf numFmtId="0" fontId="13" fillId="0" borderId="14" xfId="0" applyFont="1" applyBorder="1" applyAlignment="1">
      <alignment vertical="center" wrapText="1"/>
    </xf>
    <xf numFmtId="0" fontId="13" fillId="0" borderId="14" xfId="0" quotePrefix="1" applyFont="1" applyBorder="1" applyAlignment="1">
      <alignment vertical="center" wrapText="1"/>
    </xf>
    <xf numFmtId="0" fontId="13" fillId="0" borderId="20" xfId="0" applyFont="1" applyBorder="1" applyAlignment="1">
      <alignment vertical="center" wrapText="1"/>
    </xf>
    <xf numFmtId="0" fontId="13" fillId="0" borderId="20" xfId="0" quotePrefix="1" applyFont="1" applyBorder="1" applyAlignment="1">
      <alignment vertical="center" wrapText="1"/>
    </xf>
    <xf numFmtId="0" fontId="13" fillId="0" borderId="25" xfId="0" applyFont="1" applyBorder="1"/>
    <xf numFmtId="0" fontId="13" fillId="0" borderId="14" xfId="0" applyFont="1" applyBorder="1" applyAlignment="1">
      <alignment horizontal="center"/>
    </xf>
    <xf numFmtId="0" fontId="13" fillId="0" borderId="16" xfId="0" applyFont="1" applyBorder="1" applyAlignment="1">
      <alignment horizontal="center" vertical="center" wrapText="1"/>
    </xf>
    <xf numFmtId="0" fontId="0" fillId="0" borderId="48" xfId="0" applyBorder="1"/>
    <xf numFmtId="0" fontId="16" fillId="0" borderId="0" xfId="1" applyFont="1" applyFill="1" applyBorder="1" applyAlignment="1">
      <alignment horizontal="center" vertical="center"/>
    </xf>
    <xf numFmtId="0" fontId="0" fillId="0" borderId="0" xfId="0" applyAlignment="1">
      <alignment horizontal="left" vertical="center" wrapText="1"/>
    </xf>
    <xf numFmtId="0" fontId="13" fillId="0" borderId="0" xfId="0" applyFont="1" applyAlignment="1">
      <alignment vertical="center"/>
    </xf>
    <xf numFmtId="0" fontId="13" fillId="0" borderId="0" xfId="0" applyFont="1" applyAlignment="1">
      <alignment horizontal="left" vertical="top" wrapText="1"/>
    </xf>
    <xf numFmtId="0" fontId="0" fillId="0" borderId="0" xfId="0" applyAlignment="1">
      <alignment horizontal="left" vertical="center"/>
    </xf>
    <xf numFmtId="0" fontId="20" fillId="0" borderId="0" xfId="0" applyFont="1" applyAlignment="1">
      <alignment horizontal="center"/>
    </xf>
    <xf numFmtId="0" fontId="25" fillId="0" borderId="0" xfId="0" applyFont="1" applyAlignment="1">
      <alignment vertical="top" wrapText="1"/>
    </xf>
    <xf numFmtId="0" fontId="0" fillId="8" borderId="0" xfId="0" applyFill="1"/>
    <xf numFmtId="0" fontId="29" fillId="0" borderId="0" xfId="0" applyFont="1" applyAlignment="1">
      <alignment vertical="center" wrapText="1"/>
    </xf>
    <xf numFmtId="0" fontId="0" fillId="4" borderId="14" xfId="0" applyFill="1" applyBorder="1" applyAlignment="1" applyProtection="1">
      <alignment horizontal="center"/>
      <protection locked="0"/>
    </xf>
    <xf numFmtId="0" fontId="30" fillId="0" borderId="0" xfId="0" applyFont="1" applyAlignment="1">
      <alignment vertical="center" wrapText="1"/>
    </xf>
    <xf numFmtId="0" fontId="19" fillId="0" borderId="0" xfId="0" applyFont="1" applyAlignment="1">
      <alignment horizontal="center" vertical="center"/>
    </xf>
    <xf numFmtId="0" fontId="17" fillId="0" borderId="0" xfId="0" applyFont="1" applyAlignment="1">
      <alignment horizontal="left" wrapText="1"/>
    </xf>
    <xf numFmtId="0" fontId="0" fillId="0" borderId="0" xfId="0" applyAlignment="1">
      <alignment vertical="top" wrapText="1"/>
    </xf>
    <xf numFmtId="0" fontId="14" fillId="0" borderId="0" xfId="0" applyFont="1"/>
    <xf numFmtId="0" fontId="0" fillId="0" borderId="0" xfId="0" applyAlignment="1">
      <alignment vertical="top"/>
    </xf>
    <xf numFmtId="0" fontId="0" fillId="0" borderId="0" xfId="0" applyAlignment="1">
      <alignment horizontal="left" vertical="top" wrapText="1"/>
    </xf>
    <xf numFmtId="0" fontId="0" fillId="0" borderId="0" xfId="0" applyAlignment="1">
      <alignment horizontal="left" vertical="top"/>
    </xf>
    <xf numFmtId="0" fontId="0" fillId="0" borderId="2" xfId="0" applyBorder="1" applyAlignment="1">
      <alignment horizontal="center" vertical="center"/>
    </xf>
    <xf numFmtId="0" fontId="20" fillId="0" borderId="25" xfId="0" applyFont="1" applyBorder="1" applyAlignment="1">
      <alignment horizontal="center" vertical="center"/>
    </xf>
    <xf numFmtId="0" fontId="20" fillId="0" borderId="26" xfId="0" applyFont="1" applyBorder="1" applyAlignment="1">
      <alignment horizontal="center" vertical="center"/>
    </xf>
    <xf numFmtId="0" fontId="15" fillId="0" borderId="5" xfId="0" applyFont="1" applyBorder="1" applyAlignment="1">
      <alignment vertical="center"/>
    </xf>
    <xf numFmtId="0" fontId="13" fillId="0" borderId="6" xfId="0" applyFont="1" applyBorder="1" applyAlignment="1">
      <alignment horizontal="right" vertical="center"/>
    </xf>
    <xf numFmtId="0" fontId="22" fillId="0" borderId="0" xfId="1" applyFont="1" applyFill="1" applyBorder="1" applyAlignment="1">
      <alignment horizontal="center" vertical="center"/>
    </xf>
    <xf numFmtId="0" fontId="12" fillId="0" borderId="0" xfId="1" applyFill="1" applyBorder="1" applyAlignment="1">
      <alignment horizontal="center" vertical="center"/>
    </xf>
    <xf numFmtId="0" fontId="22" fillId="0" borderId="0" xfId="0" applyFont="1" applyAlignment="1">
      <alignment horizontal="center" vertical="center"/>
    </xf>
    <xf numFmtId="49" fontId="0" fillId="0" borderId="0" xfId="0" quotePrefix="1" applyNumberFormat="1" applyAlignment="1">
      <alignment vertical="center"/>
    </xf>
    <xf numFmtId="0" fontId="13" fillId="0" borderId="48" xfId="0" applyFont="1" applyBorder="1" applyAlignment="1">
      <alignment vertical="center"/>
    </xf>
    <xf numFmtId="0" fontId="13" fillId="0" borderId="25" xfId="0" applyFont="1" applyBorder="1" applyAlignment="1">
      <alignment vertical="center"/>
    </xf>
    <xf numFmtId="0" fontId="13" fillId="0" borderId="26" xfId="0" applyFont="1" applyBorder="1" applyAlignment="1">
      <alignment vertical="center"/>
    </xf>
    <xf numFmtId="0" fontId="13" fillId="10" borderId="12" xfId="0" quotePrefix="1" applyFont="1" applyFill="1" applyBorder="1" applyAlignment="1">
      <alignment horizontal="center" vertical="center" shrinkToFit="1"/>
    </xf>
    <xf numFmtId="0" fontId="0" fillId="0" borderId="53" xfId="0" applyBorder="1" applyAlignment="1">
      <alignment vertical="center"/>
    </xf>
    <xf numFmtId="1" fontId="0" fillId="0" borderId="0" xfId="0" applyNumberFormat="1" applyAlignment="1">
      <alignment vertical="center"/>
    </xf>
    <xf numFmtId="0" fontId="0" fillId="0" borderId="6" xfId="0" applyBorder="1" applyAlignment="1">
      <alignment vertical="top" wrapText="1"/>
    </xf>
    <xf numFmtId="0" fontId="19" fillId="0" borderId="0" xfId="1" applyFont="1" applyFill="1" applyBorder="1" applyAlignment="1">
      <alignment horizontal="center" vertical="center"/>
    </xf>
    <xf numFmtId="0" fontId="44" fillId="0" borderId="0" xfId="0" applyFont="1"/>
    <xf numFmtId="0" fontId="45" fillId="0" borderId="5" xfId="0" applyFont="1" applyBorder="1" applyAlignment="1">
      <alignment horizontal="left" vertical="top" wrapText="1"/>
    </xf>
    <xf numFmtId="0" fontId="45" fillId="0" borderId="2" xfId="0" applyFont="1" applyBorder="1" applyAlignment="1">
      <alignment horizontal="left" vertical="top" wrapText="1"/>
    </xf>
    <xf numFmtId="0" fontId="15" fillId="0" borderId="8" xfId="0" applyFont="1" applyBorder="1" applyAlignment="1">
      <alignment horizontal="center" vertical="center"/>
    </xf>
    <xf numFmtId="0" fontId="15" fillId="0" borderId="6" xfId="0" applyFont="1" applyBorder="1" applyAlignment="1">
      <alignment horizontal="center" vertical="center"/>
    </xf>
    <xf numFmtId="0" fontId="0" fillId="0" borderId="6" xfId="0" applyBorder="1" applyAlignment="1">
      <alignment horizontal="center" vertical="center"/>
    </xf>
    <xf numFmtId="0" fontId="0" fillId="0" borderId="4" xfId="0" applyBorder="1"/>
    <xf numFmtId="0" fontId="0" fillId="0" borderId="12" xfId="0" applyBorder="1"/>
    <xf numFmtId="0" fontId="16" fillId="0" borderId="5" xfId="0" applyFont="1" applyBorder="1" applyAlignment="1">
      <alignment vertical="top" wrapText="1"/>
    </xf>
    <xf numFmtId="0" fontId="19" fillId="0" borderId="5" xfId="0" applyFont="1" applyBorder="1" applyAlignment="1">
      <alignment vertical="center" wrapText="1"/>
    </xf>
    <xf numFmtId="0" fontId="15" fillId="0" borderId="5" xfId="0" applyFont="1" applyBorder="1" applyAlignment="1">
      <alignment vertical="top"/>
    </xf>
    <xf numFmtId="0" fontId="15" fillId="0" borderId="5" xfId="0" applyFont="1" applyBorder="1" applyAlignment="1">
      <alignment horizontal="center" wrapText="1"/>
    </xf>
    <xf numFmtId="17" fontId="0" fillId="0" borderId="0" xfId="0" applyNumberFormat="1"/>
    <xf numFmtId="0" fontId="0" fillId="2" borderId="5" xfId="0" applyFill="1" applyBorder="1" applyAlignment="1">
      <alignment horizontal="center" vertical="center"/>
    </xf>
    <xf numFmtId="0" fontId="0" fillId="2" borderId="8" xfId="0" applyFill="1" applyBorder="1" applyAlignment="1">
      <alignment horizontal="center"/>
    </xf>
    <xf numFmtId="2" fontId="16" fillId="0" borderId="33" xfId="0" applyNumberFormat="1" applyFont="1" applyBorder="1" applyAlignment="1">
      <alignment horizontal="center"/>
    </xf>
    <xf numFmtId="0" fontId="16" fillId="0" borderId="7" xfId="0" applyFont="1" applyBorder="1" applyAlignment="1">
      <alignment horizontal="center"/>
    </xf>
    <xf numFmtId="0" fontId="13" fillId="2" borderId="68" xfId="0" applyFont="1" applyFill="1" applyBorder="1" applyAlignment="1">
      <alignment horizontal="center"/>
    </xf>
    <xf numFmtId="1" fontId="13" fillId="2" borderId="47" xfId="0" applyNumberFormat="1" applyFont="1" applyFill="1" applyBorder="1" applyAlignment="1">
      <alignment horizontal="center" vertical="center"/>
    </xf>
    <xf numFmtId="0" fontId="13" fillId="2" borderId="48" xfId="0" applyFont="1" applyFill="1" applyBorder="1" applyAlignment="1">
      <alignment horizontal="center"/>
    </xf>
    <xf numFmtId="0" fontId="0" fillId="2" borderId="0" xfId="0" applyFill="1" applyAlignment="1">
      <alignment horizontal="center"/>
    </xf>
    <xf numFmtId="0" fontId="0" fillId="0" borderId="53" xfId="0" applyBorder="1"/>
    <xf numFmtId="0" fontId="0" fillId="0" borderId="60" xfId="0" applyBorder="1"/>
    <xf numFmtId="0" fontId="13" fillId="0" borderId="0" xfId="0" applyFont="1" applyAlignment="1">
      <alignment vertical="top" wrapText="1"/>
    </xf>
    <xf numFmtId="0" fontId="52" fillId="8" borderId="0" xfId="0" applyFont="1" applyFill="1"/>
    <xf numFmtId="0" fontId="0" fillId="8" borderId="0" xfId="0" applyFill="1" applyAlignment="1">
      <alignment horizontal="center"/>
    </xf>
    <xf numFmtId="0" fontId="0" fillId="8" borderId="0" xfId="0" applyFill="1" applyAlignment="1">
      <alignment vertical="center"/>
    </xf>
    <xf numFmtId="0" fontId="20" fillId="8" borderId="8" xfId="0" applyFont="1" applyFill="1" applyBorder="1" applyAlignment="1">
      <alignment vertical="center"/>
    </xf>
    <xf numFmtId="0" fontId="20" fillId="8" borderId="6" xfId="0" applyFont="1" applyFill="1" applyBorder="1" applyAlignment="1">
      <alignment vertical="center"/>
    </xf>
    <xf numFmtId="0" fontId="0" fillId="8" borderId="6" xfId="0" applyFill="1" applyBorder="1" applyAlignment="1">
      <alignment vertical="center"/>
    </xf>
    <xf numFmtId="0" fontId="0" fillId="8" borderId="5" xfId="0" applyFill="1" applyBorder="1" applyAlignment="1">
      <alignment horizontal="center" vertical="center"/>
    </xf>
    <xf numFmtId="0" fontId="13" fillId="8" borderId="0" xfId="0" applyFont="1" applyFill="1" applyAlignment="1">
      <alignment horizontal="right" vertical="center"/>
    </xf>
    <xf numFmtId="0" fontId="53" fillId="8" borderId="0" xfId="0" applyFont="1" applyFill="1" applyAlignment="1">
      <alignment horizontal="center"/>
    </xf>
    <xf numFmtId="0" fontId="20" fillId="8" borderId="0" xfId="0" applyFont="1" applyFill="1" applyAlignment="1">
      <alignment horizontal="right" vertical="center"/>
    </xf>
    <xf numFmtId="0" fontId="0" fillId="8" borderId="5" xfId="0" applyFill="1" applyBorder="1" applyAlignment="1">
      <alignment horizontal="center"/>
    </xf>
    <xf numFmtId="0" fontId="17" fillId="8" borderId="0" xfId="0" applyFont="1" applyFill="1" applyAlignment="1">
      <alignment horizontal="center" vertical="center"/>
    </xf>
    <xf numFmtId="0" fontId="13" fillId="8" borderId="0" xfId="0" applyFont="1" applyFill="1" applyAlignment="1">
      <alignment horizontal="right"/>
    </xf>
    <xf numFmtId="0" fontId="0" fillId="8" borderId="0" xfId="0" applyFill="1" applyAlignment="1">
      <alignment horizontal="center" vertical="center" wrapText="1"/>
    </xf>
    <xf numFmtId="14" fontId="0" fillId="4" borderId="30" xfId="0" applyNumberFormat="1" applyFill="1" applyBorder="1" applyAlignment="1" applyProtection="1">
      <alignment horizontal="center" vertical="center"/>
      <protection locked="0"/>
    </xf>
    <xf numFmtId="21" fontId="0" fillId="4" borderId="14" xfId="0" applyNumberFormat="1" applyFill="1" applyBorder="1" applyAlignment="1" applyProtection="1">
      <alignment horizontal="center" vertical="center"/>
      <protection locked="0"/>
    </xf>
    <xf numFmtId="21" fontId="0" fillId="8" borderId="30" xfId="0" applyNumberFormat="1" applyFill="1" applyBorder="1" applyAlignment="1">
      <alignment horizontal="center" vertical="center"/>
    </xf>
    <xf numFmtId="45" fontId="0" fillId="8" borderId="14" xfId="0" applyNumberFormat="1" applyFill="1" applyBorder="1" applyAlignment="1">
      <alignment horizontal="center" vertical="center"/>
    </xf>
    <xf numFmtId="21" fontId="0" fillId="8" borderId="0" xfId="0" applyNumberFormat="1" applyFill="1"/>
    <xf numFmtId="45" fontId="0" fillId="8" borderId="0" xfId="0" applyNumberFormat="1" applyFill="1" applyAlignment="1">
      <alignment horizontal="center" vertical="center"/>
    </xf>
    <xf numFmtId="0" fontId="55" fillId="0" borderId="0" xfId="2" applyAlignment="1">
      <alignment horizontal="left" vertical="top"/>
    </xf>
    <xf numFmtId="0" fontId="57" fillId="0" borderId="75" xfId="2" applyFont="1" applyBorder="1" applyAlignment="1">
      <alignment horizontal="center" vertical="center" wrapText="1"/>
    </xf>
    <xf numFmtId="9" fontId="59" fillId="0" borderId="75" xfId="2" applyNumberFormat="1" applyFont="1" applyBorder="1" applyAlignment="1">
      <alignment horizontal="center" vertical="top" shrinkToFit="1"/>
    </xf>
    <xf numFmtId="9" fontId="59" fillId="0" borderId="75" xfId="2" applyNumberFormat="1" applyFont="1" applyBorder="1" applyAlignment="1">
      <alignment horizontal="center" vertical="center" shrinkToFit="1"/>
    </xf>
    <xf numFmtId="0" fontId="57" fillId="0" borderId="0" xfId="2" applyFont="1" applyAlignment="1">
      <alignment horizontal="left" vertical="top" wrapText="1"/>
    </xf>
    <xf numFmtId="1" fontId="58" fillId="0" borderId="0" xfId="2" applyNumberFormat="1" applyFont="1" applyAlignment="1">
      <alignment horizontal="center" vertical="top" shrinkToFit="1"/>
    </xf>
    <xf numFmtId="1" fontId="59" fillId="0" borderId="0" xfId="2" applyNumberFormat="1" applyFont="1" applyAlignment="1">
      <alignment horizontal="center" vertical="top" shrinkToFit="1"/>
    </xf>
    <xf numFmtId="9" fontId="59" fillId="0" borderId="0" xfId="2" applyNumberFormat="1" applyFont="1" applyAlignment="1">
      <alignment horizontal="center" vertical="top" shrinkToFit="1"/>
    </xf>
    <xf numFmtId="0" fontId="57" fillId="0" borderId="0" xfId="2" applyFont="1" applyAlignment="1">
      <alignment horizontal="left" vertical="top"/>
    </xf>
    <xf numFmtId="0" fontId="56" fillId="0" borderId="75" xfId="2" applyFont="1" applyBorder="1" applyAlignment="1">
      <alignment horizontal="center" vertical="center" wrapText="1"/>
    </xf>
    <xf numFmtId="0" fontId="57" fillId="0" borderId="75" xfId="2" applyFont="1" applyBorder="1" applyAlignment="1">
      <alignment horizontal="left" vertical="top" wrapText="1"/>
    </xf>
    <xf numFmtId="0" fontId="55" fillId="0" borderId="75" xfId="2" applyBorder="1" applyAlignment="1">
      <alignment horizontal="left" vertical="top" wrapText="1"/>
    </xf>
    <xf numFmtId="0" fontId="57" fillId="0" borderId="76" xfId="2" applyFont="1" applyBorder="1" applyAlignment="1">
      <alignment horizontal="left" vertical="top" wrapText="1"/>
    </xf>
    <xf numFmtId="0" fontId="57" fillId="0" borderId="79" xfId="2" applyFont="1" applyBorder="1" applyAlignment="1">
      <alignment horizontal="left" vertical="top" wrapText="1"/>
    </xf>
    <xf numFmtId="0" fontId="11" fillId="0" borderId="75" xfId="2" applyFont="1" applyBorder="1" applyAlignment="1">
      <alignment horizontal="left" vertical="top" wrapText="1"/>
    </xf>
    <xf numFmtId="0" fontId="65" fillId="0" borderId="0" xfId="3"/>
    <xf numFmtId="0" fontId="65" fillId="0" borderId="14" xfId="3" applyBorder="1" applyAlignment="1" applyProtection="1">
      <alignment horizontal="center" vertical="center"/>
      <protection locked="0"/>
    </xf>
    <xf numFmtId="3" fontId="65" fillId="0" borderId="14" xfId="3" applyNumberFormat="1" applyBorder="1" applyAlignment="1" applyProtection="1">
      <alignment horizontal="center" vertical="center"/>
      <protection locked="0"/>
    </xf>
    <xf numFmtId="0" fontId="65" fillId="0" borderId="10" xfId="3" applyBorder="1" applyAlignment="1" applyProtection="1">
      <alignment horizontal="center" vertical="center"/>
      <protection locked="0"/>
    </xf>
    <xf numFmtId="0" fontId="65" fillId="0" borderId="19" xfId="3" applyBorder="1" applyAlignment="1" applyProtection="1">
      <alignment horizontal="center" vertical="center"/>
      <protection locked="0"/>
    </xf>
    <xf numFmtId="3" fontId="65" fillId="0" borderId="19" xfId="3" applyNumberFormat="1" applyBorder="1" applyAlignment="1" applyProtection="1">
      <alignment horizontal="center" vertical="center"/>
      <protection locked="0"/>
    </xf>
    <xf numFmtId="0" fontId="65" fillId="0" borderId="28" xfId="3" applyBorder="1" applyAlignment="1" applyProtection="1">
      <alignment horizontal="center" vertical="center"/>
      <protection locked="0"/>
    </xf>
    <xf numFmtId="0" fontId="70" fillId="0" borderId="85" xfId="3" applyFont="1" applyBorder="1" applyAlignment="1">
      <alignment horizontal="center" vertical="center"/>
    </xf>
    <xf numFmtId="0" fontId="70" fillId="0" borderId="86" xfId="3" applyFont="1" applyBorder="1" applyAlignment="1">
      <alignment horizontal="center" vertical="center"/>
    </xf>
    <xf numFmtId="0" fontId="70" fillId="0" borderId="87" xfId="3" applyFont="1" applyBorder="1" applyAlignment="1">
      <alignment horizontal="center" vertical="center"/>
    </xf>
    <xf numFmtId="0" fontId="65" fillId="0" borderId="0" xfId="3" applyAlignment="1">
      <alignment horizontal="center" vertical="center"/>
    </xf>
    <xf numFmtId="0" fontId="67" fillId="0" borderId="0" xfId="3" applyFont="1" applyAlignment="1">
      <alignment horizontal="center" vertical="center"/>
    </xf>
    <xf numFmtId="0" fontId="65" fillId="0" borderId="0" xfId="3" applyAlignment="1">
      <alignment horizontal="center"/>
    </xf>
    <xf numFmtId="0" fontId="65" fillId="0" borderId="20" xfId="3" applyBorder="1" applyAlignment="1" applyProtection="1">
      <alignment horizontal="center" vertical="center"/>
      <protection locked="0"/>
    </xf>
    <xf numFmtId="3" fontId="65" fillId="0" borderId="20" xfId="3" applyNumberFormat="1" applyBorder="1" applyAlignment="1" applyProtection="1">
      <alignment horizontal="center" vertical="center"/>
      <protection locked="0"/>
    </xf>
    <xf numFmtId="0" fontId="65" fillId="0" borderId="47" xfId="3" applyBorder="1" applyAlignment="1" applyProtection="1">
      <alignment horizontal="center" vertical="center"/>
      <protection locked="0"/>
    </xf>
    <xf numFmtId="0" fontId="65" fillId="0" borderId="22" xfId="3" applyBorder="1" applyAlignment="1" applyProtection="1">
      <alignment horizontal="center" vertical="center"/>
      <protection locked="0"/>
    </xf>
    <xf numFmtId="0" fontId="65" fillId="0" borderId="23" xfId="3" applyBorder="1" applyAlignment="1" applyProtection="1">
      <alignment horizontal="center" vertical="center"/>
      <protection locked="0"/>
    </xf>
    <xf numFmtId="0" fontId="65" fillId="0" borderId="27" xfId="3" applyBorder="1" applyAlignment="1" applyProtection="1">
      <alignment horizontal="center" vertical="center"/>
      <protection locked="0"/>
    </xf>
    <xf numFmtId="0" fontId="67" fillId="0" borderId="0" xfId="3" applyFont="1" applyAlignment="1">
      <alignment horizontal="center"/>
    </xf>
    <xf numFmtId="0" fontId="67" fillId="0" borderId="1" xfId="3" applyFont="1" applyBorder="1" applyAlignment="1">
      <alignment horizontal="center"/>
    </xf>
    <xf numFmtId="0" fontId="67" fillId="0" borderId="8" xfId="3" applyFont="1" applyBorder="1" applyAlignment="1">
      <alignment horizontal="center"/>
    </xf>
    <xf numFmtId="0" fontId="0" fillId="14" borderId="0" xfId="0" applyFill="1"/>
    <xf numFmtId="0" fontId="62" fillId="0" borderId="75" xfId="2" applyFont="1" applyBorder="1" applyAlignment="1">
      <alignment horizontal="left" vertical="top" wrapText="1"/>
    </xf>
    <xf numFmtId="0" fontId="67" fillId="0" borderId="24" xfId="3" applyFont="1" applyBorder="1" applyAlignment="1">
      <alignment horizontal="center"/>
    </xf>
    <xf numFmtId="0" fontId="65" fillId="0" borderId="29" xfId="3" applyBorder="1" applyAlignment="1" applyProtection="1">
      <alignment horizontal="center" vertical="center"/>
      <protection locked="0"/>
    </xf>
    <xf numFmtId="0" fontId="65" fillId="0" borderId="30" xfId="3" applyBorder="1" applyAlignment="1" applyProtection="1">
      <alignment horizontal="center" vertical="center"/>
      <protection locked="0"/>
    </xf>
    <xf numFmtId="3" fontId="65" fillId="0" borderId="30" xfId="3" applyNumberFormat="1" applyBorder="1" applyAlignment="1" applyProtection="1">
      <alignment horizontal="center" vertical="center"/>
      <protection locked="0"/>
    </xf>
    <xf numFmtId="0" fontId="65" fillId="0" borderId="31" xfId="3" applyBorder="1" applyAlignment="1" applyProtection="1">
      <alignment horizontal="center" vertical="center"/>
      <protection locked="0"/>
    </xf>
    <xf numFmtId="0" fontId="67" fillId="0" borderId="45" xfId="3" applyFont="1" applyBorder="1" applyAlignment="1">
      <alignment horizontal="center" vertical="center"/>
    </xf>
    <xf numFmtId="0" fontId="67" fillId="0" borderId="26" xfId="3" applyFont="1" applyBorder="1" applyAlignment="1">
      <alignment horizontal="center" vertical="center"/>
    </xf>
    <xf numFmtId="0" fontId="67" fillId="0" borderId="33" xfId="3" applyFont="1" applyBorder="1" applyAlignment="1">
      <alignment horizontal="center" vertical="center"/>
    </xf>
    <xf numFmtId="0" fontId="69" fillId="0" borderId="33" xfId="3" applyFont="1" applyBorder="1" applyAlignment="1">
      <alignment horizontal="center" vertical="center" wrapText="1"/>
    </xf>
    <xf numFmtId="0" fontId="13" fillId="0" borderId="0" xfId="0" applyFont="1" applyAlignment="1">
      <alignment horizontal="center" vertical="center" wrapText="1"/>
    </xf>
    <xf numFmtId="2" fontId="0" fillId="0" borderId="0" xfId="0" applyNumberFormat="1" applyAlignment="1">
      <alignment horizontal="center" vertical="center"/>
    </xf>
    <xf numFmtId="0" fontId="0" fillId="3" borderId="1" xfId="0" applyFill="1" applyBorder="1" applyAlignment="1" applyProtection="1">
      <alignment horizontal="center" vertical="center" shrinkToFit="1"/>
      <protection locked="0"/>
    </xf>
    <xf numFmtId="0" fontId="16" fillId="0" borderId="0" xfId="0" applyFont="1"/>
    <xf numFmtId="0" fontId="16" fillId="0" borderId="0" xfId="0" applyFont="1" applyAlignment="1">
      <alignment horizontal="right"/>
    </xf>
    <xf numFmtId="0" fontId="0" fillId="10" borderId="14" xfId="0" applyFill="1" applyBorder="1" applyAlignment="1" applyProtection="1">
      <alignment horizontal="center" vertical="center"/>
      <protection locked="0"/>
    </xf>
    <xf numFmtId="0" fontId="13" fillId="2" borderId="1" xfId="0" applyFont="1" applyFill="1" applyBorder="1" applyAlignment="1">
      <alignment horizontal="right" vertical="center"/>
    </xf>
    <xf numFmtId="0" fontId="34" fillId="2" borderId="2" xfId="0" applyFont="1" applyFill="1" applyBorder="1" applyAlignment="1">
      <alignment horizontal="center" vertical="center"/>
    </xf>
    <xf numFmtId="0" fontId="0" fillId="3" borderId="14" xfId="0" applyFill="1" applyBorder="1" applyAlignment="1" applyProtection="1">
      <alignment horizontal="center" vertical="center" shrinkToFit="1"/>
      <protection locked="0"/>
    </xf>
    <xf numFmtId="0" fontId="22" fillId="0" borderId="0" xfId="0" applyFont="1" applyAlignment="1">
      <alignment vertical="center"/>
    </xf>
    <xf numFmtId="0" fontId="74" fillId="0" borderId="0" xfId="0" applyFont="1" applyAlignment="1">
      <alignment vertical="center"/>
    </xf>
    <xf numFmtId="0" fontId="14" fillId="2" borderId="0" xfId="0" applyFont="1" applyFill="1"/>
    <xf numFmtId="0" fontId="0" fillId="2" borderId="0" xfId="0" applyFill="1"/>
    <xf numFmtId="0" fontId="14" fillId="2" borderId="0" xfId="0" applyFont="1" applyFill="1" applyAlignment="1">
      <alignment horizontal="center" vertical="center" wrapText="1"/>
    </xf>
    <xf numFmtId="0" fontId="0" fillId="2" borderId="0" xfId="0" applyFill="1" applyAlignment="1">
      <alignment horizontal="center" vertical="center" wrapText="1"/>
    </xf>
    <xf numFmtId="0" fontId="13" fillId="0" borderId="0" xfId="0" applyFont="1" applyAlignment="1">
      <alignment horizontal="left" vertical="center" indent="1"/>
    </xf>
    <xf numFmtId="0" fontId="0" fillId="9" borderId="48" xfId="0" applyFill="1" applyBorder="1" applyAlignment="1" applyProtection="1">
      <alignment horizontal="center" vertical="center"/>
      <protection locked="0"/>
    </xf>
    <xf numFmtId="0" fontId="0" fillId="9" borderId="64" xfId="0" applyFill="1" applyBorder="1" applyAlignment="1" applyProtection="1">
      <alignment horizontal="center" vertical="center"/>
      <protection locked="0"/>
    </xf>
    <xf numFmtId="0" fontId="19" fillId="0" borderId="0" xfId="0" applyFont="1"/>
    <xf numFmtId="0" fontId="0" fillId="3" borderId="35" xfId="0" applyFill="1" applyBorder="1" applyAlignment="1" applyProtection="1">
      <alignment horizontal="center" vertical="center"/>
      <protection locked="0"/>
    </xf>
    <xf numFmtId="0" fontId="0" fillId="3" borderId="54" xfId="0" applyFill="1" applyBorder="1" applyAlignment="1" applyProtection="1">
      <alignment horizontal="center" vertical="center"/>
      <protection locked="0"/>
    </xf>
    <xf numFmtId="0" fontId="0" fillId="0" borderId="3" xfId="0" applyBorder="1"/>
    <xf numFmtId="0" fontId="72" fillId="0" borderId="0" xfId="1" applyFont="1" applyFill="1" applyBorder="1" applyAlignment="1"/>
    <xf numFmtId="0" fontId="0" fillId="15" borderId="0" xfId="0" applyFill="1"/>
    <xf numFmtId="0" fontId="0" fillId="16" borderId="8" xfId="0" applyFill="1" applyBorder="1" applyAlignment="1">
      <alignment horizontal="left" vertical="center"/>
    </xf>
    <xf numFmtId="2" fontId="0" fillId="16" borderId="52" xfId="0" applyNumberFormat="1" applyFill="1" applyBorder="1" applyAlignment="1">
      <alignment horizontal="center"/>
    </xf>
    <xf numFmtId="2" fontId="0" fillId="16" borderId="32" xfId="0" applyNumberFormat="1" applyFill="1" applyBorder="1" applyAlignment="1">
      <alignment horizontal="center"/>
    </xf>
    <xf numFmtId="0" fontId="0" fillId="15" borderId="5" xfId="0" applyFill="1" applyBorder="1"/>
    <xf numFmtId="0" fontId="0" fillId="15" borderId="0" xfId="0" applyFill="1" applyAlignment="1">
      <alignment horizontal="center"/>
    </xf>
    <xf numFmtId="2" fontId="0" fillId="15" borderId="2" xfId="0" applyNumberFormat="1" applyFill="1" applyBorder="1" applyAlignment="1">
      <alignment horizontal="center"/>
    </xf>
    <xf numFmtId="0" fontId="37" fillId="15" borderId="0" xfId="0" applyFont="1" applyFill="1" applyAlignment="1">
      <alignment horizontal="center"/>
    </xf>
    <xf numFmtId="0" fontId="37" fillId="15" borderId="0" xfId="0" applyFont="1" applyFill="1" applyAlignment="1">
      <alignment horizontal="center" vertical="top"/>
    </xf>
    <xf numFmtId="2" fontId="0" fillId="16" borderId="46" xfId="0" applyNumberFormat="1" applyFill="1" applyBorder="1" applyAlignment="1">
      <alignment horizontal="center" vertical="center"/>
    </xf>
    <xf numFmtId="2" fontId="0" fillId="16" borderId="32" xfId="0" applyNumberFormat="1" applyFill="1" applyBorder="1" applyAlignment="1">
      <alignment horizontal="center" vertical="center"/>
    </xf>
    <xf numFmtId="2" fontId="0" fillId="15" borderId="0" xfId="0" applyNumberFormat="1" applyFill="1" applyAlignment="1">
      <alignment horizontal="center" vertical="top"/>
    </xf>
    <xf numFmtId="0" fontId="0" fillId="16" borderId="31" xfId="0" applyFill="1" applyBorder="1" applyAlignment="1">
      <alignment horizontal="center" vertical="center"/>
    </xf>
    <xf numFmtId="2" fontId="0" fillId="16" borderId="0" xfId="0" applyNumberFormat="1" applyFill="1" applyAlignment="1">
      <alignment horizontal="center" vertical="center"/>
    </xf>
    <xf numFmtId="2" fontId="0" fillId="16" borderId="67" xfId="0" applyNumberFormat="1" applyFill="1" applyBorder="1" applyAlignment="1">
      <alignment horizontal="center" vertical="center"/>
    </xf>
    <xf numFmtId="2" fontId="0" fillId="16" borderId="28" xfId="0" applyNumberFormat="1" applyFill="1" applyBorder="1" applyAlignment="1">
      <alignment horizontal="center" vertical="center"/>
    </xf>
    <xf numFmtId="2" fontId="0" fillId="16" borderId="31" xfId="0" applyNumberFormat="1" applyFill="1" applyBorder="1" applyAlignment="1">
      <alignment horizontal="center" vertical="center"/>
    </xf>
    <xf numFmtId="2" fontId="0" fillId="16" borderId="21" xfId="0" applyNumberFormat="1" applyFill="1" applyBorder="1" applyAlignment="1">
      <alignment horizontal="center" vertical="top"/>
    </xf>
    <xf numFmtId="0" fontId="0" fillId="16" borderId="10" xfId="0" applyFill="1" applyBorder="1" applyAlignment="1">
      <alignment horizontal="center"/>
    </xf>
    <xf numFmtId="0" fontId="0" fillId="16" borderId="28" xfId="0" applyFill="1" applyBorder="1" applyAlignment="1">
      <alignment horizontal="center" vertical="center"/>
    </xf>
    <xf numFmtId="0" fontId="0" fillId="15" borderId="2" xfId="0" applyFill="1" applyBorder="1" applyAlignment="1">
      <alignment horizontal="center"/>
    </xf>
    <xf numFmtId="2" fontId="77" fillId="16" borderId="48" xfId="0" applyNumberFormat="1" applyFont="1" applyFill="1" applyBorder="1" applyAlignment="1">
      <alignment horizontal="center"/>
    </xf>
    <xf numFmtId="0" fontId="77" fillId="16" borderId="26" xfId="0" applyFont="1" applyFill="1" applyBorder="1"/>
    <xf numFmtId="2" fontId="16" fillId="0" borderId="0" xfId="0" applyNumberFormat="1" applyFont="1" applyAlignment="1">
      <alignment horizontal="center" vertical="center"/>
    </xf>
    <xf numFmtId="0" fontId="0" fillId="11" borderId="0" xfId="0" applyFill="1"/>
    <xf numFmtId="0" fontId="0" fillId="11" borderId="0" xfId="0" applyFill="1" applyAlignment="1">
      <alignment horizontal="center"/>
    </xf>
    <xf numFmtId="0" fontId="37" fillId="11" borderId="45" xfId="0" applyFont="1" applyFill="1" applyBorder="1" applyAlignment="1">
      <alignment horizontal="center" vertical="center"/>
    </xf>
    <xf numFmtId="0" fontId="37" fillId="11" borderId="42" xfId="0" applyFont="1" applyFill="1" applyBorder="1" applyAlignment="1">
      <alignment horizontal="center" vertical="center" wrapText="1"/>
    </xf>
    <xf numFmtId="0" fontId="37" fillId="11" borderId="43" xfId="0" applyFont="1" applyFill="1" applyBorder="1" applyAlignment="1">
      <alignment horizontal="center" vertical="center" wrapText="1"/>
    </xf>
    <xf numFmtId="0" fontId="37" fillId="11" borderId="44" xfId="0" applyFont="1" applyFill="1" applyBorder="1" applyAlignment="1">
      <alignment horizontal="center" vertical="center" wrapText="1"/>
    </xf>
    <xf numFmtId="0" fontId="37" fillId="11" borderId="46" xfId="0" applyFont="1" applyFill="1" applyBorder="1" applyAlignment="1">
      <alignment horizontal="center" vertical="center" wrapText="1"/>
    </xf>
    <xf numFmtId="2" fontId="0" fillId="11" borderId="43" xfId="0" applyNumberFormat="1" applyFill="1" applyBorder="1" applyAlignment="1">
      <alignment horizontal="center"/>
    </xf>
    <xf numFmtId="2" fontId="0" fillId="11" borderId="44" xfId="0" applyNumberFormat="1" applyFill="1" applyBorder="1" applyAlignment="1">
      <alignment horizontal="center"/>
    </xf>
    <xf numFmtId="10" fontId="0" fillId="11" borderId="44" xfId="0" applyNumberFormat="1" applyFill="1" applyBorder="1" applyAlignment="1">
      <alignment horizontal="center"/>
    </xf>
    <xf numFmtId="2" fontId="22" fillId="11" borderId="33" xfId="0" applyNumberFormat="1" applyFont="1" applyFill="1" applyBorder="1" applyAlignment="1">
      <alignment horizontal="center"/>
    </xf>
    <xf numFmtId="2" fontId="22" fillId="11" borderId="26" xfId="0" applyNumberFormat="1" applyFont="1" applyFill="1" applyBorder="1" applyAlignment="1">
      <alignment horizontal="center"/>
    </xf>
    <xf numFmtId="2" fontId="0" fillId="11" borderId="30" xfId="0" applyNumberFormat="1" applyFill="1" applyBorder="1" applyAlignment="1">
      <alignment horizontal="center"/>
    </xf>
    <xf numFmtId="2" fontId="0" fillId="11" borderId="35" xfId="0" applyNumberFormat="1" applyFill="1" applyBorder="1" applyAlignment="1">
      <alignment horizontal="center"/>
    </xf>
    <xf numFmtId="10" fontId="0" fillId="11" borderId="35" xfId="0" applyNumberFormat="1" applyFill="1" applyBorder="1" applyAlignment="1">
      <alignment horizontal="center"/>
    </xf>
    <xf numFmtId="2" fontId="0" fillId="11" borderId="29" xfId="0" applyNumberFormat="1" applyFill="1" applyBorder="1" applyAlignment="1">
      <alignment horizontal="center"/>
    </xf>
    <xf numFmtId="2" fontId="0" fillId="11" borderId="21" xfId="0" applyNumberFormat="1" applyFill="1" applyBorder="1" applyAlignment="1">
      <alignment horizontal="center"/>
    </xf>
    <xf numFmtId="0" fontId="26" fillId="11" borderId="4" xfId="0" applyFont="1" applyFill="1" applyBorder="1" applyAlignment="1">
      <alignment horizontal="center" vertical="center"/>
    </xf>
    <xf numFmtId="0" fontId="43" fillId="11" borderId="0" xfId="0" applyFont="1" applyFill="1" applyAlignment="1">
      <alignment horizontal="center"/>
    </xf>
    <xf numFmtId="2" fontId="24" fillId="11" borderId="33" xfId="0" applyNumberFormat="1" applyFont="1" applyFill="1" applyBorder="1" applyAlignment="1">
      <alignment horizontal="center"/>
    </xf>
    <xf numFmtId="0" fontId="26" fillId="11" borderId="0" xfId="0" applyFont="1" applyFill="1" applyAlignment="1">
      <alignment horizontal="center" vertical="center"/>
    </xf>
    <xf numFmtId="0" fontId="32" fillId="11" borderId="0" xfId="0" applyFont="1" applyFill="1" applyAlignment="1">
      <alignment horizontal="right"/>
    </xf>
    <xf numFmtId="2" fontId="24" fillId="11" borderId="0" xfId="0" applyNumberFormat="1" applyFont="1" applyFill="1" applyAlignment="1">
      <alignment horizontal="center"/>
    </xf>
    <xf numFmtId="0" fontId="17" fillId="11" borderId="0" xfId="0" applyFont="1" applyFill="1"/>
    <xf numFmtId="9" fontId="0" fillId="4" borderId="43" xfId="0" applyNumberFormat="1" applyFill="1" applyBorder="1" applyAlignment="1" applyProtection="1">
      <alignment horizontal="center"/>
      <protection locked="0"/>
    </xf>
    <xf numFmtId="2" fontId="0" fillId="4" borderId="30" xfId="0" applyNumberFormat="1" applyFill="1" applyBorder="1" applyAlignment="1" applyProtection="1">
      <alignment horizontal="center"/>
      <protection locked="0"/>
    </xf>
    <xf numFmtId="0" fontId="0" fillId="8" borderId="42" xfId="0" applyFill="1" applyBorder="1" applyAlignment="1">
      <alignment horizontal="center"/>
    </xf>
    <xf numFmtId="2" fontId="0" fillId="8" borderId="43" xfId="0" applyNumberFormat="1" applyFill="1" applyBorder="1" applyAlignment="1">
      <alignment horizontal="center"/>
    </xf>
    <xf numFmtId="2" fontId="0" fillId="4" borderId="43" xfId="0" applyNumberFormat="1" applyFill="1" applyBorder="1" applyAlignment="1" applyProtection="1">
      <alignment horizontal="center"/>
      <protection locked="0"/>
    </xf>
    <xf numFmtId="0" fontId="0" fillId="8" borderId="29" xfId="0" applyFill="1" applyBorder="1" applyAlignment="1">
      <alignment horizontal="center"/>
    </xf>
    <xf numFmtId="9" fontId="0" fillId="8" borderId="30" xfId="0" applyNumberFormat="1" applyFill="1" applyBorder="1" applyAlignment="1">
      <alignment horizontal="center"/>
    </xf>
    <xf numFmtId="2" fontId="0" fillId="8" borderId="30" xfId="0" applyNumberFormat="1" applyFill="1" applyBorder="1" applyAlignment="1">
      <alignment horizontal="center"/>
    </xf>
    <xf numFmtId="0" fontId="0" fillId="8" borderId="22" xfId="0" applyFill="1" applyBorder="1" applyAlignment="1">
      <alignment horizontal="center"/>
    </xf>
    <xf numFmtId="0" fontId="17" fillId="0" borderId="8" xfId="0" applyFont="1" applyBorder="1" applyAlignment="1">
      <alignment vertical="top" wrapText="1"/>
    </xf>
    <xf numFmtId="0" fontId="17" fillId="0" borderId="6" xfId="0" applyFont="1" applyBorder="1" applyAlignment="1">
      <alignment vertical="top" wrapText="1"/>
    </xf>
    <xf numFmtId="0" fontId="17" fillId="0" borderId="7" xfId="0" applyFont="1" applyBorder="1" applyAlignment="1">
      <alignment vertical="top" wrapText="1"/>
    </xf>
    <xf numFmtId="0" fontId="13" fillId="0" borderId="34" xfId="0" applyFont="1" applyBorder="1" applyAlignment="1">
      <alignment vertical="center" wrapText="1"/>
    </xf>
    <xf numFmtId="0" fontId="13" fillId="7" borderId="4" xfId="0" applyFont="1" applyFill="1" applyBorder="1" applyAlignment="1">
      <alignment vertical="center" wrapText="1"/>
    </xf>
    <xf numFmtId="0" fontId="13" fillId="7" borderId="64" xfId="0" applyFont="1" applyFill="1" applyBorder="1" applyAlignment="1">
      <alignment vertical="center" wrapText="1"/>
    </xf>
    <xf numFmtId="0" fontId="13" fillId="7" borderId="65" xfId="0" applyFont="1" applyFill="1" applyBorder="1" applyAlignment="1">
      <alignment vertical="center" wrapText="1"/>
    </xf>
    <xf numFmtId="0" fontId="13" fillId="0" borderId="33" xfId="0" applyFont="1" applyBorder="1" applyAlignment="1">
      <alignment vertical="center" wrapText="1"/>
    </xf>
    <xf numFmtId="165" fontId="0" fillId="8" borderId="30" xfId="0" applyNumberFormat="1" applyFill="1" applyBorder="1" applyAlignment="1">
      <alignment horizontal="center"/>
    </xf>
    <xf numFmtId="0" fontId="13" fillId="0" borderId="33" xfId="0" applyFont="1" applyBorder="1" applyAlignment="1">
      <alignment horizontal="center" vertical="center" wrapText="1"/>
    </xf>
    <xf numFmtId="0" fontId="13" fillId="0" borderId="34" xfId="0" applyFont="1" applyBorder="1" applyAlignment="1">
      <alignment horizontal="center" vertical="center" wrapText="1"/>
    </xf>
    <xf numFmtId="0" fontId="0" fillId="7" borderId="33" xfId="0" applyFill="1" applyBorder="1" applyAlignment="1">
      <alignment vertical="center" wrapText="1"/>
    </xf>
    <xf numFmtId="0" fontId="17" fillId="7" borderId="8" xfId="0" applyFont="1" applyFill="1" applyBorder="1" applyAlignment="1">
      <alignment horizontal="left" vertical="top" wrapText="1"/>
    </xf>
    <xf numFmtId="0" fontId="17" fillId="7" borderId="6" xfId="0" applyFont="1" applyFill="1" applyBorder="1" applyAlignment="1">
      <alignment horizontal="left" vertical="top" wrapText="1"/>
    </xf>
    <xf numFmtId="0" fontId="17" fillId="7" borderId="7" xfId="0" applyFont="1" applyFill="1" applyBorder="1" applyAlignment="1">
      <alignment horizontal="left" vertical="top" wrapText="1"/>
    </xf>
    <xf numFmtId="9" fontId="0" fillId="11" borderId="0" xfId="0" applyNumberFormat="1" applyFill="1" applyAlignment="1">
      <alignment horizontal="center"/>
    </xf>
    <xf numFmtId="2" fontId="0" fillId="11" borderId="0" xfId="0" applyNumberFormat="1" applyFill="1" applyAlignment="1">
      <alignment horizontal="center"/>
    </xf>
    <xf numFmtId="10" fontId="0" fillId="11" borderId="0" xfId="0" applyNumberFormat="1" applyFill="1" applyAlignment="1">
      <alignment horizontal="center"/>
    </xf>
    <xf numFmtId="2" fontId="22" fillId="11" borderId="0" xfId="0" applyNumberFormat="1" applyFont="1" applyFill="1" applyAlignment="1">
      <alignment horizontal="center"/>
    </xf>
    <xf numFmtId="0" fontId="0" fillId="3" borderId="10" xfId="0" applyFill="1" applyBorder="1" applyAlignment="1">
      <alignment horizontal="center" vertical="center"/>
    </xf>
    <xf numFmtId="0" fontId="22" fillId="16" borderId="34" xfId="0" applyFont="1" applyFill="1" applyBorder="1" applyAlignment="1" applyProtection="1">
      <alignment horizontal="center"/>
      <protection locked="0"/>
    </xf>
    <xf numFmtId="0" fontId="0" fillId="16" borderId="43" xfId="0" applyFill="1" applyBorder="1" applyAlignment="1" applyProtection="1">
      <alignment horizontal="center" vertical="center"/>
      <protection locked="0"/>
    </xf>
    <xf numFmtId="2" fontId="0" fillId="16" borderId="55" xfId="0" applyNumberFormat="1" applyFill="1" applyBorder="1" applyAlignment="1" applyProtection="1">
      <alignment horizontal="center" vertical="center"/>
      <protection locked="0"/>
    </xf>
    <xf numFmtId="2" fontId="0" fillId="16" borderId="16" xfId="0" applyNumberFormat="1" applyFill="1" applyBorder="1" applyAlignment="1" applyProtection="1">
      <alignment horizontal="center" vertical="center"/>
      <protection locked="0"/>
    </xf>
    <xf numFmtId="2" fontId="0" fillId="16" borderId="14" xfId="0" applyNumberFormat="1" applyFill="1" applyBorder="1" applyAlignment="1" applyProtection="1">
      <alignment horizontal="center" vertical="center"/>
      <protection locked="0"/>
    </xf>
    <xf numFmtId="2" fontId="0" fillId="16" borderId="19" xfId="0" applyNumberFormat="1" applyFill="1" applyBorder="1" applyAlignment="1" applyProtection="1">
      <alignment horizontal="center" vertical="center"/>
      <protection locked="0"/>
    </xf>
    <xf numFmtId="2" fontId="0" fillId="16" borderId="30" xfId="0" applyNumberFormat="1" applyFill="1" applyBorder="1" applyAlignment="1" applyProtection="1">
      <alignment horizontal="center" vertical="center"/>
      <protection locked="0"/>
    </xf>
    <xf numFmtId="0" fontId="16" fillId="0" borderId="2" xfId="0" applyFont="1" applyBorder="1" applyAlignment="1">
      <alignment horizontal="center" vertical="center"/>
    </xf>
    <xf numFmtId="0" fontId="16" fillId="0" borderId="0" xfId="0" applyFont="1" applyAlignment="1">
      <alignment horizontal="center" vertical="center"/>
    </xf>
    <xf numFmtId="0" fontId="0" fillId="4" borderId="14" xfId="0" applyFill="1" applyBorder="1" applyAlignment="1" applyProtection="1">
      <alignment horizontal="center" vertical="center"/>
      <protection locked="0"/>
    </xf>
    <xf numFmtId="0" fontId="15" fillId="0" borderId="0" xfId="0" applyFont="1" applyAlignment="1">
      <alignment horizontal="center" vertical="center"/>
    </xf>
    <xf numFmtId="0" fontId="16" fillId="0" borderId="0" xfId="0" applyFont="1" applyAlignment="1">
      <alignment horizontal="center"/>
    </xf>
    <xf numFmtId="0" fontId="0" fillId="0" borderId="0" xfId="0" applyAlignment="1" applyProtection="1">
      <alignment vertical="top" wrapText="1"/>
      <protection locked="0"/>
    </xf>
    <xf numFmtId="0" fontId="0" fillId="0" borderId="5" xfId="0" applyBorder="1" applyAlignment="1">
      <alignment vertical="center"/>
    </xf>
    <xf numFmtId="0" fontId="13" fillId="0" borderId="3" xfId="0" applyFont="1" applyBorder="1" applyAlignment="1" applyProtection="1">
      <alignment vertical="top" wrapText="1"/>
      <protection locked="0"/>
    </xf>
    <xf numFmtId="0" fontId="13" fillId="0" borderId="4" xfId="0" applyFont="1" applyBorder="1" applyAlignment="1" applyProtection="1">
      <alignment vertical="top" wrapText="1"/>
      <protection locked="0"/>
    </xf>
    <xf numFmtId="0" fontId="13" fillId="0" borderId="12" xfId="0" applyFont="1" applyBorder="1" applyAlignment="1" applyProtection="1">
      <alignment vertical="top" wrapText="1"/>
      <protection locked="0"/>
    </xf>
    <xf numFmtId="0" fontId="13" fillId="0" borderId="5" xfId="0" applyFont="1" applyBorder="1" applyAlignment="1" applyProtection="1">
      <alignment vertical="top" wrapText="1"/>
      <protection locked="0"/>
    </xf>
    <xf numFmtId="0" fontId="13" fillId="0" borderId="0" xfId="0" applyFont="1" applyAlignment="1" applyProtection="1">
      <alignment vertical="top" wrapText="1"/>
      <protection locked="0"/>
    </xf>
    <xf numFmtId="0" fontId="13" fillId="0" borderId="2" xfId="0" applyFont="1" applyBorder="1" applyAlignment="1" applyProtection="1">
      <alignment vertical="top" wrapText="1"/>
      <protection locked="0"/>
    </xf>
    <xf numFmtId="0" fontId="13" fillId="0" borderId="8" xfId="0" applyFont="1" applyBorder="1" applyAlignment="1" applyProtection="1">
      <alignment vertical="top" wrapText="1"/>
      <protection locked="0"/>
    </xf>
    <xf numFmtId="0" fontId="13" fillId="0" borderId="6" xfId="0" applyFont="1" applyBorder="1" applyAlignment="1" applyProtection="1">
      <alignment vertical="top" wrapText="1"/>
      <protection locked="0"/>
    </xf>
    <xf numFmtId="0" fontId="13" fillId="0" borderId="7" xfId="0" applyFont="1" applyBorder="1" applyAlignment="1" applyProtection="1">
      <alignment vertical="top" wrapText="1"/>
      <protection locked="0"/>
    </xf>
    <xf numFmtId="0" fontId="0" fillId="0" borderId="2" xfId="0" applyBorder="1" applyAlignment="1">
      <alignment horizontal="right"/>
    </xf>
    <xf numFmtId="0" fontId="15" fillId="0" borderId="0" xfId="0" applyFont="1" applyAlignment="1">
      <alignment horizontal="right" vertical="center"/>
    </xf>
    <xf numFmtId="0" fontId="21" fillId="0" borderId="0" xfId="1" applyFont="1" applyFill="1" applyBorder="1" applyAlignment="1">
      <alignment vertical="top"/>
    </xf>
    <xf numFmtId="0" fontId="21" fillId="0" borderId="2" xfId="1" applyFont="1" applyFill="1" applyBorder="1" applyAlignment="1">
      <alignment vertical="top"/>
    </xf>
    <xf numFmtId="0" fontId="18" fillId="0" borderId="0" xfId="0" applyFont="1" applyAlignment="1">
      <alignment horizontal="center" vertical="center"/>
    </xf>
    <xf numFmtId="0" fontId="21" fillId="0" borderId="5" xfId="1" applyFont="1" applyFill="1" applyBorder="1" applyAlignment="1">
      <alignment vertical="top"/>
    </xf>
    <xf numFmtId="0" fontId="21" fillId="0" borderId="5" xfId="1" applyFont="1" applyFill="1" applyBorder="1" applyAlignment="1">
      <alignment horizontal="center" vertical="top"/>
    </xf>
    <xf numFmtId="0" fontId="13" fillId="0" borderId="5" xfId="0" applyFont="1" applyBorder="1" applyAlignment="1">
      <alignment horizontal="center" vertical="top"/>
    </xf>
    <xf numFmtId="0" fontId="13" fillId="0" borderId="8" xfId="0" applyFont="1" applyBorder="1" applyAlignment="1">
      <alignment horizontal="center" vertical="top"/>
    </xf>
    <xf numFmtId="0" fontId="43" fillId="0" borderId="0" xfId="0" applyFont="1" applyAlignment="1" applyProtection="1">
      <alignment vertical="top" wrapText="1"/>
      <protection locked="0"/>
    </xf>
    <xf numFmtId="0" fontId="39" fillId="2" borderId="48" xfId="0" applyFont="1" applyFill="1" applyBorder="1" applyAlignment="1">
      <alignment horizontal="center" vertical="center" wrapText="1"/>
    </xf>
    <xf numFmtId="0" fontId="47" fillId="2" borderId="44" xfId="0" applyFont="1" applyFill="1" applyBorder="1" applyAlignment="1">
      <alignment horizontal="center" vertical="center" wrapText="1"/>
    </xf>
    <xf numFmtId="0" fontId="38" fillId="2" borderId="44" xfId="0" applyFont="1" applyFill="1" applyBorder="1" applyAlignment="1">
      <alignment horizontal="center" vertical="center" wrapText="1"/>
    </xf>
    <xf numFmtId="0" fontId="38" fillId="2" borderId="46" xfId="0" applyFont="1" applyFill="1" applyBorder="1" applyAlignment="1">
      <alignment horizontal="center" vertical="center" wrapText="1"/>
    </xf>
    <xf numFmtId="0" fontId="0" fillId="0" borderId="0" xfId="0" applyAlignment="1" applyProtection="1">
      <alignment vertical="top"/>
      <protection locked="0"/>
    </xf>
    <xf numFmtId="0" fontId="13" fillId="0" borderId="30" xfId="0" applyFont="1" applyBorder="1" applyAlignment="1">
      <alignment horizontal="center" vertical="center" wrapText="1"/>
    </xf>
    <xf numFmtId="0" fontId="16" fillId="0" borderId="5" xfId="0" applyFont="1" applyBorder="1" applyAlignment="1">
      <alignment horizontal="right" vertical="center"/>
    </xf>
    <xf numFmtId="0" fontId="0" fillId="4" borderId="17" xfId="0" applyFill="1" applyBorder="1" applyAlignment="1" applyProtection="1">
      <alignment horizontal="center" vertical="center"/>
      <protection locked="0"/>
    </xf>
    <xf numFmtId="0" fontId="0" fillId="4" borderId="10" xfId="0" applyFill="1" applyBorder="1" applyAlignment="1" applyProtection="1">
      <alignment horizontal="center" vertical="center"/>
      <protection locked="0"/>
    </xf>
    <xf numFmtId="0" fontId="0" fillId="4" borderId="28" xfId="0" applyFill="1" applyBorder="1" applyAlignment="1" applyProtection="1">
      <alignment horizontal="center" vertical="center"/>
      <protection locked="0"/>
    </xf>
    <xf numFmtId="0" fontId="21" fillId="0" borderId="0" xfId="1" applyFont="1" applyFill="1" applyBorder="1" applyAlignment="1" applyProtection="1">
      <alignment horizontal="center" vertical="top"/>
    </xf>
    <xf numFmtId="0" fontId="21" fillId="0" borderId="5" xfId="1" applyFont="1" applyFill="1" applyBorder="1" applyAlignment="1" applyProtection="1">
      <alignment horizontal="center" vertical="top"/>
    </xf>
    <xf numFmtId="0" fontId="16" fillId="0" borderId="0" xfId="0" applyFont="1" applyAlignment="1">
      <alignment vertical="center"/>
    </xf>
    <xf numFmtId="0" fontId="21" fillId="0" borderId="8" xfId="1" applyFont="1" applyFill="1" applyBorder="1" applyAlignment="1">
      <alignment horizontal="center" vertical="top"/>
    </xf>
    <xf numFmtId="0" fontId="15" fillId="0" borderId="6" xfId="0" applyFont="1" applyBorder="1" applyAlignment="1">
      <alignment horizontal="left" vertical="center"/>
    </xf>
    <xf numFmtId="0" fontId="17" fillId="0" borderId="6" xfId="0" applyFont="1" applyBorder="1" applyAlignment="1">
      <alignment horizontal="center" vertical="center" wrapText="1" shrinkToFit="1"/>
    </xf>
    <xf numFmtId="0" fontId="17" fillId="0" borderId="7" xfId="0" applyFont="1" applyBorder="1" applyAlignment="1">
      <alignment horizontal="center" vertical="center" wrapText="1" shrinkToFit="1"/>
    </xf>
    <xf numFmtId="0" fontId="13" fillId="0" borderId="0" xfId="0" applyFont="1" applyAlignment="1">
      <alignment horizontal="center"/>
    </xf>
    <xf numFmtId="0" fontId="15" fillId="9" borderId="48" xfId="0" applyFont="1" applyFill="1" applyBorder="1" applyAlignment="1" applyProtection="1">
      <alignment horizontal="center" vertical="center"/>
      <protection locked="0"/>
    </xf>
    <xf numFmtId="0" fontId="13" fillId="0" borderId="0" xfId="0" applyFont="1" applyAlignment="1">
      <alignment horizontal="center" vertical="top" wrapText="1"/>
    </xf>
    <xf numFmtId="0" fontId="13" fillId="0" borderId="19" xfId="0" applyFont="1" applyBorder="1" applyAlignment="1">
      <alignment vertical="center" wrapText="1"/>
    </xf>
    <xf numFmtId="0" fontId="13" fillId="0" borderId="19" xfId="0" quotePrefix="1" applyFont="1" applyBorder="1" applyAlignment="1">
      <alignment vertical="center" wrapText="1"/>
    </xf>
    <xf numFmtId="0" fontId="37" fillId="0" borderId="53" xfId="0" applyFont="1" applyBorder="1"/>
    <xf numFmtId="0" fontId="33" fillId="0" borderId="0" xfId="0" applyFont="1" applyAlignment="1">
      <alignment horizontal="left" vertical="top" wrapText="1"/>
    </xf>
    <xf numFmtId="0" fontId="83" fillId="0" borderId="0" xfId="0" applyFont="1"/>
    <xf numFmtId="0" fontId="84" fillId="0" borderId="0" xfId="0" applyFont="1"/>
    <xf numFmtId="0" fontId="0" fillId="8" borderId="45" xfId="0" applyFill="1" applyBorder="1" applyAlignment="1">
      <alignment horizontal="center" shrinkToFit="1"/>
    </xf>
    <xf numFmtId="0" fontId="0" fillId="0" borderId="0" xfId="0" applyAlignment="1">
      <alignment horizontal="right"/>
    </xf>
    <xf numFmtId="0" fontId="0" fillId="17" borderId="0" xfId="0" applyFill="1"/>
    <xf numFmtId="0" fontId="0" fillId="17" borderId="6" xfId="0" applyFill="1" applyBorder="1"/>
    <xf numFmtId="0" fontId="0" fillId="0" borderId="0" xfId="0" applyAlignment="1">
      <alignment horizontal="right" vertical="center"/>
    </xf>
    <xf numFmtId="0" fontId="0" fillId="0" borderId="5" xfId="0" applyBorder="1" applyAlignment="1">
      <alignment horizontal="left" vertical="center" indent="9"/>
    </xf>
    <xf numFmtId="0" fontId="0" fillId="0" borderId="0" xfId="0" applyAlignment="1">
      <alignment horizontal="left" vertical="center" indent="9"/>
    </xf>
    <xf numFmtId="0" fontId="0" fillId="0" borderId="2" xfId="0" applyBorder="1" applyAlignment="1">
      <alignment horizontal="left" vertical="center" indent="9"/>
    </xf>
    <xf numFmtId="0" fontId="86" fillId="0" borderId="0" xfId="0" applyFont="1"/>
    <xf numFmtId="0" fontId="30" fillId="0" borderId="0" xfId="0" applyFont="1" applyAlignment="1">
      <alignment horizontal="left" vertical="center" indent="1"/>
    </xf>
    <xf numFmtId="0" fontId="22" fillId="5" borderId="43" xfId="0" applyFont="1" applyFill="1" applyBorder="1" applyAlignment="1">
      <alignment horizontal="center" vertical="center"/>
    </xf>
    <xf numFmtId="0" fontId="22" fillId="5" borderId="46" xfId="0" applyFont="1" applyFill="1" applyBorder="1" applyAlignment="1">
      <alignment horizontal="center" vertical="center"/>
    </xf>
    <xf numFmtId="0" fontId="0" fillId="10" borderId="14" xfId="0" applyFill="1" applyBorder="1" applyAlignment="1" applyProtection="1">
      <alignment horizontal="center"/>
      <protection locked="0"/>
    </xf>
    <xf numFmtId="0" fontId="0" fillId="10" borderId="30" xfId="0" applyFill="1" applyBorder="1" applyAlignment="1" applyProtection="1">
      <alignment horizontal="center"/>
      <protection locked="0"/>
    </xf>
    <xf numFmtId="0" fontId="0" fillId="10" borderId="1" xfId="0" applyFill="1" applyBorder="1" applyAlignment="1" applyProtection="1">
      <alignment horizontal="center"/>
      <protection locked="0"/>
    </xf>
    <xf numFmtId="0" fontId="0" fillId="10" borderId="30" xfId="0" applyFill="1" applyBorder="1" applyAlignment="1" applyProtection="1">
      <alignment horizontal="center" vertical="center"/>
      <protection locked="0"/>
    </xf>
    <xf numFmtId="0" fontId="0" fillId="10" borderId="9" xfId="0" applyFill="1" applyBorder="1" applyAlignment="1" applyProtection="1">
      <alignment horizontal="center"/>
      <protection locked="0"/>
    </xf>
    <xf numFmtId="0" fontId="0" fillId="10" borderId="19" xfId="0" applyFill="1" applyBorder="1" applyAlignment="1" applyProtection="1">
      <alignment horizontal="center"/>
      <protection locked="0"/>
    </xf>
    <xf numFmtId="0" fontId="0" fillId="10" borderId="16" xfId="0" applyFill="1" applyBorder="1" applyAlignment="1" applyProtection="1">
      <alignment horizontal="center"/>
      <protection locked="0"/>
    </xf>
    <xf numFmtId="0" fontId="0" fillId="10" borderId="35" xfId="0" applyFill="1" applyBorder="1" applyAlignment="1" applyProtection="1">
      <alignment horizontal="center"/>
      <protection locked="0"/>
    </xf>
    <xf numFmtId="0" fontId="0" fillId="0" borderId="0" xfId="0" applyAlignment="1">
      <alignment horizontal="left"/>
    </xf>
    <xf numFmtId="0" fontId="0" fillId="10" borderId="10" xfId="0" applyFill="1" applyBorder="1" applyAlignment="1" applyProtection="1">
      <alignment horizontal="center"/>
      <protection locked="0"/>
    </xf>
    <xf numFmtId="0" fontId="0" fillId="10" borderId="28" xfId="0" applyFill="1" applyBorder="1" applyAlignment="1" applyProtection="1">
      <alignment horizontal="center"/>
      <protection locked="0"/>
    </xf>
    <xf numFmtId="0" fontId="0" fillId="10" borderId="17" xfId="0" applyFill="1" applyBorder="1" applyAlignment="1" applyProtection="1">
      <alignment horizontal="center"/>
      <protection locked="0"/>
    </xf>
    <xf numFmtId="0" fontId="75" fillId="8" borderId="2" xfId="0" applyFont="1" applyFill="1" applyBorder="1" applyAlignment="1">
      <alignment horizontal="center" vertical="center"/>
    </xf>
    <xf numFmtId="0" fontId="0" fillId="8" borderId="48" xfId="0" applyFill="1" applyBorder="1" applyAlignment="1">
      <alignment horizontal="center" vertical="center" wrapText="1"/>
    </xf>
    <xf numFmtId="0" fontId="0" fillId="8" borderId="33" xfId="0" applyFill="1" applyBorder="1" applyAlignment="1">
      <alignment horizontal="center" vertical="center" wrapText="1"/>
    </xf>
    <xf numFmtId="0" fontId="0" fillId="8" borderId="25" xfId="0" applyFill="1" applyBorder="1" applyAlignment="1">
      <alignment horizontal="center" vertical="center" wrapText="1"/>
    </xf>
    <xf numFmtId="0" fontId="75" fillId="8" borderId="0" xfId="0" applyFont="1" applyFill="1" applyAlignment="1">
      <alignment horizontal="center" vertical="center"/>
    </xf>
    <xf numFmtId="0" fontId="0" fillId="8" borderId="0" xfId="0" applyFill="1" applyAlignment="1">
      <alignment horizontal="center" vertical="center"/>
    </xf>
    <xf numFmtId="0" fontId="0" fillId="8" borderId="60" xfId="0" applyFill="1" applyBorder="1" applyAlignment="1">
      <alignment horizontal="left" vertical="center"/>
    </xf>
    <xf numFmtId="0" fontId="75" fillId="8" borderId="0" xfId="0" applyFont="1" applyFill="1" applyAlignment="1">
      <alignment vertical="center"/>
    </xf>
    <xf numFmtId="0" fontId="75" fillId="8" borderId="2" xfId="0" applyFont="1" applyFill="1" applyBorder="1" applyAlignment="1">
      <alignment vertical="center"/>
    </xf>
    <xf numFmtId="0" fontId="75" fillId="8" borderId="5" xfId="0" applyFont="1" applyFill="1" applyBorder="1" applyAlignment="1">
      <alignment vertical="center"/>
    </xf>
    <xf numFmtId="0" fontId="0" fillId="10" borderId="15" xfId="0" applyFill="1" applyBorder="1" applyAlignment="1" applyProtection="1">
      <alignment horizontal="center"/>
      <protection locked="0"/>
    </xf>
    <xf numFmtId="0" fontId="0" fillId="10" borderId="91" xfId="0" applyFill="1" applyBorder="1" applyAlignment="1" applyProtection="1">
      <alignment horizontal="center"/>
      <protection locked="0"/>
    </xf>
    <xf numFmtId="0" fontId="0" fillId="10" borderId="55" xfId="0" applyFill="1" applyBorder="1" applyAlignment="1" applyProtection="1">
      <alignment horizontal="center"/>
      <protection locked="0"/>
    </xf>
    <xf numFmtId="0" fontId="0" fillId="10" borderId="71" xfId="0" applyFill="1" applyBorder="1" applyAlignment="1" applyProtection="1">
      <alignment horizontal="center"/>
      <protection locked="0"/>
    </xf>
    <xf numFmtId="0" fontId="0" fillId="8" borderId="2" xfId="0" applyFill="1" applyBorder="1" applyAlignment="1">
      <alignment vertical="center"/>
    </xf>
    <xf numFmtId="0" fontId="89" fillId="3" borderId="14" xfId="0" applyFont="1" applyFill="1" applyBorder="1"/>
    <xf numFmtId="0" fontId="72" fillId="0" borderId="0" xfId="1" applyFont="1" applyFill="1" applyBorder="1" applyAlignment="1">
      <alignment horizontal="left" vertical="center"/>
    </xf>
    <xf numFmtId="0" fontId="22" fillId="5" borderId="30" xfId="0" applyFont="1" applyFill="1" applyBorder="1" applyAlignment="1">
      <alignment horizontal="center" vertical="center"/>
    </xf>
    <xf numFmtId="0" fontId="0" fillId="8" borderId="24" xfId="0" applyFill="1" applyBorder="1" applyAlignment="1">
      <alignment horizontal="center" shrinkToFit="1"/>
    </xf>
    <xf numFmtId="0" fontId="0" fillId="8" borderId="1" xfId="0" applyFill="1" applyBorder="1" applyAlignment="1">
      <alignment horizontal="center" shrinkToFit="1"/>
    </xf>
    <xf numFmtId="0" fontId="43" fillId="0" borderId="0" xfId="0" applyFont="1" applyAlignment="1" applyProtection="1">
      <alignment horizontal="center" vertical="center"/>
      <protection locked="0"/>
    </xf>
    <xf numFmtId="0" fontId="43" fillId="0" borderId="0" xfId="0" applyFont="1" applyAlignment="1" applyProtection="1">
      <alignment horizontal="center"/>
      <protection locked="0"/>
    </xf>
    <xf numFmtId="0" fontId="43" fillId="0" borderId="0" xfId="0" applyFont="1" applyAlignment="1" applyProtection="1">
      <alignment horizontal="center" vertical="center" shrinkToFit="1"/>
      <protection locked="0"/>
    </xf>
    <xf numFmtId="0" fontId="19" fillId="5" borderId="14" xfId="0" applyFont="1" applyFill="1" applyBorder="1" applyAlignment="1" applyProtection="1">
      <alignment horizontal="center" vertical="center"/>
      <protection locked="0"/>
    </xf>
    <xf numFmtId="0" fontId="13" fillId="2" borderId="5" xfId="0" applyFont="1" applyFill="1" applyBorder="1" applyAlignment="1">
      <alignment horizontal="center"/>
    </xf>
    <xf numFmtId="0" fontId="19" fillId="5" borderId="30" xfId="0" applyFont="1" applyFill="1" applyBorder="1" applyAlignment="1" applyProtection="1">
      <alignment horizontal="center" vertical="center"/>
      <protection locked="0"/>
    </xf>
    <xf numFmtId="1" fontId="17" fillId="5" borderId="60" xfId="0" applyNumberFormat="1" applyFont="1" applyFill="1" applyBorder="1" applyAlignment="1" applyProtection="1">
      <alignment horizontal="center" vertical="center"/>
      <protection locked="0"/>
    </xf>
    <xf numFmtId="1" fontId="13" fillId="2" borderId="90" xfId="0" applyNumberFormat="1" applyFont="1" applyFill="1" applyBorder="1" applyAlignment="1">
      <alignment horizontal="center" vertical="center"/>
    </xf>
    <xf numFmtId="0" fontId="0" fillId="10" borderId="31" xfId="0" applyFill="1" applyBorder="1" applyAlignment="1" applyProtection="1">
      <alignment horizontal="center"/>
      <protection locked="0"/>
    </xf>
    <xf numFmtId="0" fontId="13" fillId="0" borderId="60" xfId="0" applyFont="1" applyBorder="1" applyAlignment="1">
      <alignment horizontal="center" vertical="center"/>
    </xf>
    <xf numFmtId="0" fontId="23" fillId="8" borderId="6" xfId="0" applyFont="1" applyFill="1" applyBorder="1" applyAlignment="1">
      <alignment vertical="center"/>
    </xf>
    <xf numFmtId="0" fontId="23" fillId="8" borderId="7" xfId="0" applyFont="1" applyFill="1" applyBorder="1" applyAlignment="1">
      <alignment vertical="center"/>
    </xf>
    <xf numFmtId="0" fontId="20" fillId="8" borderId="3" xfId="0" applyFont="1" applyFill="1" applyBorder="1" applyAlignment="1">
      <alignment vertical="center"/>
    </xf>
    <xf numFmtId="0" fontId="20" fillId="8" borderId="4" xfId="0" applyFont="1" applyFill="1" applyBorder="1" applyAlignment="1">
      <alignment vertical="center"/>
    </xf>
    <xf numFmtId="0" fontId="0" fillId="8" borderId="4" xfId="0" applyFill="1" applyBorder="1" applyAlignment="1">
      <alignment vertical="center"/>
    </xf>
    <xf numFmtId="0" fontId="23" fillId="8" borderId="4" xfId="0" applyFont="1" applyFill="1" applyBorder="1" applyAlignment="1">
      <alignment horizontal="center" vertical="center"/>
    </xf>
    <xf numFmtId="0" fontId="29" fillId="8" borderId="4" xfId="0" applyFont="1" applyFill="1" applyBorder="1" applyAlignment="1">
      <alignment horizontal="left" vertical="center"/>
    </xf>
    <xf numFmtId="0" fontId="0" fillId="8" borderId="12" xfId="0" applyFill="1" applyBorder="1" applyAlignment="1">
      <alignment vertical="center"/>
    </xf>
    <xf numFmtId="0" fontId="29" fillId="8" borderId="33" xfId="0" applyFont="1" applyFill="1" applyBorder="1" applyAlignment="1">
      <alignment horizontal="center" vertical="center"/>
    </xf>
    <xf numFmtId="0" fontId="29" fillId="8" borderId="0" xfId="0" applyFont="1" applyFill="1" applyAlignment="1">
      <alignment horizontal="center" vertical="center"/>
    </xf>
    <xf numFmtId="0" fontId="0" fillId="8" borderId="2" xfId="0" applyFill="1" applyBorder="1"/>
    <xf numFmtId="10" fontId="54" fillId="8" borderId="33" xfId="0" applyNumberFormat="1" applyFont="1" applyFill="1" applyBorder="1" applyAlignment="1">
      <alignment horizontal="center" vertical="center"/>
    </xf>
    <xf numFmtId="0" fontId="13" fillId="8" borderId="2" xfId="0" applyFont="1" applyFill="1" applyBorder="1" applyAlignment="1">
      <alignment vertical="center"/>
    </xf>
    <xf numFmtId="0" fontId="0" fillId="8" borderId="8" xfId="0" applyFill="1" applyBorder="1" applyAlignment="1">
      <alignment horizontal="center"/>
    </xf>
    <xf numFmtId="0" fontId="0" fillId="8" borderId="6" xfId="0" applyFill="1" applyBorder="1"/>
    <xf numFmtId="0" fontId="0" fillId="8" borderId="6" xfId="0" applyFill="1" applyBorder="1" applyAlignment="1">
      <alignment horizontal="center"/>
    </xf>
    <xf numFmtId="0" fontId="0" fillId="8" borderId="7" xfId="0" applyFill="1" applyBorder="1"/>
    <xf numFmtId="0" fontId="43" fillId="13" borderId="52" xfId="0" applyFont="1" applyFill="1" applyBorder="1" applyAlignment="1">
      <alignment horizontal="center" vertical="center" wrapText="1"/>
    </xf>
    <xf numFmtId="0" fontId="31" fillId="13" borderId="55" xfId="0" applyFont="1" applyFill="1" applyBorder="1" applyAlignment="1">
      <alignment horizontal="center" vertical="center" wrapText="1"/>
    </xf>
    <xf numFmtId="0" fontId="31" fillId="13" borderId="6" xfId="0" applyFont="1" applyFill="1" applyBorder="1" applyAlignment="1">
      <alignment horizontal="center" vertical="center" wrapText="1"/>
    </xf>
    <xf numFmtId="0" fontId="31" fillId="13" borderId="33" xfId="0" applyFont="1" applyFill="1" applyBorder="1" applyAlignment="1">
      <alignment horizontal="center" vertical="center" wrapText="1"/>
    </xf>
    <xf numFmtId="0" fontId="43" fillId="8" borderId="0" xfId="0" applyFont="1" applyFill="1" applyAlignment="1">
      <alignment horizontal="center" vertical="center" wrapText="1"/>
    </xf>
    <xf numFmtId="0" fontId="0" fillId="8" borderId="29" xfId="0" applyFill="1" applyBorder="1" applyAlignment="1">
      <alignment horizontal="center" vertical="center"/>
    </xf>
    <xf numFmtId="0" fontId="0" fillId="8" borderId="35" xfId="0" applyFill="1" applyBorder="1" applyAlignment="1">
      <alignment horizontal="center"/>
    </xf>
    <xf numFmtId="49" fontId="0" fillId="5" borderId="30" xfId="0" applyNumberFormat="1" applyFill="1" applyBorder="1" applyAlignment="1" applyProtection="1">
      <alignment horizontal="center" vertical="center" wrapText="1"/>
      <protection locked="0"/>
    </xf>
    <xf numFmtId="0" fontId="90" fillId="8" borderId="0" xfId="0" applyFont="1" applyFill="1"/>
    <xf numFmtId="21" fontId="0" fillId="8" borderId="50" xfId="0" applyNumberFormat="1" applyFill="1" applyBorder="1" applyAlignment="1">
      <alignment horizontal="center" vertical="center"/>
    </xf>
    <xf numFmtId="0" fontId="0" fillId="8" borderId="30" xfId="0" applyFill="1" applyBorder="1" applyAlignment="1">
      <alignment horizontal="center"/>
    </xf>
    <xf numFmtId="0" fontId="43" fillId="8" borderId="0" xfId="0" applyFont="1" applyFill="1"/>
    <xf numFmtId="0" fontId="90" fillId="8" borderId="0" xfId="0" applyFont="1" applyFill="1" applyAlignment="1">
      <alignment horizontal="center"/>
    </xf>
    <xf numFmtId="0" fontId="91" fillId="8" borderId="0" xfId="0" applyFont="1" applyFill="1" applyAlignment="1">
      <alignment horizontal="right" vertical="center"/>
    </xf>
    <xf numFmtId="0" fontId="91" fillId="8" borderId="0" xfId="0" applyFont="1" applyFill="1" applyAlignment="1">
      <alignment horizontal="center" vertical="center"/>
    </xf>
    <xf numFmtId="9" fontId="91" fillId="8" borderId="0" xfId="0" applyNumberFormat="1" applyFont="1" applyFill="1" applyAlignment="1">
      <alignment horizontal="center" vertical="center"/>
    </xf>
    <xf numFmtId="0" fontId="43" fillId="8" borderId="0" xfId="0" applyFont="1" applyFill="1" applyAlignment="1">
      <alignment horizontal="center"/>
    </xf>
    <xf numFmtId="0" fontId="0" fillId="10" borderId="15" xfId="0" applyFill="1" applyBorder="1" applyAlignment="1" applyProtection="1">
      <alignment horizontal="center" vertical="center" shrinkToFit="1"/>
      <protection locked="0"/>
    </xf>
    <xf numFmtId="0" fontId="0" fillId="10" borderId="16" xfId="0" applyFill="1" applyBorder="1" applyAlignment="1" applyProtection="1">
      <alignment horizontal="center" vertical="center"/>
      <protection locked="0"/>
    </xf>
    <xf numFmtId="0" fontId="0" fillId="10" borderId="1" xfId="0" applyFill="1" applyBorder="1" applyAlignment="1" applyProtection="1">
      <alignment horizontal="center" vertical="center" shrinkToFit="1"/>
      <protection locked="0"/>
    </xf>
    <xf numFmtId="0" fontId="0" fillId="10" borderId="24" xfId="0" applyFill="1" applyBorder="1" applyAlignment="1" applyProtection="1">
      <alignment horizontal="center" vertical="center" shrinkToFit="1"/>
      <protection locked="0"/>
    </xf>
    <xf numFmtId="1" fontId="17" fillId="5" borderId="14" xfId="0" applyNumberFormat="1" applyFont="1" applyFill="1" applyBorder="1" applyAlignment="1" applyProtection="1">
      <alignment horizontal="center" vertical="center"/>
      <protection locked="0"/>
    </xf>
    <xf numFmtId="0" fontId="0" fillId="5" borderId="30" xfId="0" applyFill="1" applyBorder="1" applyAlignment="1" applyProtection="1">
      <alignment horizontal="left" vertical="center" indent="1"/>
      <protection locked="0"/>
    </xf>
    <xf numFmtId="0" fontId="31" fillId="2" borderId="25" xfId="0" applyFont="1" applyFill="1" applyBorder="1" applyAlignment="1">
      <alignment horizontal="center" vertical="center" wrapText="1"/>
    </xf>
    <xf numFmtId="0" fontId="19" fillId="5" borderId="20" xfId="0" applyFont="1" applyFill="1" applyBorder="1" applyAlignment="1" applyProtection="1">
      <alignment horizontal="center" vertical="center"/>
      <protection locked="0"/>
    </xf>
    <xf numFmtId="1" fontId="17" fillId="5" borderId="20" xfId="0" applyNumberFormat="1" applyFont="1" applyFill="1" applyBorder="1" applyAlignment="1" applyProtection="1">
      <alignment horizontal="center" vertical="center"/>
      <protection locked="0"/>
    </xf>
    <xf numFmtId="0" fontId="13" fillId="0" borderId="0" xfId="0" applyFont="1" applyAlignment="1">
      <alignment horizontal="right" vertical="center"/>
    </xf>
    <xf numFmtId="2" fontId="17" fillId="0" borderId="0" xfId="0" applyNumberFormat="1" applyFont="1" applyAlignment="1">
      <alignment horizontal="center" vertical="center"/>
    </xf>
    <xf numFmtId="3" fontId="0" fillId="3" borderId="1" xfId="0" applyNumberFormat="1" applyFill="1" applyBorder="1" applyAlignment="1" applyProtection="1">
      <alignment horizontal="center" vertical="center" shrinkToFit="1"/>
      <protection locked="0"/>
    </xf>
    <xf numFmtId="0" fontId="92" fillId="0" borderId="0" xfId="0" applyFont="1"/>
    <xf numFmtId="0" fontId="92" fillId="0" borderId="60" xfId="0" applyFont="1" applyBorder="1" applyAlignment="1">
      <alignment horizontal="left" vertical="center" wrapText="1"/>
    </xf>
    <xf numFmtId="0" fontId="0" fillId="0" borderId="60" xfId="0" applyBorder="1" applyAlignment="1">
      <alignment vertical="top" wrapText="1"/>
    </xf>
    <xf numFmtId="0" fontId="92" fillId="0" borderId="60" xfId="0" applyFont="1" applyBorder="1" applyAlignment="1">
      <alignment vertical="top" wrapText="1"/>
    </xf>
    <xf numFmtId="0" fontId="92" fillId="0" borderId="0" xfId="0" applyFont="1" applyAlignment="1">
      <alignment vertical="top" wrapText="1"/>
    </xf>
    <xf numFmtId="0" fontId="13" fillId="0" borderId="53" xfId="0" applyFont="1" applyBorder="1" applyAlignment="1">
      <alignment horizontal="center"/>
    </xf>
    <xf numFmtId="0" fontId="96" fillId="0" borderId="0" xfId="0" applyFont="1" applyAlignment="1">
      <alignment vertical="top" wrapText="1"/>
    </xf>
    <xf numFmtId="0" fontId="20" fillId="0" borderId="0" xfId="1" applyFont="1" applyFill="1" applyBorder="1" applyAlignment="1"/>
    <xf numFmtId="0" fontId="92" fillId="0" borderId="60" xfId="0" applyFont="1" applyBorder="1" applyAlignment="1">
      <alignment horizontal="left" vertical="center" indent="1"/>
    </xf>
    <xf numFmtId="0" fontId="0" fillId="0" borderId="60" xfId="0" applyBorder="1" applyAlignment="1">
      <alignment horizontal="left" indent="1"/>
    </xf>
    <xf numFmtId="0" fontId="0" fillId="0" borderId="0" xfId="0" applyAlignment="1">
      <alignment horizontal="left" vertical="center" indent="1"/>
    </xf>
    <xf numFmtId="0" fontId="92" fillId="17" borderId="4" xfId="0" applyFont="1" applyFill="1" applyBorder="1"/>
    <xf numFmtId="0" fontId="97" fillId="2" borderId="44" xfId="0" applyFont="1" applyFill="1" applyBorder="1" applyAlignment="1">
      <alignment horizontal="center" vertical="center" wrapText="1"/>
    </xf>
    <xf numFmtId="0" fontId="37" fillId="0" borderId="5" xfId="0" applyFont="1" applyBorder="1" applyAlignment="1">
      <alignment horizontal="left" vertical="center" wrapText="1"/>
    </xf>
    <xf numFmtId="0" fontId="37" fillId="0" borderId="0" xfId="0" applyFont="1" applyAlignment="1">
      <alignment horizontal="left" vertical="center" wrapText="1"/>
    </xf>
    <xf numFmtId="0" fontId="15" fillId="0" borderId="0" xfId="0" applyFont="1" applyAlignment="1">
      <alignment horizontal="center" vertical="top" wrapText="1"/>
    </xf>
    <xf numFmtId="0" fontId="15" fillId="0" borderId="0" xfId="0" applyFont="1" applyAlignment="1">
      <alignment horizontal="left" vertical="top" wrapText="1"/>
    </xf>
    <xf numFmtId="0" fontId="15" fillId="0" borderId="0" xfId="0" applyFont="1" applyAlignment="1">
      <alignment horizontal="left" vertical="center" wrapText="1"/>
    </xf>
    <xf numFmtId="0" fontId="45" fillId="0" borderId="0" xfId="0" applyFont="1" applyAlignment="1">
      <alignment horizontal="left" vertical="top" wrapText="1"/>
    </xf>
    <xf numFmtId="0" fontId="16" fillId="0" borderId="0" xfId="0" applyFont="1" applyAlignment="1">
      <alignment vertical="top" wrapText="1"/>
    </xf>
    <xf numFmtId="0" fontId="19" fillId="0" borderId="0" xfId="0" applyFont="1" applyAlignment="1">
      <alignment vertical="center" wrapText="1"/>
    </xf>
    <xf numFmtId="0" fontId="15" fillId="0" borderId="0" xfId="0" applyFont="1" applyAlignment="1">
      <alignment vertical="top"/>
    </xf>
    <xf numFmtId="0" fontId="15" fillId="0" borderId="0" xfId="0" applyFont="1" applyAlignment="1">
      <alignment vertical="center" wrapText="1"/>
    </xf>
    <xf numFmtId="0" fontId="15" fillId="0" borderId="0" xfId="0" applyFont="1" applyAlignment="1">
      <alignment vertical="top" wrapText="1"/>
    </xf>
    <xf numFmtId="0" fontId="15" fillId="0" borderId="0" xfId="0" applyFont="1" applyAlignment="1">
      <alignment horizontal="center" wrapText="1"/>
    </xf>
    <xf numFmtId="0" fontId="13" fillId="0" borderId="3" xfId="0" applyFont="1" applyBorder="1"/>
    <xf numFmtId="0" fontId="13" fillId="0" borderId="4" xfId="0" applyFont="1" applyBorder="1"/>
    <xf numFmtId="0" fontId="0" fillId="0" borderId="65" xfId="0" applyBorder="1"/>
    <xf numFmtId="2" fontId="24" fillId="0" borderId="34" xfId="0" applyNumberFormat="1" applyFont="1" applyBorder="1" applyAlignment="1">
      <alignment horizontal="center" vertical="center"/>
    </xf>
    <xf numFmtId="2" fontId="24" fillId="0" borderId="65" xfId="0" applyNumberFormat="1" applyFont="1" applyBorder="1" applyAlignment="1">
      <alignment horizontal="center" vertical="center"/>
    </xf>
    <xf numFmtId="0" fontId="0" fillId="0" borderId="64" xfId="0" applyBorder="1"/>
    <xf numFmtId="0" fontId="13" fillId="0" borderId="65" xfId="0" applyFont="1" applyBorder="1" applyAlignment="1">
      <alignment horizontal="center" vertical="center"/>
    </xf>
    <xf numFmtId="0" fontId="15" fillId="0" borderId="2" xfId="0" applyFont="1" applyBorder="1" applyAlignment="1">
      <alignment horizontal="center" vertical="center"/>
    </xf>
    <xf numFmtId="0" fontId="16" fillId="0" borderId="0" xfId="0" applyFont="1" applyAlignment="1">
      <alignment horizontal="center" vertical="center" wrapText="1"/>
    </xf>
    <xf numFmtId="0" fontId="28" fillId="0" borderId="0" xfId="0" applyFont="1"/>
    <xf numFmtId="0" fontId="13" fillId="0" borderId="12" xfId="0" applyFont="1" applyBorder="1" applyAlignment="1">
      <alignment vertical="top" wrapText="1"/>
    </xf>
    <xf numFmtId="0" fontId="13" fillId="0" borderId="2" xfId="0" applyFont="1" applyBorder="1" applyAlignment="1">
      <alignment vertical="top" wrapText="1"/>
    </xf>
    <xf numFmtId="0" fontId="0" fillId="4" borderId="28" xfId="0" applyFill="1" applyBorder="1" applyAlignment="1" applyProtection="1">
      <alignment horizontal="center" vertical="center" wrapText="1"/>
      <protection locked="0"/>
    </xf>
    <xf numFmtId="0" fontId="16" fillId="8" borderId="3" xfId="0" applyFont="1" applyFill="1" applyBorder="1" applyAlignment="1">
      <alignment horizontal="left"/>
    </xf>
    <xf numFmtId="0" fontId="20" fillId="8" borderId="4" xfId="0" applyFont="1" applyFill="1" applyBorder="1" applyAlignment="1">
      <alignment horizontal="left" indent="35"/>
    </xf>
    <xf numFmtId="0" fontId="0" fillId="8" borderId="4" xfId="0" applyFill="1" applyBorder="1" applyAlignment="1">
      <alignment horizontal="left" indent="35"/>
    </xf>
    <xf numFmtId="0" fontId="0" fillId="8" borderId="12" xfId="0" applyFill="1" applyBorder="1" applyAlignment="1">
      <alignment horizontal="left" indent="35"/>
    </xf>
    <xf numFmtId="0" fontId="13" fillId="0" borderId="8" xfId="0" applyFont="1" applyBorder="1"/>
    <xf numFmtId="0" fontId="13" fillId="0" borderId="6" xfId="0" applyFont="1" applyBorder="1"/>
    <xf numFmtId="0" fontId="16" fillId="8" borderId="48" xfId="0" applyFont="1" applyFill="1" applyBorder="1" applyAlignment="1">
      <alignment horizontal="left" vertical="top"/>
    </xf>
    <xf numFmtId="0" fontId="16" fillId="8" borderId="25" xfId="0" applyFont="1" applyFill="1" applyBorder="1"/>
    <xf numFmtId="0" fontId="16" fillId="8" borderId="26" xfId="0" applyFont="1" applyFill="1" applyBorder="1"/>
    <xf numFmtId="0" fontId="15" fillId="0" borderId="3" xfId="0" applyFont="1" applyBorder="1"/>
    <xf numFmtId="0" fontId="15" fillId="0" borderId="4" xfId="0" applyFont="1" applyBorder="1"/>
    <xf numFmtId="0" fontId="0" fillId="4" borderId="33" xfId="0" applyFill="1" applyBorder="1" applyAlignment="1" applyProtection="1">
      <alignment horizontal="center" vertical="center"/>
      <protection locked="0"/>
    </xf>
    <xf numFmtId="0" fontId="0" fillId="0" borderId="2" xfId="0" applyBorder="1" applyAlignment="1">
      <alignment horizontal="center"/>
    </xf>
    <xf numFmtId="0" fontId="15" fillId="0" borderId="5" xfId="0" applyFont="1" applyBorder="1"/>
    <xf numFmtId="0" fontId="15" fillId="0" borderId="0" xfId="0" applyFont="1"/>
    <xf numFmtId="0" fontId="15" fillId="4" borderId="33" xfId="0" applyFont="1" applyFill="1" applyBorder="1" applyAlignment="1" applyProtection="1">
      <alignment horizontal="center" vertical="center"/>
      <protection locked="0"/>
    </xf>
    <xf numFmtId="0" fontId="15" fillId="0" borderId="8" xfId="0" applyFont="1" applyBorder="1"/>
    <xf numFmtId="0" fontId="15" fillId="0" borderId="2" xfId="0" applyFont="1" applyBorder="1" applyAlignment="1">
      <alignment horizontal="center"/>
    </xf>
    <xf numFmtId="0" fontId="15" fillId="0" borderId="6" xfId="0" applyFont="1" applyBorder="1"/>
    <xf numFmtId="0" fontId="15" fillId="4" borderId="33" xfId="0" applyFont="1" applyFill="1" applyBorder="1" applyAlignment="1" applyProtection="1">
      <alignment horizontal="center"/>
      <protection locked="0"/>
    </xf>
    <xf numFmtId="0" fontId="15" fillId="0" borderId="3" xfId="0" applyFont="1" applyBorder="1" applyAlignment="1">
      <alignment vertical="center"/>
    </xf>
    <xf numFmtId="0" fontId="15" fillId="0" borderId="4" xfId="0" applyFont="1" applyBorder="1" applyAlignment="1">
      <alignment vertical="center"/>
    </xf>
    <xf numFmtId="0" fontId="15" fillId="0" borderId="6" xfId="0" applyFont="1" applyBorder="1" applyAlignment="1">
      <alignment vertical="center" wrapText="1"/>
    </xf>
    <xf numFmtId="0" fontId="15" fillId="4" borderId="33" xfId="0" applyFont="1" applyFill="1" applyBorder="1" applyAlignment="1" applyProtection="1">
      <alignment horizontal="center" vertical="center" wrapText="1"/>
      <protection locked="0"/>
    </xf>
    <xf numFmtId="0" fontId="16" fillId="0" borderId="0" xfId="0" applyFont="1" applyAlignment="1">
      <alignment vertical="center" wrapText="1"/>
    </xf>
    <xf numFmtId="0" fontId="16" fillId="4" borderId="33" xfId="0" applyFont="1" applyFill="1" applyBorder="1" applyAlignment="1">
      <alignment horizontal="center" vertical="center" wrapText="1"/>
    </xf>
    <xf numFmtId="0" fontId="16" fillId="8" borderId="48" xfId="0" applyFont="1" applyFill="1" applyBorder="1"/>
    <xf numFmtId="0" fontId="16" fillId="4" borderId="33" xfId="0" applyFont="1" applyFill="1" applyBorder="1" applyAlignment="1">
      <alignment horizontal="center" vertical="center"/>
    </xf>
    <xf numFmtId="2" fontId="13" fillId="4" borderId="33" xfId="0" applyNumberFormat="1" applyFont="1" applyFill="1" applyBorder="1" applyAlignment="1">
      <alignment horizontal="center" vertical="center"/>
    </xf>
    <xf numFmtId="0" fontId="16" fillId="8" borderId="48" xfId="0" applyFont="1" applyFill="1" applyBorder="1" applyAlignment="1">
      <alignment horizontal="left" vertical="center"/>
    </xf>
    <xf numFmtId="0" fontId="16" fillId="8" borderId="25" xfId="0" applyFont="1" applyFill="1" applyBorder="1" applyAlignment="1">
      <alignment horizontal="left" vertical="center"/>
    </xf>
    <xf numFmtId="0" fontId="16" fillId="8" borderId="26" xfId="0" applyFont="1" applyFill="1" applyBorder="1" applyAlignment="1">
      <alignment horizontal="left" vertical="center"/>
    </xf>
    <xf numFmtId="0" fontId="0" fillId="4" borderId="33" xfId="0" applyFill="1" applyBorder="1" applyAlignment="1" applyProtection="1">
      <alignment horizontal="center"/>
      <protection locked="0"/>
    </xf>
    <xf numFmtId="0" fontId="13" fillId="4" borderId="33" xfId="0" applyFont="1" applyFill="1" applyBorder="1" applyAlignment="1">
      <alignment horizontal="center" vertical="center"/>
    </xf>
    <xf numFmtId="0" fontId="0" fillId="8" borderId="25" xfId="0" applyFill="1" applyBorder="1"/>
    <xf numFmtId="0" fontId="0" fillId="8" borderId="26" xfId="0" applyFill="1" applyBorder="1"/>
    <xf numFmtId="4" fontId="16" fillId="4" borderId="33" xfId="0" applyNumberFormat="1" applyFont="1" applyFill="1" applyBorder="1" applyAlignment="1">
      <alignment horizontal="center" vertical="center"/>
    </xf>
    <xf numFmtId="9" fontId="16" fillId="4" borderId="33" xfId="0" applyNumberFormat="1" applyFont="1" applyFill="1" applyBorder="1" applyAlignment="1">
      <alignment horizontal="center" vertical="center"/>
    </xf>
    <xf numFmtId="0" fontId="15" fillId="8" borderId="25" xfId="0" applyFont="1" applyFill="1" applyBorder="1"/>
    <xf numFmtId="0" fontId="16" fillId="8" borderId="48" xfId="0" applyFont="1" applyFill="1" applyBorder="1" applyAlignment="1">
      <alignment vertical="center"/>
    </xf>
    <xf numFmtId="0" fontId="16" fillId="8" borderId="25" xfId="0" applyFont="1" applyFill="1" applyBorder="1" applyAlignment="1">
      <alignment vertical="center"/>
    </xf>
    <xf numFmtId="0" fontId="16" fillId="8" borderId="26" xfId="0" applyFont="1" applyFill="1" applyBorder="1" applyAlignment="1">
      <alignment vertical="center"/>
    </xf>
    <xf numFmtId="0" fontId="15" fillId="8" borderId="25" xfId="0" applyFont="1" applyFill="1" applyBorder="1" applyAlignment="1">
      <alignment horizontal="left" vertical="center" wrapText="1"/>
    </xf>
    <xf numFmtId="0" fontId="15" fillId="8" borderId="26" xfId="0" applyFont="1" applyFill="1" applyBorder="1" applyAlignment="1">
      <alignment horizontal="center" vertical="center"/>
    </xf>
    <xf numFmtId="2" fontId="16" fillId="4" borderId="33" xfId="0" applyNumberFormat="1" applyFont="1" applyFill="1" applyBorder="1" applyAlignment="1">
      <alignment horizontal="center" vertical="center"/>
    </xf>
    <xf numFmtId="0" fontId="13" fillId="0" borderId="44" xfId="0" applyFont="1" applyBorder="1" applyAlignment="1">
      <alignment horizontal="center" vertical="center"/>
    </xf>
    <xf numFmtId="0" fontId="15" fillId="0" borderId="21" xfId="0" applyFont="1" applyBorder="1" applyAlignment="1">
      <alignment horizontal="left" vertical="center" indent="2"/>
    </xf>
    <xf numFmtId="0" fontId="0" fillId="4" borderId="49" xfId="0" applyFill="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0" fillId="0" borderId="21" xfId="0" applyBorder="1" applyAlignment="1">
      <alignment horizontal="left" vertical="center" wrapText="1" indent="3" shrinkToFit="1"/>
    </xf>
    <xf numFmtId="0" fontId="15" fillId="0" borderId="0" xfId="0" applyFont="1" applyAlignment="1">
      <alignment horizontal="center" vertical="center" shrinkToFit="1"/>
    </xf>
    <xf numFmtId="0" fontId="15" fillId="0" borderId="0" xfId="0" applyFont="1" applyAlignment="1" applyProtection="1">
      <alignment horizontal="center" vertical="center"/>
      <protection locked="0"/>
    </xf>
    <xf numFmtId="0" fontId="13" fillId="4" borderId="67" xfId="0" applyFont="1" applyFill="1" applyBorder="1" applyAlignment="1" applyProtection="1">
      <alignment horizontal="center" vertical="center" wrapText="1" shrinkToFit="1"/>
      <protection locked="0"/>
      <extLst>
        <ext xmlns:xfpb="http://schemas.microsoft.com/office/spreadsheetml/2022/featurepropertybag" uri="{C7286773-470A-42A8-94C5-96B5CB345126}">
          <xfpb:xfComplement i="0"/>
        </ext>
      </extLst>
    </xf>
    <xf numFmtId="0" fontId="13" fillId="0" borderId="45" xfId="0" applyFont="1" applyBorder="1" applyAlignment="1">
      <alignment horizontal="center" vertical="center"/>
    </xf>
    <xf numFmtId="0" fontId="13" fillId="0" borderId="42" xfId="0" applyFont="1" applyBorder="1" applyAlignment="1">
      <alignment horizontal="center" vertical="center"/>
    </xf>
    <xf numFmtId="3" fontId="0" fillId="3" borderId="24" xfId="0" applyNumberFormat="1" applyFill="1" applyBorder="1" applyAlignment="1" applyProtection="1">
      <alignment horizontal="center" vertical="center" shrinkToFit="1"/>
      <protection locked="0"/>
    </xf>
    <xf numFmtId="0" fontId="19" fillId="2" borderId="43" xfId="0" applyFont="1" applyFill="1" applyBorder="1" applyAlignment="1">
      <alignment horizontal="center" vertical="center" wrapText="1"/>
    </xf>
    <xf numFmtId="0" fontId="19" fillId="2" borderId="46" xfId="0" applyFont="1" applyFill="1" applyBorder="1" applyAlignment="1">
      <alignment horizontal="center" vertical="center" wrapText="1"/>
    </xf>
    <xf numFmtId="3" fontId="0" fillId="3" borderId="9" xfId="0" applyNumberFormat="1" applyFill="1" applyBorder="1" applyAlignment="1" applyProtection="1">
      <alignment horizontal="center" vertical="center" shrinkToFit="1"/>
      <protection locked="0"/>
    </xf>
    <xf numFmtId="0" fontId="19" fillId="2" borderId="44" xfId="0" applyFont="1" applyFill="1" applyBorder="1" applyAlignment="1">
      <alignment horizontal="center" vertical="center" wrapText="1"/>
    </xf>
    <xf numFmtId="0" fontId="0" fillId="3" borderId="24" xfId="0" applyFill="1" applyBorder="1" applyAlignment="1" applyProtection="1">
      <alignment horizontal="center" vertical="center" shrinkToFit="1"/>
      <protection locked="0"/>
    </xf>
    <xf numFmtId="0" fontId="22" fillId="3" borderId="30" xfId="0" applyFont="1" applyFill="1" applyBorder="1" applyAlignment="1" applyProtection="1">
      <alignment horizontal="center" vertical="center"/>
      <protection locked="0"/>
    </xf>
    <xf numFmtId="0" fontId="22" fillId="3" borderId="35" xfId="0" applyFont="1" applyFill="1" applyBorder="1" applyAlignment="1" applyProtection="1">
      <alignment horizontal="center" vertical="center"/>
      <protection locked="0"/>
    </xf>
    <xf numFmtId="0" fontId="22" fillId="3" borderId="14" xfId="0" applyFont="1" applyFill="1" applyBorder="1" applyAlignment="1" applyProtection="1">
      <alignment horizontal="center" vertical="center"/>
      <protection locked="0"/>
    </xf>
    <xf numFmtId="0" fontId="22" fillId="3" borderId="19" xfId="0" applyFont="1" applyFill="1" applyBorder="1" applyAlignment="1" applyProtection="1">
      <alignment horizontal="center" vertical="center"/>
      <protection locked="0"/>
    </xf>
    <xf numFmtId="0" fontId="0" fillId="3" borderId="49" xfId="0" applyFill="1" applyBorder="1" applyAlignment="1" applyProtection="1">
      <alignment horizontal="center" vertical="center" shrinkToFit="1"/>
      <protection locked="0"/>
    </xf>
    <xf numFmtId="0" fontId="0" fillId="3" borderId="69" xfId="0" applyFill="1" applyBorder="1" applyAlignment="1" applyProtection="1">
      <alignment horizontal="center" vertical="center" shrinkToFit="1"/>
      <protection locked="0"/>
    </xf>
    <xf numFmtId="0" fontId="22" fillId="3" borderId="31" xfId="0" applyFont="1" applyFill="1" applyBorder="1" applyAlignment="1" applyProtection="1">
      <alignment horizontal="center" vertical="center"/>
      <protection locked="0"/>
    </xf>
    <xf numFmtId="0" fontId="22" fillId="3" borderId="10" xfId="0" applyFont="1" applyFill="1" applyBorder="1" applyAlignment="1" applyProtection="1">
      <alignment horizontal="center" vertical="center"/>
      <protection locked="0"/>
    </xf>
    <xf numFmtId="2" fontId="0" fillId="7" borderId="45" xfId="0" applyNumberFormat="1" applyFill="1" applyBorder="1" applyAlignment="1">
      <alignment horizontal="center"/>
    </xf>
    <xf numFmtId="0" fontId="0" fillId="3" borderId="22" xfId="0" applyFill="1" applyBorder="1" applyAlignment="1" applyProtection="1">
      <alignment horizontal="center" vertical="center" shrinkToFit="1"/>
      <protection locked="0"/>
    </xf>
    <xf numFmtId="0" fontId="0" fillId="0" borderId="14" xfId="0" applyBorder="1"/>
    <xf numFmtId="0" fontId="0" fillId="3" borderId="23" xfId="0" applyFill="1" applyBorder="1" applyAlignment="1" applyProtection="1">
      <alignment horizontal="center" vertical="center" shrinkToFit="1"/>
      <protection locked="0"/>
    </xf>
    <xf numFmtId="2" fontId="0" fillId="14" borderId="43" xfId="0" applyNumberFormat="1" applyFill="1" applyBorder="1" applyAlignment="1">
      <alignment horizontal="center" vertical="center"/>
    </xf>
    <xf numFmtId="2" fontId="0" fillId="0" borderId="50" xfId="0" applyNumberFormat="1" applyBorder="1" applyAlignment="1">
      <alignment horizontal="center" vertical="center"/>
    </xf>
    <xf numFmtId="0" fontId="22" fillId="3" borderId="20" xfId="0" applyFont="1" applyFill="1" applyBorder="1" applyAlignment="1" applyProtection="1">
      <alignment horizontal="center" vertical="center"/>
      <protection locked="0"/>
    </xf>
    <xf numFmtId="0" fontId="0" fillId="3" borderId="37" xfId="0" applyFill="1" applyBorder="1" applyAlignment="1" applyProtection="1">
      <alignment horizontal="center" vertical="center" shrinkToFit="1"/>
      <protection locked="0"/>
    </xf>
    <xf numFmtId="0" fontId="0" fillId="3" borderId="29" xfId="0" applyFill="1" applyBorder="1" applyAlignment="1" applyProtection="1">
      <alignment horizontal="center" vertical="center" shrinkToFit="1"/>
      <protection locked="0"/>
    </xf>
    <xf numFmtId="0" fontId="19" fillId="0" borderId="8" xfId="0" applyFont="1" applyBorder="1" applyAlignment="1">
      <alignment vertical="center" wrapText="1"/>
    </xf>
    <xf numFmtId="0" fontId="19" fillId="0" borderId="6" xfId="0" applyFont="1" applyBorder="1" applyAlignment="1">
      <alignment vertical="center" wrapText="1"/>
    </xf>
    <xf numFmtId="0" fontId="15" fillId="0" borderId="8" xfId="0" applyFont="1" applyBorder="1" applyAlignment="1">
      <alignment vertical="top" wrapText="1"/>
    </xf>
    <xf numFmtId="0" fontId="15" fillId="0" borderId="6" xfId="0" applyFont="1" applyBorder="1" applyAlignment="1">
      <alignment vertical="top" wrapText="1"/>
    </xf>
    <xf numFmtId="0" fontId="19" fillId="0" borderId="6" xfId="0" applyFont="1" applyBorder="1" applyAlignment="1">
      <alignment horizontal="center" vertical="center" wrapText="1"/>
    </xf>
    <xf numFmtId="0" fontId="98" fillId="0" borderId="6" xfId="0" applyFont="1" applyBorder="1" applyAlignment="1">
      <alignment horizontal="center" vertical="top" wrapText="1"/>
    </xf>
    <xf numFmtId="0" fontId="98" fillId="0" borderId="7" xfId="0" applyFont="1" applyBorder="1" applyAlignment="1">
      <alignment horizontal="center" vertical="top" wrapText="1"/>
    </xf>
    <xf numFmtId="167" fontId="0" fillId="8" borderId="30" xfId="0" applyNumberFormat="1" applyFill="1" applyBorder="1" applyAlignment="1">
      <alignment horizontal="center" vertical="center"/>
    </xf>
    <xf numFmtId="0" fontId="103" fillId="0" borderId="0" xfId="0" applyFont="1" applyAlignment="1">
      <alignment vertical="center"/>
    </xf>
    <xf numFmtId="0" fontId="104" fillId="0" borderId="0" xfId="0" applyFont="1" applyAlignment="1">
      <alignment vertical="center"/>
    </xf>
    <xf numFmtId="0" fontId="106" fillId="0" borderId="0" xfId="0" applyFont="1" applyAlignment="1">
      <alignment horizontal="left" vertical="center" indent="5"/>
    </xf>
    <xf numFmtId="0" fontId="105" fillId="0" borderId="0" xfId="0" applyFont="1" applyAlignment="1">
      <alignment vertical="center"/>
    </xf>
    <xf numFmtId="0" fontId="0" fillId="0" borderId="0" xfId="0" applyAlignment="1">
      <alignment wrapText="1"/>
    </xf>
    <xf numFmtId="0" fontId="111" fillId="0" borderId="0" xfId="0" applyFont="1" applyAlignment="1">
      <alignment horizontal="left" vertical="center" indent="2"/>
    </xf>
    <xf numFmtId="0" fontId="0" fillId="12" borderId="6" xfId="0" applyFill="1" applyBorder="1"/>
    <xf numFmtId="0" fontId="0" fillId="12" borderId="7" xfId="0" applyFill="1" applyBorder="1"/>
    <xf numFmtId="0" fontId="114" fillId="0" borderId="0" xfId="0" applyFont="1"/>
    <xf numFmtId="0" fontId="114" fillId="0" borderId="0" xfId="0" applyFont="1" applyAlignment="1">
      <alignment vertical="center"/>
    </xf>
    <xf numFmtId="0" fontId="115" fillId="0" borderId="0" xfId="0" applyFont="1"/>
    <xf numFmtId="0" fontId="115" fillId="0" borderId="0" xfId="0" applyFont="1" applyAlignment="1">
      <alignment vertical="center"/>
    </xf>
    <xf numFmtId="0" fontId="115" fillId="0" borderId="0" xfId="0" applyFont="1" applyAlignment="1">
      <alignment horizontal="left" vertical="top" wrapText="1"/>
    </xf>
    <xf numFmtId="0" fontId="115" fillId="0" borderId="0" xfId="0" applyFont="1" applyAlignment="1">
      <alignment vertical="top" wrapText="1"/>
    </xf>
    <xf numFmtId="0" fontId="115" fillId="0" borderId="0" xfId="0" applyFont="1" applyAlignment="1">
      <alignment horizontal="left" vertical="center" indent="1"/>
    </xf>
    <xf numFmtId="0" fontId="13" fillId="0" borderId="4" xfId="0" applyFont="1" applyBorder="1" applyAlignment="1">
      <alignment vertical="center" wrapText="1"/>
    </xf>
    <xf numFmtId="0" fontId="0" fillId="18" borderId="0" xfId="0" applyFill="1"/>
    <xf numFmtId="0" fontId="16" fillId="18" borderId="0" xfId="1" applyFont="1" applyFill="1" applyBorder="1" applyAlignment="1">
      <alignment vertical="center"/>
    </xf>
    <xf numFmtId="0" fontId="13" fillId="18" borderId="0" xfId="0" applyFont="1" applyFill="1"/>
    <xf numFmtId="0" fontId="0" fillId="19" borderId="0" xfId="0" applyFill="1"/>
    <xf numFmtId="0" fontId="0" fillId="18" borderId="3" xfId="0" applyFill="1" applyBorder="1"/>
    <xf numFmtId="0" fontId="0" fillId="18" borderId="4" xfId="0" applyFill="1" applyBorder="1"/>
    <xf numFmtId="0" fontId="0" fillId="18" borderId="12" xfId="0" applyFill="1" applyBorder="1"/>
    <xf numFmtId="0" fontId="0" fillId="18" borderId="5" xfId="0" applyFill="1" applyBorder="1"/>
    <xf numFmtId="0" fontId="0" fillId="18" borderId="2" xfId="0" applyFill="1" applyBorder="1"/>
    <xf numFmtId="0" fontId="28" fillId="18" borderId="0" xfId="0" applyFont="1" applyFill="1"/>
    <xf numFmtId="0" fontId="28" fillId="18" borderId="0" xfId="0" applyFont="1" applyFill="1" applyAlignment="1">
      <alignment horizontal="center"/>
    </xf>
    <xf numFmtId="0" fontId="27" fillId="18" borderId="0" xfId="0" applyFont="1" applyFill="1"/>
    <xf numFmtId="0" fontId="23" fillId="18" borderId="0" xfId="0" applyFont="1" applyFill="1" applyAlignment="1">
      <alignment vertical="center"/>
    </xf>
    <xf numFmtId="0" fontId="23" fillId="18" borderId="0" xfId="0" applyFont="1" applyFill="1" applyAlignment="1">
      <alignment horizontal="center" vertical="center"/>
    </xf>
    <xf numFmtId="0" fontId="0" fillId="18" borderId="8" xfId="0" applyFill="1" applyBorder="1"/>
    <xf numFmtId="0" fontId="0" fillId="18" borderId="6" xfId="0" applyFill="1" applyBorder="1"/>
    <xf numFmtId="0" fontId="16" fillId="18" borderId="6" xfId="1" applyFont="1" applyFill="1" applyBorder="1" applyAlignment="1">
      <alignment vertical="center"/>
    </xf>
    <xf numFmtId="0" fontId="0" fillId="18" borderId="7" xfId="0" applyFill="1" applyBorder="1"/>
    <xf numFmtId="0" fontId="92" fillId="0" borderId="5" xfId="0" applyFont="1" applyBorder="1"/>
    <xf numFmtId="0" fontId="92" fillId="0" borderId="2" xfId="0" applyFont="1" applyBorder="1"/>
    <xf numFmtId="0" fontId="52" fillId="8" borderId="5" xfId="0" applyFont="1" applyFill="1" applyBorder="1" applyAlignment="1">
      <alignment vertical="center" wrapText="1"/>
    </xf>
    <xf numFmtId="0" fontId="52" fillId="8" borderId="2" xfId="0" applyFont="1" applyFill="1" applyBorder="1" applyAlignment="1">
      <alignment vertical="center" wrapText="1"/>
    </xf>
    <xf numFmtId="0" fontId="52" fillId="8" borderId="5" xfId="0" applyFont="1" applyFill="1" applyBorder="1" applyAlignment="1">
      <alignment vertical="center"/>
    </xf>
    <xf numFmtId="0" fontId="52" fillId="8" borderId="2" xfId="0" applyFont="1" applyFill="1" applyBorder="1" applyAlignment="1">
      <alignment vertical="center"/>
    </xf>
    <xf numFmtId="0" fontId="52" fillId="8" borderId="0" xfId="0" applyFont="1" applyFill="1" applyAlignment="1">
      <alignment vertical="center" wrapText="1"/>
    </xf>
    <xf numFmtId="0" fontId="52" fillId="8" borderId="0" xfId="0" applyFont="1" applyFill="1" applyAlignment="1">
      <alignment vertical="center"/>
    </xf>
    <xf numFmtId="0" fontId="51" fillId="8" borderId="0" xfId="0" applyFont="1" applyFill="1" applyAlignment="1">
      <alignment horizontal="center" vertical="center"/>
    </xf>
    <xf numFmtId="0" fontId="104" fillId="8" borderId="0" xfId="0" applyFont="1" applyFill="1" applyAlignment="1">
      <alignment horizontal="center" vertical="center"/>
    </xf>
    <xf numFmtId="0" fontId="103" fillId="8" borderId="0" xfId="0" applyFont="1" applyFill="1" applyAlignment="1">
      <alignment vertical="center" wrapText="1"/>
    </xf>
    <xf numFmtId="0" fontId="103" fillId="8" borderId="0" xfId="0" applyFont="1" applyFill="1" applyAlignment="1">
      <alignment vertical="center"/>
    </xf>
    <xf numFmtId="0" fontId="103" fillId="8" borderId="0" xfId="0" applyFont="1" applyFill="1"/>
    <xf numFmtId="0" fontId="51" fillId="8" borderId="5" xfId="0" applyFont="1" applyFill="1" applyBorder="1" applyAlignment="1">
      <alignment horizontal="center" vertical="center"/>
    </xf>
    <xf numFmtId="0" fontId="104" fillId="8" borderId="0" xfId="0" applyFont="1" applyFill="1"/>
    <xf numFmtId="0" fontId="51" fillId="8" borderId="2" xfId="0" applyFont="1" applyFill="1" applyBorder="1" applyAlignment="1">
      <alignment horizontal="center" vertical="center"/>
    </xf>
    <xf numFmtId="0" fontId="103" fillId="8" borderId="0" xfId="0" applyFont="1" applyFill="1" applyAlignment="1">
      <alignment horizontal="left" vertical="center" indent="1"/>
    </xf>
    <xf numFmtId="0" fontId="104" fillId="8" borderId="0" xfId="0" applyFont="1" applyFill="1" applyAlignment="1">
      <alignment horizontal="left" vertical="center" indent="1"/>
    </xf>
    <xf numFmtId="0" fontId="0" fillId="8" borderId="5" xfId="0" applyFill="1" applyBorder="1"/>
    <xf numFmtId="0" fontId="103" fillId="8" borderId="0" xfId="0" applyFont="1" applyFill="1" applyAlignment="1">
      <alignment horizontal="left" vertical="center" indent="2"/>
    </xf>
    <xf numFmtId="0" fontId="0" fillId="8" borderId="2" xfId="0" applyFill="1" applyBorder="1" applyAlignment="1">
      <alignment horizontal="center"/>
    </xf>
    <xf numFmtId="0" fontId="103" fillId="8" borderId="6" xfId="0" applyFont="1" applyFill="1" applyBorder="1"/>
    <xf numFmtId="0" fontId="0" fillId="8" borderId="7" xfId="0" applyFill="1" applyBorder="1" applyAlignment="1">
      <alignment horizontal="center"/>
    </xf>
    <xf numFmtId="0" fontId="33" fillId="0" borderId="0" xfId="0" applyFont="1" applyAlignment="1">
      <alignment vertical="top" wrapText="1"/>
    </xf>
    <xf numFmtId="0" fontId="0" fillId="8" borderId="3" xfId="0" applyFill="1" applyBorder="1"/>
    <xf numFmtId="0" fontId="0" fillId="8" borderId="12" xfId="0" applyFill="1" applyBorder="1"/>
    <xf numFmtId="0" fontId="0" fillId="8" borderId="8" xfId="0" applyFill="1" applyBorder="1"/>
    <xf numFmtId="0" fontId="16" fillId="11" borderId="48" xfId="0" applyFont="1" applyFill="1" applyBorder="1" applyAlignment="1">
      <alignment vertical="center"/>
    </xf>
    <xf numFmtId="0" fontId="75" fillId="11" borderId="48" xfId="0" applyFont="1" applyFill="1" applyBorder="1" applyAlignment="1">
      <alignment vertical="center"/>
    </xf>
    <xf numFmtId="0" fontId="15" fillId="0" borderId="5" xfId="0" applyFont="1" applyBorder="1" applyAlignment="1">
      <alignment horizontal="left" vertical="top" wrapText="1"/>
    </xf>
    <xf numFmtId="0" fontId="15" fillId="0" borderId="2" xfId="0" applyFont="1" applyBorder="1" applyAlignment="1">
      <alignment horizontal="left" vertical="top" wrapText="1"/>
    </xf>
    <xf numFmtId="0" fontId="15" fillId="0" borderId="5" xfId="0" applyFont="1" applyBorder="1" applyAlignment="1">
      <alignment vertical="top" wrapText="1"/>
    </xf>
    <xf numFmtId="0" fontId="15" fillId="0" borderId="2" xfId="0" applyFont="1" applyBorder="1" applyAlignment="1">
      <alignment vertical="top" wrapText="1"/>
    </xf>
    <xf numFmtId="0" fontId="15" fillId="0" borderId="7" xfId="0" applyFont="1" applyBorder="1" applyAlignment="1">
      <alignment vertical="top" wrapText="1"/>
    </xf>
    <xf numFmtId="0" fontId="15" fillId="0" borderId="0" xfId="0" applyFont="1" applyAlignment="1">
      <alignment horizontal="left" vertical="top"/>
    </xf>
    <xf numFmtId="0" fontId="0" fillId="9" borderId="65" xfId="0" applyFill="1" applyBorder="1" applyAlignment="1" applyProtection="1">
      <alignment horizontal="center" vertical="center"/>
      <protection locked="0"/>
    </xf>
    <xf numFmtId="0" fontId="0" fillId="9" borderId="33" xfId="0" applyFill="1" applyBorder="1" applyAlignment="1" applyProtection="1">
      <alignment horizontal="center" vertical="center"/>
      <protection locked="0"/>
    </xf>
    <xf numFmtId="0" fontId="13" fillId="0" borderId="5" xfId="0" applyFont="1" applyBorder="1" applyAlignment="1">
      <alignment horizontal="center" vertical="center"/>
    </xf>
    <xf numFmtId="0" fontId="13" fillId="0" borderId="2" xfId="0" applyFont="1" applyBorder="1" applyAlignment="1">
      <alignment horizontal="center" vertical="center"/>
    </xf>
    <xf numFmtId="0" fontId="0" fillId="10" borderId="19" xfId="0" applyFill="1" applyBorder="1" applyAlignment="1" applyProtection="1">
      <alignment horizontal="center" vertical="center"/>
      <protection locked="0"/>
    </xf>
    <xf numFmtId="0" fontId="19" fillId="0" borderId="0" xfId="0" applyFont="1" applyAlignment="1">
      <alignment horizontal="center" vertical="center" wrapText="1"/>
    </xf>
    <xf numFmtId="0" fontId="92" fillId="17" borderId="25" xfId="0" applyFont="1" applyFill="1" applyBorder="1"/>
    <xf numFmtId="0" fontId="13" fillId="2" borderId="24" xfId="0" applyFont="1" applyFill="1" applyBorder="1" applyAlignment="1">
      <alignment horizontal="right" vertical="center"/>
    </xf>
    <xf numFmtId="0" fontId="13" fillId="2" borderId="9" xfId="0" applyFont="1" applyFill="1" applyBorder="1" applyAlignment="1">
      <alignment horizontal="right" vertical="center"/>
    </xf>
    <xf numFmtId="0" fontId="13" fillId="2" borderId="11" xfId="0" applyFont="1" applyFill="1" applyBorder="1" applyAlignment="1">
      <alignment horizontal="right" vertical="center"/>
    </xf>
    <xf numFmtId="0" fontId="13" fillId="2" borderId="56" xfId="0" applyFont="1" applyFill="1" applyBorder="1" applyAlignment="1">
      <alignment horizontal="right" vertical="center"/>
    </xf>
    <xf numFmtId="0" fontId="0" fillId="0" borderId="6" xfId="1" applyFont="1" applyFill="1" applyBorder="1" applyAlignment="1" applyProtection="1">
      <alignment horizontal="left" vertical="center" indent="4"/>
    </xf>
    <xf numFmtId="0" fontId="13" fillId="2" borderId="0" xfId="0" applyFont="1" applyFill="1" applyAlignment="1">
      <alignment horizontal="right" vertical="center"/>
    </xf>
    <xf numFmtId="0" fontId="13" fillId="2" borderId="0" xfId="0" applyFont="1" applyFill="1" applyAlignment="1">
      <alignment horizontal="center" vertical="center"/>
    </xf>
    <xf numFmtId="0" fontId="13" fillId="2" borderId="3" xfId="0" applyFont="1" applyFill="1" applyBorder="1" applyAlignment="1">
      <alignment horizontal="right" vertical="center"/>
    </xf>
    <xf numFmtId="0" fontId="13" fillId="2" borderId="5" xfId="0" applyFont="1" applyFill="1" applyBorder="1" applyAlignment="1">
      <alignment horizontal="right" vertical="center"/>
    </xf>
    <xf numFmtId="0" fontId="13" fillId="2" borderId="0" xfId="0" applyFont="1" applyFill="1" applyAlignment="1">
      <alignment vertical="center"/>
    </xf>
    <xf numFmtId="0" fontId="16" fillId="0" borderId="1" xfId="0" applyFont="1" applyBorder="1" applyAlignment="1">
      <alignment horizontal="right" vertical="center"/>
    </xf>
    <xf numFmtId="0" fontId="13" fillId="2" borderId="0" xfId="0" applyFont="1" applyFill="1" applyAlignment="1">
      <alignment horizontal="left" vertical="center" indent="2"/>
    </xf>
    <xf numFmtId="0" fontId="13" fillId="2" borderId="0" xfId="0" applyFont="1" applyFill="1" applyAlignment="1">
      <alignment horizontal="left" vertical="center" indent="4"/>
    </xf>
    <xf numFmtId="0" fontId="20" fillId="2" borderId="1" xfId="0" applyFont="1" applyFill="1" applyBorder="1" applyAlignment="1">
      <alignment horizontal="right" vertical="center"/>
    </xf>
    <xf numFmtId="0" fontId="92" fillId="0" borderId="0" xfId="0" applyFont="1" applyAlignment="1">
      <alignment horizontal="center" vertical="top"/>
    </xf>
    <xf numFmtId="0" fontId="13" fillId="0" borderId="5" xfId="0" applyFont="1" applyBorder="1"/>
    <xf numFmtId="0" fontId="13" fillId="0" borderId="2" xfId="0" applyFont="1" applyBorder="1"/>
    <xf numFmtId="0" fontId="16" fillId="0" borderId="0" xfId="0" applyFont="1" applyAlignment="1">
      <alignment horizontal="left" vertical="center"/>
    </xf>
    <xf numFmtId="0" fontId="0" fillId="11" borderId="5" xfId="0" applyFill="1" applyBorder="1"/>
    <xf numFmtId="0" fontId="24" fillId="11" borderId="0" xfId="0" applyFont="1" applyFill="1"/>
    <xf numFmtId="0" fontId="0" fillId="11" borderId="2" xfId="0" applyFill="1" applyBorder="1"/>
    <xf numFmtId="0" fontId="0" fillId="11" borderId="8" xfId="0" applyFill="1" applyBorder="1"/>
    <xf numFmtId="0" fontId="0" fillId="11" borderId="6" xfId="0" applyFill="1" applyBorder="1"/>
    <xf numFmtId="0" fontId="0" fillId="11" borderId="7" xfId="0" applyFill="1" applyBorder="1"/>
    <xf numFmtId="0" fontId="13" fillId="11" borderId="4" xfId="0" applyFont="1" applyFill="1" applyBorder="1" applyAlignment="1">
      <alignment vertical="center" wrapText="1"/>
    </xf>
    <xf numFmtId="0" fontId="13" fillId="11" borderId="6" xfId="0" applyFont="1" applyFill="1" applyBorder="1" applyAlignment="1">
      <alignment vertical="center" wrapText="1"/>
    </xf>
    <xf numFmtId="0" fontId="13" fillId="11" borderId="12" xfId="0" applyFont="1" applyFill="1" applyBorder="1" applyAlignment="1">
      <alignment vertical="center" wrapText="1"/>
    </xf>
    <xf numFmtId="0" fontId="13" fillId="11" borderId="7" xfId="0" applyFont="1" applyFill="1" applyBorder="1" applyAlignment="1">
      <alignment vertical="center" wrapText="1"/>
    </xf>
    <xf numFmtId="0" fontId="0" fillId="11" borderId="4" xfId="0" applyFill="1" applyBorder="1" applyAlignment="1">
      <alignment vertical="center" wrapText="1"/>
    </xf>
    <xf numFmtId="0" fontId="0" fillId="11" borderId="12" xfId="0" applyFill="1" applyBorder="1" applyAlignment="1">
      <alignment vertical="center" wrapText="1"/>
    </xf>
    <xf numFmtId="0" fontId="0" fillId="0" borderId="0" xfId="0" applyAlignment="1">
      <alignment horizontal="left" indent="1"/>
    </xf>
    <xf numFmtId="0" fontId="92" fillId="0" borderId="0" xfId="0" applyFont="1" applyAlignment="1">
      <alignment horizontal="left" vertical="center" wrapText="1"/>
    </xf>
    <xf numFmtId="0" fontId="92" fillId="0" borderId="0" xfId="0" applyFont="1" applyAlignment="1">
      <alignment horizontal="left" vertical="center" indent="1"/>
    </xf>
    <xf numFmtId="0" fontId="92" fillId="0" borderId="0" xfId="0" applyFont="1" applyAlignment="1">
      <alignment vertical="top"/>
    </xf>
    <xf numFmtId="0" fontId="96" fillId="0" borderId="6" xfId="0" applyFont="1" applyBorder="1" applyAlignment="1">
      <alignment vertical="top" wrapText="1"/>
    </xf>
    <xf numFmtId="0" fontId="92" fillId="0" borderId="8" xfId="0" applyFont="1" applyBorder="1"/>
    <xf numFmtId="0" fontId="92" fillId="0" borderId="7" xfId="0" applyFont="1" applyBorder="1"/>
    <xf numFmtId="0" fontId="20" fillId="11" borderId="48" xfId="0" applyFont="1" applyFill="1" applyBorder="1" applyAlignment="1">
      <alignment horizontal="left" vertical="center" indent="1"/>
    </xf>
    <xf numFmtId="0" fontId="20" fillId="11" borderId="25" xfId="0" applyFont="1" applyFill="1" applyBorder="1" applyAlignment="1">
      <alignment horizontal="left" vertical="center" indent="1"/>
    </xf>
    <xf numFmtId="0" fontId="0" fillId="11" borderId="25" xfId="0" applyFill="1" applyBorder="1" applyAlignment="1">
      <alignment horizontal="left" indent="1"/>
    </xf>
    <xf numFmtId="0" fontId="0" fillId="11" borderId="26" xfId="0" applyFill="1" applyBorder="1"/>
    <xf numFmtId="0" fontId="20" fillId="11" borderId="25" xfId="0" applyFont="1" applyFill="1" applyBorder="1" applyAlignment="1">
      <alignment vertical="center"/>
    </xf>
    <xf numFmtId="0" fontId="92" fillId="11" borderId="25" xfId="0" applyFont="1" applyFill="1" applyBorder="1"/>
    <xf numFmtId="0" fontId="0" fillId="11" borderId="25" xfId="0" applyFill="1" applyBorder="1"/>
    <xf numFmtId="0" fontId="0" fillId="11" borderId="25" xfId="0" applyFill="1" applyBorder="1" applyAlignment="1">
      <alignment horizontal="left" vertical="center" wrapText="1" indent="1"/>
    </xf>
    <xf numFmtId="0" fontId="20" fillId="11" borderId="48" xfId="0" applyFont="1" applyFill="1" applyBorder="1" applyAlignment="1">
      <alignment horizontal="left" vertical="top" indent="1"/>
    </xf>
    <xf numFmtId="0" fontId="20" fillId="11" borderId="25" xfId="0" applyFont="1" applyFill="1" applyBorder="1" applyAlignment="1">
      <alignment horizontal="left" vertical="top" indent="1"/>
    </xf>
    <xf numFmtId="0" fontId="49" fillId="0" borderId="0" xfId="0" applyFont="1" applyAlignment="1">
      <alignment horizontal="left" vertical="top" wrapText="1"/>
    </xf>
    <xf numFmtId="0" fontId="16" fillId="0" borderId="2" xfId="0" applyFont="1" applyBorder="1"/>
    <xf numFmtId="0" fontId="15" fillId="0" borderId="0" xfId="0" applyFont="1" applyAlignment="1">
      <alignment horizontal="center"/>
    </xf>
    <xf numFmtId="0" fontId="16" fillId="0" borderId="2" xfId="0" applyFont="1" applyBorder="1" applyAlignment="1">
      <alignment vertical="center"/>
    </xf>
    <xf numFmtId="0" fontId="16" fillId="0" borderId="2" xfId="0" applyFont="1" applyBorder="1" applyAlignment="1">
      <alignment vertical="center" wrapText="1"/>
    </xf>
    <xf numFmtId="0" fontId="15" fillId="0" borderId="0" xfId="0" applyFont="1" applyAlignment="1">
      <alignment horizontal="center" vertical="center" wrapText="1"/>
    </xf>
    <xf numFmtId="0" fontId="13" fillId="0" borderId="0" xfId="0" applyFont="1" applyAlignment="1">
      <alignment horizontal="left" indent="10"/>
    </xf>
    <xf numFmtId="0" fontId="101" fillId="0" borderId="0" xfId="0" applyFont="1" applyAlignment="1">
      <alignment horizontal="left" vertical="center" wrapText="1"/>
    </xf>
    <xf numFmtId="0" fontId="15" fillId="0" borderId="0" xfId="0" applyFont="1" applyAlignment="1">
      <alignment horizontal="left"/>
    </xf>
    <xf numFmtId="0" fontId="15" fillId="0" borderId="2" xfId="0" applyFont="1" applyBorder="1"/>
    <xf numFmtId="0" fontId="15" fillId="0" borderId="2" xfId="0" applyFont="1" applyBorder="1" applyAlignment="1">
      <alignment vertical="center"/>
    </xf>
    <xf numFmtId="0" fontId="35" fillId="0" borderId="0" xfId="0" applyFont="1" applyAlignment="1">
      <alignment wrapText="1"/>
    </xf>
    <xf numFmtId="0" fontId="67" fillId="20" borderId="2" xfId="3" applyFont="1" applyFill="1" applyBorder="1" applyAlignment="1">
      <alignment horizontal="center" vertical="center"/>
    </xf>
    <xf numFmtId="0" fontId="65" fillId="20" borderId="0" xfId="3" applyFill="1" applyAlignment="1">
      <alignment horizontal="center" vertical="center"/>
    </xf>
    <xf numFmtId="49" fontId="68" fillId="20" borderId="6" xfId="3" applyNumberFormat="1" applyFont="1" applyFill="1" applyBorder="1" applyAlignment="1">
      <alignment horizontal="center" vertical="center"/>
    </xf>
    <xf numFmtId="0" fontId="67" fillId="20" borderId="7" xfId="3" applyFont="1" applyFill="1" applyBorder="1" applyAlignment="1">
      <alignment horizontal="center" vertical="center"/>
    </xf>
    <xf numFmtId="0" fontId="0" fillId="0" borderId="5" xfId="0" applyBorder="1" applyAlignment="1">
      <alignment horizontal="center"/>
    </xf>
    <xf numFmtId="0" fontId="13" fillId="0" borderId="90" xfId="0" applyFont="1" applyBorder="1" applyAlignment="1">
      <alignment horizontal="center" vertical="center"/>
    </xf>
    <xf numFmtId="0" fontId="0" fillId="10" borderId="9" xfId="0" applyFill="1" applyBorder="1" applyAlignment="1" applyProtection="1">
      <alignment horizontal="center" vertical="center" shrinkToFit="1"/>
      <protection locked="0"/>
    </xf>
    <xf numFmtId="0" fontId="13" fillId="0" borderId="48" xfId="0" applyFont="1" applyBorder="1" applyAlignment="1">
      <alignment horizontal="left" vertical="center"/>
    </xf>
    <xf numFmtId="0" fontId="13" fillId="0" borderId="25" xfId="0" applyFont="1" applyBorder="1" applyAlignment="1">
      <alignment horizontal="left" vertical="center"/>
    </xf>
    <xf numFmtId="0" fontId="13" fillId="0" borderId="26" xfId="0" applyFont="1" applyBorder="1" applyAlignment="1">
      <alignment horizontal="left" vertical="center"/>
    </xf>
    <xf numFmtId="0" fontId="13" fillId="0" borderId="3" xfId="0" applyFont="1" applyBorder="1" applyAlignment="1">
      <alignment vertical="center"/>
    </xf>
    <xf numFmtId="0" fontId="13" fillId="8" borderId="33" xfId="0" applyFont="1" applyFill="1" applyBorder="1" applyAlignment="1">
      <alignment horizontal="center" vertical="center" shrinkToFit="1"/>
    </xf>
    <xf numFmtId="0" fontId="123" fillId="0" borderId="0" xfId="0" applyFont="1"/>
    <xf numFmtId="0" fontId="126" fillId="0" borderId="0" xfId="0" applyFont="1" applyAlignment="1">
      <alignment vertical="center"/>
    </xf>
    <xf numFmtId="0" fontId="123" fillId="12" borderId="33" xfId="1" applyFont="1" applyFill="1" applyBorder="1" applyAlignment="1">
      <alignment horizontal="center" vertical="center"/>
    </xf>
    <xf numFmtId="0" fontId="104" fillId="0" borderId="0" xfId="0" applyFont="1" applyAlignment="1">
      <alignment vertical="top" wrapText="1"/>
    </xf>
    <xf numFmtId="0" fontId="103" fillId="0" borderId="0" xfId="0" applyFont="1" applyAlignment="1">
      <alignment vertical="top" wrapText="1"/>
    </xf>
    <xf numFmtId="0" fontId="116" fillId="0" borderId="0" xfId="0" applyFont="1" applyAlignment="1">
      <alignment horizontal="left" vertical="center"/>
    </xf>
    <xf numFmtId="0" fontId="115" fillId="0" borderId="0" xfId="0" applyFont="1" applyAlignment="1">
      <alignment horizontal="left" wrapText="1"/>
    </xf>
    <xf numFmtId="0" fontId="115" fillId="0" borderId="0" xfId="0" applyFont="1" applyAlignment="1">
      <alignment vertical="center" wrapText="1"/>
    </xf>
    <xf numFmtId="0" fontId="46" fillId="0" borderId="0" xfId="0" applyFont="1" applyAlignment="1">
      <alignment horizontal="center" vertical="center"/>
    </xf>
    <xf numFmtId="0" fontId="121" fillId="0" borderId="0" xfId="0" applyFont="1" applyAlignment="1">
      <alignment horizontal="center" vertical="center"/>
    </xf>
    <xf numFmtId="0" fontId="114" fillId="0" borderId="0" xfId="0" applyFont="1" applyAlignment="1">
      <alignment horizontal="center" vertical="center"/>
    </xf>
    <xf numFmtId="0" fontId="115" fillId="0" borderId="0" xfId="0" quotePrefix="1" applyFont="1" applyAlignment="1">
      <alignment vertical="center"/>
    </xf>
    <xf numFmtId="0" fontId="114" fillId="0" borderId="0" xfId="0" applyFont="1" applyAlignment="1">
      <alignment vertical="top" wrapText="1"/>
    </xf>
    <xf numFmtId="0" fontId="118" fillId="0" borderId="0" xfId="0" applyFont="1"/>
    <xf numFmtId="0" fontId="114" fillId="0" borderId="0" xfId="0" applyFont="1" applyAlignment="1">
      <alignment horizontal="left" vertical="center" indent="1"/>
    </xf>
    <xf numFmtId="0" fontId="118" fillId="0" borderId="0" xfId="0" applyFont="1" applyAlignment="1">
      <alignment horizontal="left" vertical="center" indent="2"/>
    </xf>
    <xf numFmtId="0" fontId="49" fillId="0" borderId="0" xfId="0" applyFont="1" applyAlignment="1">
      <alignment horizontal="center" vertical="center"/>
    </xf>
    <xf numFmtId="0" fontId="49" fillId="0" borderId="0" xfId="0" applyFont="1" applyAlignment="1">
      <alignment vertical="center"/>
    </xf>
    <xf numFmtId="0" fontId="109" fillId="0" borderId="0" xfId="0" applyFont="1" applyAlignment="1">
      <alignment vertical="center"/>
    </xf>
    <xf numFmtId="0" fontId="20" fillId="0" borderId="0" xfId="0" applyFont="1" applyAlignment="1">
      <alignment horizontal="left" vertical="center"/>
    </xf>
    <xf numFmtId="0" fontId="103" fillId="0" borderId="0" xfId="0" applyFont="1" applyAlignment="1">
      <alignment horizontal="left" vertical="center" indent="2"/>
    </xf>
    <xf numFmtId="0" fontId="20" fillId="0" borderId="0" xfId="0" applyFont="1" applyAlignment="1">
      <alignment vertical="top"/>
    </xf>
    <xf numFmtId="0" fontId="49" fillId="0" borderId="0" xfId="0" applyFont="1" applyAlignment="1">
      <alignment vertical="top"/>
    </xf>
    <xf numFmtId="0" fontId="20" fillId="0" borderId="0" xfId="0" applyFont="1" applyAlignment="1">
      <alignment horizontal="left" vertical="top"/>
    </xf>
    <xf numFmtId="0" fontId="92" fillId="0" borderId="0" xfId="0" applyFont="1" applyAlignment="1">
      <alignment horizontal="left" vertical="top" wrapText="1"/>
    </xf>
    <xf numFmtId="0" fontId="103" fillId="0" borderId="0" xfId="0" applyFont="1" applyAlignment="1">
      <alignment horizontal="left" vertical="top" wrapText="1"/>
    </xf>
    <xf numFmtId="0" fontId="103" fillId="0" borderId="0" xfId="0" quotePrefix="1" applyFont="1" applyAlignment="1">
      <alignment horizontal="left" vertical="top" wrapText="1"/>
    </xf>
    <xf numFmtId="0" fontId="20" fillId="0" borderId="0" xfId="0" applyFont="1" applyAlignment="1">
      <alignment horizontal="left"/>
    </xf>
    <xf numFmtId="0" fontId="94" fillId="0" borderId="0" xfId="0" applyFont="1" applyAlignment="1">
      <alignment vertical="top" wrapText="1"/>
    </xf>
    <xf numFmtId="0" fontId="92" fillId="0" borderId="0" xfId="0" applyFont="1" applyAlignment="1">
      <alignment wrapText="1"/>
    </xf>
    <xf numFmtId="0" fontId="104" fillId="0" borderId="0" xfId="0" applyFont="1" applyAlignment="1">
      <alignment horizontal="left" vertical="center" indent="5"/>
    </xf>
    <xf numFmtId="0" fontId="103" fillId="0" borderId="0" xfId="0" applyFont="1"/>
    <xf numFmtId="0" fontId="29" fillId="0" borderId="0" xfId="0" applyFont="1" applyAlignment="1">
      <alignment vertical="top" wrapText="1"/>
    </xf>
    <xf numFmtId="0" fontId="103" fillId="0" borderId="0" xfId="0" applyFont="1" applyAlignment="1">
      <alignment horizontal="left" vertical="center" indent="5"/>
    </xf>
    <xf numFmtId="0" fontId="108" fillId="0" borderId="0" xfId="0" applyFont="1" applyAlignment="1">
      <alignment vertical="center"/>
    </xf>
    <xf numFmtId="0" fontId="0" fillId="0" borderId="0" xfId="0" applyAlignment="1">
      <alignment vertical="center" wrapText="1"/>
    </xf>
    <xf numFmtId="0" fontId="112" fillId="0" borderId="0" xfId="0" applyFont="1" applyAlignment="1">
      <alignment vertical="center"/>
    </xf>
    <xf numFmtId="0" fontId="113" fillId="0" borderId="0" xfId="0" applyFont="1" applyAlignment="1">
      <alignment wrapText="1"/>
    </xf>
    <xf numFmtId="0" fontId="13" fillId="0" borderId="0" xfId="0" applyFont="1" applyAlignment="1">
      <alignment horizontal="center" vertical="center" shrinkToFit="1"/>
    </xf>
    <xf numFmtId="0" fontId="123" fillId="0" borderId="0" xfId="1" applyFont="1" applyFill="1" applyBorder="1" applyAlignment="1">
      <alignment horizontal="center" vertical="center"/>
    </xf>
    <xf numFmtId="0" fontId="44" fillId="22" borderId="33" xfId="0" applyFont="1" applyFill="1" applyBorder="1" applyAlignment="1">
      <alignment horizontal="center" vertical="center" shrinkToFit="1"/>
    </xf>
    <xf numFmtId="0" fontId="44" fillId="22" borderId="26" xfId="0" applyFont="1" applyFill="1" applyBorder="1" applyAlignment="1">
      <alignment horizontal="center" vertical="center" shrinkToFit="1"/>
    </xf>
    <xf numFmtId="0" fontId="44" fillId="22" borderId="34" xfId="0" applyFont="1" applyFill="1" applyBorder="1" applyAlignment="1">
      <alignment horizontal="center" vertical="center" shrinkToFit="1"/>
    </xf>
    <xf numFmtId="0" fontId="44" fillId="22" borderId="7" xfId="0" applyFont="1" applyFill="1" applyBorder="1" applyAlignment="1">
      <alignment horizontal="center" vertical="center" shrinkToFit="1"/>
    </xf>
    <xf numFmtId="0" fontId="123" fillId="0" borderId="0" xfId="0" applyFont="1" applyAlignment="1">
      <alignment vertical="center"/>
    </xf>
    <xf numFmtId="0" fontId="123" fillId="23" borderId="26" xfId="1" applyFont="1" applyFill="1" applyBorder="1" applyAlignment="1">
      <alignment horizontal="center" vertical="center"/>
    </xf>
    <xf numFmtId="0" fontId="123" fillId="23" borderId="7" xfId="1" applyFont="1" applyFill="1" applyBorder="1" applyAlignment="1">
      <alignment horizontal="center" vertical="center"/>
    </xf>
    <xf numFmtId="0" fontId="13" fillId="0" borderId="4" xfId="0" applyFont="1" applyBorder="1" applyAlignment="1">
      <alignment horizontal="center" vertical="center"/>
    </xf>
    <xf numFmtId="0" fontId="0" fillId="11" borderId="6" xfId="0" applyFill="1" applyBorder="1" applyAlignment="1">
      <alignment vertical="center" wrapText="1"/>
    </xf>
    <xf numFmtId="0" fontId="0" fillId="11" borderId="7" xfId="0" applyFill="1" applyBorder="1" applyAlignment="1">
      <alignment vertical="center" wrapText="1"/>
    </xf>
    <xf numFmtId="0" fontId="0" fillId="0" borderId="6" xfId="0" applyBorder="1" applyAlignment="1">
      <alignment horizontal="center"/>
    </xf>
    <xf numFmtId="0" fontId="0" fillId="0" borderId="6" xfId="1" applyFont="1" applyFill="1" applyBorder="1" applyAlignment="1" applyProtection="1">
      <alignment horizontal="left" vertical="center" indent="1"/>
    </xf>
    <xf numFmtId="0" fontId="84" fillId="0" borderId="6" xfId="1" applyFont="1" applyFill="1" applyBorder="1" applyAlignment="1" applyProtection="1">
      <alignment horizontal="left" vertical="center" indent="1"/>
    </xf>
    <xf numFmtId="49" fontId="0" fillId="3" borderId="55" xfId="1" applyNumberFormat="1" applyFont="1" applyFill="1" applyBorder="1" applyAlignment="1" applyProtection="1">
      <alignment horizontal="center" vertical="center"/>
      <protection locked="0"/>
    </xf>
    <xf numFmtId="0" fontId="0" fillId="3" borderId="9" xfId="0" applyFill="1" applyBorder="1" applyAlignment="1" applyProtection="1">
      <alignment horizontal="center" vertical="center" shrinkToFit="1"/>
      <protection locked="0"/>
    </xf>
    <xf numFmtId="0" fontId="22" fillId="3" borderId="55" xfId="0" applyFont="1" applyFill="1" applyBorder="1" applyAlignment="1" applyProtection="1">
      <alignment horizontal="center" vertical="center"/>
      <protection locked="0"/>
    </xf>
    <xf numFmtId="0" fontId="22" fillId="3" borderId="32" xfId="0" applyFont="1" applyFill="1" applyBorder="1" applyAlignment="1" applyProtection="1">
      <alignment horizontal="center" vertical="center"/>
      <protection locked="0"/>
    </xf>
    <xf numFmtId="0" fontId="22" fillId="3" borderId="28" xfId="0" applyFont="1" applyFill="1" applyBorder="1" applyAlignment="1" applyProtection="1">
      <alignment horizontal="center" vertical="center"/>
      <protection locked="0"/>
    </xf>
    <xf numFmtId="0" fontId="22" fillId="3" borderId="21" xfId="0" applyFont="1" applyFill="1" applyBorder="1" applyAlignment="1" applyProtection="1">
      <alignment horizontal="center" vertical="center"/>
      <protection locked="0"/>
    </xf>
    <xf numFmtId="0" fontId="22" fillId="3" borderId="51" xfId="0" applyFont="1" applyFill="1" applyBorder="1" applyAlignment="1" applyProtection="1">
      <alignment horizontal="center" vertical="center"/>
      <protection locked="0"/>
    </xf>
    <xf numFmtId="0" fontId="22" fillId="3" borderId="47" xfId="0" applyFont="1" applyFill="1" applyBorder="1" applyAlignment="1" applyProtection="1">
      <alignment horizontal="center" vertical="center"/>
      <protection locked="0"/>
    </xf>
    <xf numFmtId="2" fontId="0" fillId="0" borderId="33" xfId="0" applyNumberFormat="1" applyBorder="1" applyAlignment="1">
      <alignment horizontal="center" vertical="center"/>
    </xf>
    <xf numFmtId="0" fontId="19" fillId="2" borderId="13" xfId="0" applyFont="1" applyFill="1" applyBorder="1" applyAlignment="1">
      <alignment horizontal="center" vertical="center" wrapText="1"/>
    </xf>
    <xf numFmtId="0" fontId="19" fillId="2" borderId="40" xfId="0" applyFont="1" applyFill="1" applyBorder="1" applyAlignment="1">
      <alignment horizontal="center" vertical="center" wrapText="1"/>
    </xf>
    <xf numFmtId="0" fontId="0" fillId="3" borderId="61" xfId="0" applyFill="1" applyBorder="1" applyAlignment="1" applyProtection="1">
      <alignment horizontal="center" vertical="center" shrinkToFit="1"/>
      <protection locked="0"/>
    </xf>
    <xf numFmtId="0" fontId="22" fillId="3" borderId="16" xfId="0" applyFont="1" applyFill="1" applyBorder="1" applyAlignment="1" applyProtection="1">
      <alignment horizontal="center" vertical="center"/>
      <protection locked="0"/>
    </xf>
    <xf numFmtId="0" fontId="22" fillId="3" borderId="17" xfId="0" applyFont="1" applyFill="1" applyBorder="1" applyAlignment="1" applyProtection="1">
      <alignment horizontal="center" vertical="center"/>
      <protection locked="0"/>
    </xf>
    <xf numFmtId="0" fontId="0" fillId="3" borderId="66" xfId="0" applyFill="1" applyBorder="1" applyAlignment="1" applyProtection="1">
      <alignment horizontal="center" vertical="center" shrinkToFit="1"/>
      <protection locked="0"/>
    </xf>
    <xf numFmtId="0" fontId="0" fillId="3" borderId="56" xfId="0" applyFill="1" applyBorder="1" applyAlignment="1" applyProtection="1">
      <alignment horizontal="center" vertical="center" shrinkToFit="1"/>
      <protection locked="0"/>
    </xf>
    <xf numFmtId="0" fontId="13" fillId="7" borderId="0" xfId="0" applyFont="1" applyFill="1" applyAlignment="1">
      <alignment vertical="center" wrapText="1"/>
    </xf>
    <xf numFmtId="0" fontId="79" fillId="7" borderId="89" xfId="0" applyFont="1" applyFill="1" applyBorder="1" applyAlignment="1">
      <alignment horizontal="center" vertical="center"/>
    </xf>
    <xf numFmtId="2" fontId="0" fillId="0" borderId="55" xfId="0" applyNumberFormat="1" applyBorder="1" applyAlignment="1">
      <alignment horizontal="center"/>
    </xf>
    <xf numFmtId="2" fontId="0" fillId="7" borderId="6" xfId="0" applyNumberFormat="1" applyFill="1" applyBorder="1" applyAlignment="1">
      <alignment horizontal="center"/>
    </xf>
    <xf numFmtId="2" fontId="0" fillId="0" borderId="32" xfId="0" applyNumberFormat="1" applyBorder="1" applyAlignment="1">
      <alignment horizontal="center"/>
    </xf>
    <xf numFmtId="0" fontId="85" fillId="0" borderId="6" xfId="0" applyFont="1" applyBorder="1" applyAlignment="1">
      <alignment horizontal="center" vertical="center" wrapText="1"/>
    </xf>
    <xf numFmtId="0" fontId="0" fillId="0" borderId="5" xfId="0" applyBorder="1" applyAlignment="1">
      <alignment horizontal="left" vertical="center"/>
    </xf>
    <xf numFmtId="0" fontId="26" fillId="0" borderId="0" xfId="0" applyFont="1" applyAlignment="1">
      <alignment horizontal="left" vertical="center" wrapText="1"/>
    </xf>
    <xf numFmtId="0" fontId="0" fillId="0" borderId="8" xfId="0" applyBorder="1" applyAlignment="1">
      <alignment horizontal="left" vertical="center"/>
    </xf>
    <xf numFmtId="0" fontId="0" fillId="0" borderId="6" xfId="0" applyBorder="1" applyAlignment="1">
      <alignment horizontal="left" vertical="center"/>
    </xf>
    <xf numFmtId="0" fontId="26" fillId="0" borderId="6" xfId="0" applyFont="1" applyBorder="1" applyAlignment="1">
      <alignment horizontal="left" vertical="center" wrapText="1"/>
    </xf>
    <xf numFmtId="0" fontId="13" fillId="0" borderId="5" xfId="0" applyFont="1" applyBorder="1" applyAlignment="1">
      <alignment horizontal="left"/>
    </xf>
    <xf numFmtId="0" fontId="13" fillId="0" borderId="0" xfId="0" applyFont="1" applyAlignment="1">
      <alignment horizontal="left"/>
    </xf>
    <xf numFmtId="0" fontId="0" fillId="0" borderId="49" xfId="0" applyBorder="1" applyAlignment="1">
      <alignment horizontal="center"/>
    </xf>
    <xf numFmtId="0" fontId="13" fillId="0" borderId="5" xfId="0" applyFont="1" applyBorder="1" applyAlignment="1">
      <alignment horizontal="left" vertical="top"/>
    </xf>
    <xf numFmtId="0" fontId="13" fillId="0" borderId="0" xfId="0" applyFont="1" applyAlignment="1">
      <alignment horizontal="left" vertical="top"/>
    </xf>
    <xf numFmtId="0" fontId="0" fillId="5" borderId="50" xfId="0" applyFill="1" applyBorder="1" applyAlignment="1" applyProtection="1">
      <alignment horizontal="left" vertical="center" indent="1"/>
      <protection locked="0"/>
    </xf>
    <xf numFmtId="0" fontId="13" fillId="2" borderId="44" xfId="0" applyFont="1" applyFill="1" applyBorder="1" applyAlignment="1">
      <alignment horizontal="center" vertical="center"/>
    </xf>
    <xf numFmtId="0" fontId="19" fillId="2" borderId="44" xfId="0" applyFont="1" applyFill="1" applyBorder="1" applyAlignment="1">
      <alignment horizontal="center" vertical="center"/>
    </xf>
    <xf numFmtId="1" fontId="13" fillId="2" borderId="44" xfId="0" applyNumberFormat="1" applyFont="1" applyFill="1" applyBorder="1" applyAlignment="1">
      <alignment horizontal="center" vertical="center"/>
    </xf>
    <xf numFmtId="1" fontId="13" fillId="0" borderId="46" xfId="0" applyNumberFormat="1" applyFont="1" applyBorder="1" applyAlignment="1">
      <alignment horizontal="center"/>
    </xf>
    <xf numFmtId="1" fontId="17" fillId="5" borderId="30" xfId="0" applyNumberFormat="1" applyFont="1" applyFill="1" applyBorder="1" applyAlignment="1" applyProtection="1">
      <alignment horizontal="center" vertical="center"/>
      <protection locked="0"/>
    </xf>
    <xf numFmtId="168" fontId="0" fillId="3" borderId="30" xfId="0" applyNumberFormat="1" applyFill="1" applyBorder="1" applyAlignment="1" applyProtection="1">
      <alignment horizontal="center"/>
      <protection locked="0"/>
    </xf>
    <xf numFmtId="168" fontId="0" fillId="8" borderId="35" xfId="0" applyNumberFormat="1" applyFill="1" applyBorder="1" applyAlignment="1">
      <alignment horizontal="center" vertical="center"/>
    </xf>
    <xf numFmtId="168" fontId="0" fillId="8" borderId="21" xfId="0" applyNumberFormat="1" applyFill="1" applyBorder="1" applyAlignment="1">
      <alignment horizontal="center" vertical="center"/>
    </xf>
    <xf numFmtId="0" fontId="12" fillId="0" borderId="0" xfId="1" applyAlignment="1">
      <alignment horizontal="center"/>
    </xf>
    <xf numFmtId="0" fontId="0" fillId="0" borderId="0" xfId="0" applyAlignment="1">
      <alignment horizontal="left" vertical="top" wrapText="1"/>
    </xf>
    <xf numFmtId="0" fontId="0" fillId="0" borderId="0" xfId="0" applyAlignment="1">
      <alignment horizontal="right" vertical="top"/>
    </xf>
    <xf numFmtId="0" fontId="71" fillId="18" borderId="0" xfId="0" applyFont="1" applyFill="1" applyAlignment="1">
      <alignment horizontal="center" vertical="center"/>
    </xf>
    <xf numFmtId="0" fontId="16" fillId="0" borderId="0" xfId="0" applyFont="1" applyAlignment="1">
      <alignment horizontal="center" vertical="center"/>
    </xf>
    <xf numFmtId="0" fontId="13" fillId="0" borderId="3" xfId="0" applyFont="1" applyBorder="1" applyAlignment="1">
      <alignment horizontal="left" vertical="center" wrapText="1" indent="1"/>
    </xf>
    <xf numFmtId="0" fontId="13" fillId="0" borderId="4" xfId="0" applyFont="1" applyBorder="1" applyAlignment="1">
      <alignment horizontal="left" vertical="center" wrapText="1" indent="1"/>
    </xf>
    <xf numFmtId="0" fontId="13" fillId="0" borderId="12" xfId="0" applyFont="1" applyBorder="1" applyAlignment="1">
      <alignment horizontal="left" vertical="center" wrapText="1" indent="1"/>
    </xf>
    <xf numFmtId="0" fontId="13" fillId="0" borderId="8" xfId="0" applyFont="1" applyBorder="1" applyAlignment="1">
      <alignment horizontal="left" vertical="center" wrapText="1" indent="1"/>
    </xf>
    <xf numFmtId="0" fontId="13" fillId="0" borderId="6" xfId="0" applyFont="1" applyBorder="1" applyAlignment="1">
      <alignment horizontal="left" vertical="center" wrapText="1" indent="1"/>
    </xf>
    <xf numFmtId="0" fontId="13" fillId="0" borderId="7" xfId="0" applyFont="1" applyBorder="1" applyAlignment="1">
      <alignment horizontal="left" vertical="center" wrapText="1" indent="1"/>
    </xf>
    <xf numFmtId="0" fontId="0" fillId="9" borderId="48" xfId="0" applyFill="1" applyBorder="1" applyAlignment="1" applyProtection="1">
      <alignment horizontal="center" vertical="center"/>
      <protection locked="0"/>
    </xf>
    <xf numFmtId="0" fontId="0" fillId="9" borderId="25" xfId="0" applyFill="1" applyBorder="1" applyAlignment="1" applyProtection="1">
      <alignment horizontal="center" vertical="center"/>
      <protection locked="0"/>
    </xf>
    <xf numFmtId="0" fontId="0" fillId="9" borderId="26" xfId="0" applyFill="1" applyBorder="1" applyAlignment="1" applyProtection="1">
      <alignment horizontal="center" vertical="center"/>
      <protection locked="0"/>
    </xf>
    <xf numFmtId="0" fontId="0" fillId="9" borderId="59" xfId="0" applyFill="1" applyBorder="1" applyAlignment="1" applyProtection="1">
      <alignment horizontal="center" vertical="center"/>
      <protection locked="0"/>
    </xf>
    <xf numFmtId="0" fontId="0" fillId="9" borderId="50" xfId="0" applyFill="1" applyBorder="1" applyAlignment="1" applyProtection="1">
      <alignment horizontal="center" vertical="center"/>
      <protection locked="0"/>
    </xf>
    <xf numFmtId="0" fontId="0" fillId="9" borderId="90" xfId="0" applyFill="1" applyBorder="1" applyAlignment="1" applyProtection="1">
      <alignment horizontal="center" vertical="center"/>
      <protection locked="0"/>
    </xf>
    <xf numFmtId="0" fontId="0" fillId="9" borderId="5" xfId="0" applyFill="1" applyBorder="1" applyAlignment="1" applyProtection="1">
      <alignment horizontal="center" vertical="center"/>
      <protection locked="0"/>
    </xf>
    <xf numFmtId="0" fontId="0" fillId="9" borderId="0" xfId="0" applyFill="1" applyAlignment="1" applyProtection="1">
      <alignment horizontal="center" vertical="center"/>
      <protection locked="0"/>
    </xf>
    <xf numFmtId="0" fontId="0" fillId="9" borderId="2" xfId="0" applyFill="1" applyBorder="1" applyAlignment="1" applyProtection="1">
      <alignment horizontal="center" vertical="center"/>
      <protection locked="0"/>
    </xf>
    <xf numFmtId="0" fontId="76" fillId="0" borderId="53" xfId="1" applyFont="1" applyBorder="1" applyAlignment="1">
      <alignment horizontal="center" vertical="center"/>
    </xf>
    <xf numFmtId="0" fontId="76" fillId="0" borderId="50" xfId="1" applyFont="1" applyBorder="1" applyAlignment="1">
      <alignment horizontal="center" vertical="center"/>
    </xf>
    <xf numFmtId="0" fontId="76" fillId="0" borderId="60" xfId="1" applyFont="1" applyBorder="1" applyAlignment="1">
      <alignment horizontal="center" vertical="center"/>
    </xf>
    <xf numFmtId="0" fontId="0" fillId="9" borderId="64" xfId="0" applyFill="1" applyBorder="1" applyAlignment="1" applyProtection="1">
      <alignment horizontal="center" vertical="center"/>
      <protection locked="0"/>
    </xf>
    <xf numFmtId="0" fontId="0" fillId="9" borderId="65" xfId="0" applyFill="1" applyBorder="1" applyAlignment="1" applyProtection="1">
      <alignment horizontal="center" vertical="center"/>
      <protection locked="0"/>
    </xf>
    <xf numFmtId="0" fontId="0" fillId="9" borderId="89" xfId="0" applyFill="1" applyBorder="1" applyAlignment="1" applyProtection="1">
      <alignment horizontal="center" vertical="center"/>
      <protection locked="0"/>
    </xf>
    <xf numFmtId="0" fontId="0" fillId="9" borderId="55" xfId="0" applyFill="1" applyBorder="1" applyAlignment="1" applyProtection="1">
      <alignment horizontal="center" vertical="center"/>
      <protection locked="0"/>
    </xf>
    <xf numFmtId="0" fontId="0" fillId="9" borderId="32" xfId="0" applyFill="1" applyBorder="1" applyAlignment="1" applyProtection="1">
      <alignment horizontal="center" vertical="center"/>
      <protection locked="0"/>
    </xf>
    <xf numFmtId="0" fontId="13" fillId="0" borderId="8" xfId="0" applyFont="1" applyBorder="1" applyAlignment="1">
      <alignment horizontal="left" vertical="center" indent="1"/>
    </xf>
    <xf numFmtId="0" fontId="13" fillId="0" borderId="6" xfId="0" applyFont="1" applyBorder="1" applyAlignment="1">
      <alignment horizontal="left" vertical="center" indent="1"/>
    </xf>
    <xf numFmtId="0" fontId="13" fillId="0" borderId="7" xfId="0" applyFont="1" applyBorder="1" applyAlignment="1">
      <alignment horizontal="left" vertical="center" indent="1"/>
    </xf>
    <xf numFmtId="0" fontId="13" fillId="0" borderId="48" xfId="0" applyFont="1" applyBorder="1" applyAlignment="1">
      <alignment horizontal="left" vertical="center" indent="1"/>
    </xf>
    <xf numFmtId="0" fontId="13" fillId="0" borderId="25" xfId="0" applyFont="1" applyBorder="1" applyAlignment="1">
      <alignment horizontal="left" vertical="center" indent="1"/>
    </xf>
    <xf numFmtId="0" fontId="13" fillId="0" borderId="26" xfId="0" applyFont="1" applyBorder="1" applyAlignment="1">
      <alignment horizontal="left" vertical="center" indent="1"/>
    </xf>
    <xf numFmtId="0" fontId="13" fillId="0" borderId="48" xfId="0" applyFont="1" applyBorder="1" applyAlignment="1">
      <alignment horizontal="left" vertical="center" wrapText="1"/>
    </xf>
    <xf numFmtId="0" fontId="13" fillId="0" borderId="25" xfId="0" applyFont="1" applyBorder="1" applyAlignment="1">
      <alignment horizontal="left" vertical="center" wrapText="1"/>
    </xf>
    <xf numFmtId="0" fontId="13" fillId="0" borderId="26" xfId="0" applyFont="1" applyBorder="1" applyAlignment="1">
      <alignment horizontal="left" vertical="center" wrapText="1"/>
    </xf>
    <xf numFmtId="0" fontId="76" fillId="0" borderId="48" xfId="1" applyFont="1" applyBorder="1" applyAlignment="1">
      <alignment horizontal="center" vertical="center"/>
    </xf>
    <xf numFmtId="0" fontId="76" fillId="0" borderId="25" xfId="1" applyFont="1" applyBorder="1" applyAlignment="1">
      <alignment horizontal="center" vertical="center"/>
    </xf>
    <xf numFmtId="0" fontId="76" fillId="0" borderId="26" xfId="1" applyFont="1" applyBorder="1" applyAlignment="1">
      <alignment horizontal="center" vertical="center"/>
    </xf>
    <xf numFmtId="0" fontId="13" fillId="0" borderId="48" xfId="0" applyFont="1" applyBorder="1" applyAlignment="1">
      <alignment horizontal="center" vertical="center"/>
    </xf>
    <xf numFmtId="0" fontId="13" fillId="0" borderId="25" xfId="0" applyFont="1" applyBorder="1" applyAlignment="1">
      <alignment horizontal="center" vertical="center"/>
    </xf>
    <xf numFmtId="0" fontId="0" fillId="9" borderId="92" xfId="0" applyFill="1" applyBorder="1" applyAlignment="1" applyProtection="1">
      <alignment horizontal="center" vertical="center"/>
      <protection locked="0"/>
    </xf>
    <xf numFmtId="0" fontId="0" fillId="9" borderId="93" xfId="0" applyFill="1" applyBorder="1" applyAlignment="1" applyProtection="1">
      <alignment horizontal="center" vertical="center"/>
      <protection locked="0"/>
    </xf>
    <xf numFmtId="0" fontId="13" fillId="0" borderId="15" xfId="0" applyFont="1" applyBorder="1" applyAlignment="1">
      <alignment horizontal="left" vertical="center" wrapText="1" indent="1"/>
    </xf>
    <xf numFmtId="0" fontId="13" fillId="0" borderId="16" xfId="0" applyFont="1" applyBorder="1" applyAlignment="1">
      <alignment horizontal="left" vertical="center" wrapText="1" indent="1"/>
    </xf>
    <xf numFmtId="0" fontId="13" fillId="0" borderId="17" xfId="0" applyFont="1" applyBorder="1" applyAlignment="1">
      <alignment horizontal="left" vertical="center" wrapText="1" indent="1"/>
    </xf>
    <xf numFmtId="0" fontId="13" fillId="0" borderId="9" xfId="0" applyFont="1" applyBorder="1" applyAlignment="1">
      <alignment horizontal="left" vertical="center" wrapText="1" indent="1"/>
    </xf>
    <xf numFmtId="0" fontId="13" fillId="0" borderId="19" xfId="0" applyFont="1" applyBorder="1" applyAlignment="1">
      <alignment horizontal="left" vertical="center" wrapText="1" indent="1"/>
    </xf>
    <xf numFmtId="0" fontId="13" fillId="0" borderId="28" xfId="0" applyFont="1" applyBorder="1" applyAlignment="1">
      <alignment horizontal="left" vertical="center" wrapText="1" indent="1"/>
    </xf>
    <xf numFmtId="0" fontId="0" fillId="9" borderId="34" xfId="0" applyFill="1" applyBorder="1" applyAlignment="1" applyProtection="1">
      <alignment horizontal="center" vertical="center"/>
      <protection locked="0"/>
    </xf>
    <xf numFmtId="0" fontId="0" fillId="9" borderId="45" xfId="0" applyFill="1" applyBorder="1" applyAlignment="1" applyProtection="1">
      <alignment horizontal="center" vertical="center"/>
      <protection locked="0"/>
    </xf>
    <xf numFmtId="0" fontId="0" fillId="9" borderId="43" xfId="0" applyFill="1" applyBorder="1" applyAlignment="1" applyProtection="1">
      <alignment horizontal="center" vertical="center"/>
      <protection locked="0"/>
    </xf>
    <xf numFmtId="0" fontId="0" fillId="9" borderId="46" xfId="0" applyFill="1" applyBorder="1" applyAlignment="1" applyProtection="1">
      <alignment horizontal="center" vertical="center"/>
      <protection locked="0"/>
    </xf>
    <xf numFmtId="0" fontId="0" fillId="9" borderId="3" xfId="0" applyFill="1" applyBorder="1" applyAlignment="1" applyProtection="1">
      <alignment horizontal="center" vertical="center"/>
      <protection locked="0"/>
    </xf>
    <xf numFmtId="0" fontId="0" fillId="9" borderId="4" xfId="0" applyFill="1" applyBorder="1" applyAlignment="1" applyProtection="1">
      <alignment horizontal="center" vertical="center"/>
      <protection locked="0"/>
    </xf>
    <xf numFmtId="0" fontId="0" fillId="9" borderId="12" xfId="0" applyFill="1" applyBorder="1" applyAlignment="1" applyProtection="1">
      <alignment horizontal="center" vertical="center"/>
      <protection locked="0"/>
    </xf>
    <xf numFmtId="0" fontId="0" fillId="9" borderId="8" xfId="0" applyFill="1" applyBorder="1" applyAlignment="1" applyProtection="1">
      <alignment horizontal="center" vertical="center"/>
      <protection locked="0"/>
    </xf>
    <xf numFmtId="0" fontId="0" fillId="9" borderId="6" xfId="0" applyFill="1" applyBorder="1" applyAlignment="1" applyProtection="1">
      <alignment horizontal="center" vertical="center"/>
      <protection locked="0"/>
    </xf>
    <xf numFmtId="0" fontId="0" fillId="9" borderId="7" xfId="0" applyFill="1" applyBorder="1" applyAlignment="1" applyProtection="1">
      <alignment horizontal="center" vertical="center"/>
      <protection locked="0"/>
    </xf>
    <xf numFmtId="0" fontId="76" fillId="0" borderId="4" xfId="1" applyFont="1" applyBorder="1" applyAlignment="1">
      <alignment horizontal="center" vertical="center"/>
    </xf>
    <xf numFmtId="0" fontId="76" fillId="0" borderId="12" xfId="1" applyFont="1" applyBorder="1" applyAlignment="1">
      <alignment horizontal="center" vertical="center"/>
    </xf>
    <xf numFmtId="0" fontId="76" fillId="0" borderId="6" xfId="1" applyFont="1" applyBorder="1" applyAlignment="1">
      <alignment horizontal="center" vertical="center"/>
    </xf>
    <xf numFmtId="0" fontId="76" fillId="0" borderId="7" xfId="1" applyFont="1" applyBorder="1" applyAlignment="1">
      <alignment horizontal="center" vertical="center"/>
    </xf>
    <xf numFmtId="0" fontId="76" fillId="0" borderId="42" xfId="1" applyFont="1" applyBorder="1" applyAlignment="1">
      <alignment horizontal="center" vertical="center"/>
    </xf>
    <xf numFmtId="0" fontId="76" fillId="0" borderId="43" xfId="1" applyFont="1" applyBorder="1" applyAlignment="1">
      <alignment horizontal="center" vertical="center"/>
    </xf>
    <xf numFmtId="0" fontId="76" fillId="0" borderId="44" xfId="1" applyFont="1" applyBorder="1" applyAlignment="1">
      <alignment horizontal="center" vertical="center"/>
    </xf>
    <xf numFmtId="0" fontId="76" fillId="0" borderId="0" xfId="1" applyFont="1" applyBorder="1" applyAlignment="1">
      <alignment horizontal="center" vertical="center"/>
    </xf>
    <xf numFmtId="0" fontId="76" fillId="0" borderId="2" xfId="1" applyFont="1" applyBorder="1" applyAlignment="1">
      <alignment horizontal="center" vertical="center"/>
    </xf>
    <xf numFmtId="0" fontId="76" fillId="0" borderId="3" xfId="1" applyFont="1" applyBorder="1" applyAlignment="1">
      <alignment horizontal="center" vertical="center"/>
    </xf>
    <xf numFmtId="0" fontId="76" fillId="0" borderId="8" xfId="1" applyFont="1" applyBorder="1" applyAlignment="1">
      <alignment horizontal="center" vertical="center"/>
    </xf>
    <xf numFmtId="0" fontId="76" fillId="0" borderId="45" xfId="1" applyFont="1" applyBorder="1" applyAlignment="1">
      <alignment horizontal="center" vertical="center"/>
    </xf>
    <xf numFmtId="0" fontId="76" fillId="0" borderId="46" xfId="1" applyFont="1" applyBorder="1" applyAlignment="1">
      <alignment horizontal="center" vertical="center"/>
    </xf>
    <xf numFmtId="0" fontId="40" fillId="0" borderId="3" xfId="1" applyFont="1" applyBorder="1" applyAlignment="1">
      <alignment horizontal="center" vertical="center"/>
    </xf>
    <xf numFmtId="0" fontId="12" fillId="0" borderId="4" xfId="1" applyBorder="1" applyAlignment="1">
      <alignment horizontal="center" vertical="center"/>
    </xf>
    <xf numFmtId="0" fontId="12" fillId="0" borderId="12" xfId="1" applyBorder="1" applyAlignment="1">
      <alignment horizontal="center" vertical="center"/>
    </xf>
    <xf numFmtId="0" fontId="12" fillId="0" borderId="8" xfId="1" applyBorder="1" applyAlignment="1">
      <alignment horizontal="center" vertical="center"/>
    </xf>
    <xf numFmtId="0" fontId="12" fillId="0" borderId="6" xfId="1" applyBorder="1" applyAlignment="1">
      <alignment horizontal="center" vertical="center"/>
    </xf>
    <xf numFmtId="0" fontId="12" fillId="0" borderId="7" xfId="1" applyBorder="1" applyAlignment="1">
      <alignment horizontal="center" vertical="center"/>
    </xf>
    <xf numFmtId="0" fontId="40" fillId="0" borderId="45" xfId="1" applyFont="1" applyBorder="1" applyAlignment="1">
      <alignment horizontal="center" vertical="center"/>
    </xf>
    <xf numFmtId="0" fontId="40" fillId="0" borderId="43" xfId="1" applyFont="1" applyBorder="1" applyAlignment="1">
      <alignment horizontal="center" vertical="center"/>
    </xf>
    <xf numFmtId="0" fontId="40" fillId="0" borderId="46" xfId="1" applyFont="1" applyBorder="1" applyAlignment="1">
      <alignment horizontal="center" vertical="center"/>
    </xf>
    <xf numFmtId="0" fontId="0" fillId="9" borderId="15" xfId="0" applyFill="1" applyBorder="1" applyAlignment="1" applyProtection="1">
      <alignment horizontal="center" vertical="center"/>
      <protection locked="0"/>
    </xf>
    <xf numFmtId="0" fontId="0" fillId="9" borderId="16" xfId="0" applyFill="1" applyBorder="1" applyAlignment="1" applyProtection="1">
      <alignment horizontal="center" vertical="center"/>
      <protection locked="0"/>
    </xf>
    <xf numFmtId="0" fontId="0" fillId="9" borderId="17" xfId="0" applyFill="1" applyBorder="1" applyAlignment="1" applyProtection="1">
      <alignment horizontal="center" vertical="center"/>
      <protection locked="0"/>
    </xf>
    <xf numFmtId="0" fontId="0" fillId="9" borderId="9" xfId="0" applyFill="1" applyBorder="1" applyAlignment="1" applyProtection="1">
      <alignment horizontal="center" vertical="center"/>
      <protection locked="0"/>
    </xf>
    <xf numFmtId="0" fontId="0" fillId="9" borderId="19" xfId="0" applyFill="1" applyBorder="1" applyAlignment="1" applyProtection="1">
      <alignment horizontal="center" vertical="center"/>
      <protection locked="0"/>
    </xf>
    <xf numFmtId="0" fontId="0" fillId="9" borderId="28" xfId="0" applyFill="1" applyBorder="1" applyAlignment="1" applyProtection="1">
      <alignment horizontal="center" vertical="center"/>
      <protection locked="0"/>
    </xf>
    <xf numFmtId="0" fontId="20" fillId="0" borderId="0" xfId="0" applyFont="1" applyAlignment="1">
      <alignment horizontal="center" vertical="center"/>
    </xf>
    <xf numFmtId="0" fontId="13" fillId="0" borderId="5" xfId="0" applyFont="1" applyBorder="1" applyAlignment="1">
      <alignment horizontal="left" vertical="center" wrapText="1" indent="1"/>
    </xf>
    <xf numFmtId="0" fontId="13" fillId="0" borderId="0" xfId="0" applyFont="1" applyAlignment="1">
      <alignment horizontal="left" vertical="center" wrapText="1" indent="1"/>
    </xf>
    <xf numFmtId="0" fontId="13" fillId="0" borderId="2" xfId="0" applyFont="1" applyBorder="1" applyAlignment="1">
      <alignment horizontal="left" vertical="center" wrapText="1" indent="1"/>
    </xf>
    <xf numFmtId="0" fontId="13" fillId="0" borderId="3" xfId="0" applyFont="1" applyBorder="1" applyAlignment="1">
      <alignment horizontal="left" vertical="center" indent="1"/>
    </xf>
    <xf numFmtId="0" fontId="13" fillId="0" borderId="4" xfId="0" applyFont="1" applyBorder="1" applyAlignment="1">
      <alignment horizontal="left" vertical="center" indent="1"/>
    </xf>
    <xf numFmtId="0" fontId="13" fillId="0" borderId="12" xfId="0" applyFont="1" applyBorder="1" applyAlignment="1">
      <alignment horizontal="left" vertical="center" indent="1"/>
    </xf>
    <xf numFmtId="0" fontId="13" fillId="0" borderId="3" xfId="0" applyFont="1" applyBorder="1" applyAlignment="1">
      <alignment horizontal="left" vertical="top" wrapText="1" indent="1"/>
    </xf>
    <xf numFmtId="0" fontId="13" fillId="0" borderId="4" xfId="0" applyFont="1" applyBorder="1" applyAlignment="1">
      <alignment horizontal="left" vertical="top" wrapText="1" indent="1"/>
    </xf>
    <xf numFmtId="0" fontId="13" fillId="0" borderId="12" xfId="0" applyFont="1" applyBorder="1" applyAlignment="1">
      <alignment horizontal="left" vertical="top" wrapText="1" indent="1"/>
    </xf>
    <xf numFmtId="0" fontId="13" fillId="0" borderId="8" xfId="0" applyFont="1" applyBorder="1" applyAlignment="1">
      <alignment horizontal="left" vertical="top" wrapText="1" indent="1"/>
    </xf>
    <xf numFmtId="0" fontId="13" fillId="0" borderId="6" xfId="0" applyFont="1" applyBorder="1" applyAlignment="1">
      <alignment horizontal="left" vertical="top" wrapText="1" indent="1"/>
    </xf>
    <xf numFmtId="0" fontId="13" fillId="0" borderId="7" xfId="0" applyFont="1" applyBorder="1" applyAlignment="1">
      <alignment horizontal="left" vertical="top" wrapText="1" indent="1"/>
    </xf>
    <xf numFmtId="0" fontId="13" fillId="0" borderId="48" xfId="0" applyFont="1" applyBorder="1" applyAlignment="1">
      <alignment horizontal="left" vertical="top" wrapText="1" indent="1"/>
    </xf>
    <xf numFmtId="0" fontId="13" fillId="0" borderId="25" xfId="0" applyFont="1" applyBorder="1" applyAlignment="1">
      <alignment horizontal="left" vertical="top" wrapText="1" indent="1"/>
    </xf>
    <xf numFmtId="0" fontId="13" fillId="0" borderId="26" xfId="0" applyFont="1" applyBorder="1" applyAlignment="1">
      <alignment horizontal="left" vertical="top" wrapText="1" indent="1"/>
    </xf>
    <xf numFmtId="0" fontId="13" fillId="0" borderId="26" xfId="0" applyFont="1" applyBorder="1" applyAlignment="1">
      <alignment horizontal="center" vertical="center"/>
    </xf>
    <xf numFmtId="0" fontId="87" fillId="0" borderId="0" xfId="1" applyFont="1" applyFill="1" applyAlignment="1">
      <alignment horizontal="center" vertical="center"/>
    </xf>
    <xf numFmtId="0" fontId="82" fillId="0" borderId="25" xfId="1" applyFont="1" applyBorder="1" applyAlignment="1">
      <alignment horizontal="center" vertical="center"/>
    </xf>
    <xf numFmtId="0" fontId="82" fillId="0" borderId="26" xfId="1" applyFont="1" applyBorder="1" applyAlignment="1">
      <alignment horizontal="center" vertical="center"/>
    </xf>
    <xf numFmtId="0" fontId="17" fillId="0" borderId="3" xfId="0" applyFont="1" applyBorder="1" applyAlignment="1">
      <alignment horizontal="left" vertical="center" wrapText="1" indent="1"/>
    </xf>
    <xf numFmtId="0" fontId="17" fillId="0" borderId="4" xfId="0" applyFont="1" applyBorder="1" applyAlignment="1">
      <alignment horizontal="left" vertical="center" wrapText="1" indent="1"/>
    </xf>
    <xf numFmtId="0" fontId="17" fillId="0" borderId="12" xfId="0" applyFont="1" applyBorder="1" applyAlignment="1">
      <alignment horizontal="left" vertical="center" wrapText="1" indent="1"/>
    </xf>
    <xf numFmtId="0" fontId="17" fillId="0" borderId="8" xfId="0" applyFont="1" applyBorder="1" applyAlignment="1">
      <alignment horizontal="left" vertical="center" wrapText="1" indent="1"/>
    </xf>
    <xf numFmtId="0" fontId="17" fillId="0" borderId="6" xfId="0" applyFont="1" applyBorder="1" applyAlignment="1">
      <alignment horizontal="left" vertical="center" wrapText="1" indent="1"/>
    </xf>
    <xf numFmtId="0" fontId="17" fillId="0" borderId="7" xfId="0" applyFont="1" applyBorder="1" applyAlignment="1">
      <alignment horizontal="left" vertical="center" wrapText="1" indent="1"/>
    </xf>
    <xf numFmtId="0" fontId="40" fillId="0" borderId="25" xfId="1" applyFont="1" applyBorder="1" applyAlignment="1">
      <alignment horizontal="center" vertical="center"/>
    </xf>
    <xf numFmtId="0" fontId="40" fillId="0" borderId="26" xfId="1" applyFont="1" applyBorder="1" applyAlignment="1">
      <alignment horizontal="center" vertical="center"/>
    </xf>
    <xf numFmtId="0" fontId="17" fillId="0" borderId="48" xfId="0" applyFont="1" applyBorder="1" applyAlignment="1">
      <alignment horizontal="left" vertical="center" indent="1"/>
    </xf>
    <xf numFmtId="0" fontId="17" fillId="0" borderId="25" xfId="0" applyFont="1" applyBorder="1" applyAlignment="1">
      <alignment horizontal="left" vertical="center" indent="1"/>
    </xf>
    <xf numFmtId="0" fontId="17" fillId="0" borderId="26" xfId="0" applyFont="1" applyBorder="1" applyAlignment="1">
      <alignment horizontal="left" vertical="center" indent="1"/>
    </xf>
    <xf numFmtId="0" fontId="76" fillId="0" borderId="52" xfId="1" applyFont="1" applyBorder="1" applyAlignment="1">
      <alignment horizontal="center" vertical="center"/>
    </xf>
    <xf numFmtId="0" fontId="76" fillId="0" borderId="55" xfId="1" applyFont="1" applyBorder="1" applyAlignment="1">
      <alignment horizontal="center" vertical="center"/>
    </xf>
    <xf numFmtId="0" fontId="76" fillId="0" borderId="71" xfId="1" applyFont="1" applyBorder="1" applyAlignment="1">
      <alignment horizontal="center" vertical="center"/>
    </xf>
    <xf numFmtId="0" fontId="76" fillId="0" borderId="4" xfId="1" applyFont="1" applyBorder="1" applyAlignment="1">
      <alignment horizontal="center" vertical="center" wrapText="1"/>
    </xf>
    <xf numFmtId="0" fontId="76" fillId="0" borderId="12" xfId="1" applyFont="1" applyBorder="1" applyAlignment="1">
      <alignment horizontal="center" vertical="center" wrapText="1"/>
    </xf>
    <xf numFmtId="0" fontId="76" fillId="0" borderId="6" xfId="1" applyFont="1" applyBorder="1" applyAlignment="1">
      <alignment horizontal="center" vertical="center" wrapText="1"/>
    </xf>
    <xf numFmtId="0" fontId="76" fillId="0" borderId="7" xfId="1" applyFont="1" applyBorder="1" applyAlignment="1">
      <alignment horizontal="center" vertical="center" wrapText="1"/>
    </xf>
    <xf numFmtId="0" fontId="20" fillId="0" borderId="0" xfId="0" applyFont="1" applyAlignment="1">
      <alignment horizontal="left"/>
    </xf>
    <xf numFmtId="0" fontId="16" fillId="0" borderId="0" xfId="0" applyFont="1" applyAlignment="1">
      <alignment horizontal="center"/>
    </xf>
    <xf numFmtId="0" fontId="103" fillId="0" borderId="0" xfId="0" applyFont="1" applyAlignment="1">
      <alignment horizontal="left" vertical="top" wrapText="1"/>
    </xf>
    <xf numFmtId="0" fontId="20" fillId="0" borderId="0" xfId="0" applyFont="1" applyAlignment="1">
      <alignment horizontal="left" vertical="center"/>
    </xf>
    <xf numFmtId="0" fontId="109" fillId="0" borderId="0" xfId="0" applyFont="1" applyAlignment="1">
      <alignment horizontal="left" vertical="top" wrapText="1"/>
    </xf>
    <xf numFmtId="0" fontId="103" fillId="0" borderId="0" xfId="0" quotePrefix="1" applyFont="1" applyAlignment="1">
      <alignment horizontal="left" vertical="top" wrapText="1"/>
    </xf>
    <xf numFmtId="0" fontId="13" fillId="0" borderId="0" xfId="0" applyFont="1" applyAlignment="1">
      <alignment horizontal="center"/>
    </xf>
    <xf numFmtId="0" fontId="29" fillId="0" borderId="0" xfId="0" applyFont="1" applyAlignment="1">
      <alignment horizontal="left"/>
    </xf>
    <xf numFmtId="0" fontId="29" fillId="0" borderId="0" xfId="0" applyFont="1" applyAlignment="1">
      <alignment horizontal="left" wrapText="1"/>
    </xf>
    <xf numFmtId="0" fontId="103" fillId="0" borderId="0" xfId="0" applyFont="1" applyAlignment="1">
      <alignment horizontal="left" vertical="center" wrapText="1"/>
    </xf>
    <xf numFmtId="0" fontId="13" fillId="11" borderId="48" xfId="0" applyFont="1" applyFill="1" applyBorder="1" applyAlignment="1">
      <alignment horizontal="center" vertical="center"/>
    </xf>
    <xf numFmtId="0" fontId="13" fillId="11" borderId="25" xfId="0" applyFont="1" applyFill="1" applyBorder="1" applyAlignment="1">
      <alignment horizontal="center" vertical="center"/>
    </xf>
    <xf numFmtId="0" fontId="13" fillId="11" borderId="26" xfId="0" applyFont="1" applyFill="1" applyBorder="1" applyAlignment="1">
      <alignment horizontal="center" vertical="center"/>
    </xf>
    <xf numFmtId="0" fontId="0" fillId="3" borderId="50" xfId="0" applyFill="1" applyBorder="1" applyAlignment="1" applyProtection="1">
      <alignment horizontal="left" vertical="center" indent="1"/>
      <protection locked="0"/>
    </xf>
    <xf numFmtId="0" fontId="0" fillId="3" borderId="14" xfId="0" applyFill="1" applyBorder="1" applyAlignment="1" applyProtection="1">
      <alignment horizontal="left" vertical="center" indent="1"/>
      <protection locked="0"/>
    </xf>
    <xf numFmtId="0" fontId="0" fillId="3" borderId="21" xfId="0" applyFill="1" applyBorder="1" applyAlignment="1" applyProtection="1">
      <alignment horizontal="left" vertical="center" indent="1"/>
      <protection locked="0"/>
    </xf>
    <xf numFmtId="0" fontId="0" fillId="3" borderId="22" xfId="0" applyFill="1" applyBorder="1" applyAlignment="1" applyProtection="1">
      <alignment horizontal="left" vertical="center" indent="1"/>
      <protection locked="0"/>
    </xf>
    <xf numFmtId="164" fontId="0" fillId="3" borderId="19" xfId="0" applyNumberFormat="1" applyFill="1" applyBorder="1" applyAlignment="1" applyProtection="1">
      <alignment horizontal="left" vertical="center" indent="1"/>
      <protection locked="0"/>
    </xf>
    <xf numFmtId="164" fontId="0" fillId="3" borderId="14" xfId="0" applyNumberFormat="1" applyFill="1" applyBorder="1" applyAlignment="1" applyProtection="1">
      <alignment horizontal="left" vertical="center" indent="1"/>
      <protection locked="0"/>
    </xf>
    <xf numFmtId="0" fontId="12" fillId="3" borderId="19" xfId="1" applyFill="1" applyBorder="1" applyAlignment="1" applyProtection="1">
      <alignment horizontal="left" vertical="center" indent="1"/>
      <protection locked="0"/>
    </xf>
    <xf numFmtId="0" fontId="0" fillId="3" borderId="19" xfId="0" applyFill="1" applyBorder="1" applyAlignment="1" applyProtection="1">
      <alignment horizontal="left" vertical="center" indent="1"/>
      <protection locked="0"/>
    </xf>
    <xf numFmtId="164" fontId="0" fillId="3" borderId="20" xfId="0" applyNumberFormat="1" applyFill="1" applyBorder="1" applyAlignment="1" applyProtection="1">
      <alignment horizontal="left" vertical="center" indent="1"/>
      <protection locked="0"/>
    </xf>
    <xf numFmtId="0" fontId="0" fillId="3" borderId="14" xfId="0" applyFill="1" applyBorder="1" applyAlignment="1">
      <alignment horizontal="left" vertical="center" indent="1"/>
    </xf>
    <xf numFmtId="0" fontId="12" fillId="3" borderId="14" xfId="1" applyFill="1" applyBorder="1" applyAlignment="1" applyProtection="1">
      <alignment horizontal="left" vertical="center" indent="1"/>
      <protection locked="0"/>
    </xf>
    <xf numFmtId="164" fontId="0" fillId="3" borderId="30" xfId="0" applyNumberFormat="1" applyFill="1" applyBorder="1" applyAlignment="1" applyProtection="1">
      <alignment horizontal="left" vertical="center" indent="1"/>
      <protection locked="0"/>
    </xf>
    <xf numFmtId="0" fontId="0" fillId="3" borderId="21" xfId="0" applyFill="1" applyBorder="1" applyAlignment="1">
      <alignment horizontal="left" vertical="center" indent="1"/>
    </xf>
    <xf numFmtId="0" fontId="0" fillId="3" borderId="22" xfId="0" applyFill="1" applyBorder="1" applyAlignment="1">
      <alignment horizontal="left" vertical="center" indent="1"/>
    </xf>
    <xf numFmtId="0" fontId="13" fillId="11" borderId="48" xfId="0" applyFont="1" applyFill="1" applyBorder="1" applyAlignment="1">
      <alignment horizontal="center" vertical="center" wrapText="1"/>
    </xf>
    <xf numFmtId="0" fontId="13" fillId="11" borderId="25" xfId="0" applyFont="1" applyFill="1" applyBorder="1" applyAlignment="1">
      <alignment horizontal="center" vertical="center" wrapText="1"/>
    </xf>
    <xf numFmtId="0" fontId="13" fillId="11" borderId="26" xfId="0" applyFont="1" applyFill="1" applyBorder="1" applyAlignment="1">
      <alignment horizontal="center" vertical="center" wrapText="1"/>
    </xf>
    <xf numFmtId="0" fontId="0" fillId="3" borderId="35" xfId="0" applyFill="1" applyBorder="1" applyAlignment="1" applyProtection="1">
      <alignment horizontal="left" vertical="center" indent="1"/>
      <protection locked="0"/>
    </xf>
    <xf numFmtId="0" fontId="0" fillId="3" borderId="37" xfId="0" applyFill="1" applyBorder="1" applyAlignment="1" applyProtection="1">
      <alignment horizontal="left" vertical="center" indent="1"/>
      <protection locked="0"/>
    </xf>
    <xf numFmtId="0" fontId="0" fillId="3" borderId="29" xfId="0" applyFill="1" applyBorder="1" applyAlignment="1" applyProtection="1">
      <alignment horizontal="left" vertical="center" indent="1"/>
      <protection locked="0"/>
    </xf>
    <xf numFmtId="49" fontId="0" fillId="3" borderId="14" xfId="0" applyNumberFormat="1" applyFill="1" applyBorder="1" applyAlignment="1" applyProtection="1">
      <alignment horizontal="left" vertical="center" indent="1"/>
      <protection locked="0"/>
    </xf>
    <xf numFmtId="0" fontId="0" fillId="3" borderId="91" xfId="0" applyFill="1" applyBorder="1" applyAlignment="1" applyProtection="1">
      <alignment horizontal="left" vertical="center" indent="1"/>
      <protection locked="0"/>
    </xf>
    <xf numFmtId="0" fontId="0" fillId="3" borderId="62" xfId="0" applyFill="1" applyBorder="1" applyAlignment="1" applyProtection="1">
      <alignment horizontal="left" vertical="center" indent="1"/>
      <protection locked="0"/>
    </xf>
    <xf numFmtId="0" fontId="0" fillId="3" borderId="18" xfId="0" applyFill="1" applyBorder="1" applyAlignment="1" applyProtection="1">
      <alignment horizontal="left" vertical="center" indent="1"/>
      <protection locked="0"/>
    </xf>
    <xf numFmtId="0" fontId="49" fillId="0" borderId="0" xfId="0" applyFont="1" applyAlignment="1">
      <alignment horizontal="center" vertical="center"/>
    </xf>
    <xf numFmtId="0" fontId="13" fillId="0" borderId="1" xfId="0" applyFont="1" applyBorder="1" applyAlignment="1">
      <alignment horizontal="right" indent="1"/>
    </xf>
    <xf numFmtId="0" fontId="13" fillId="0" borderId="14" xfId="0" applyFont="1" applyBorder="1" applyAlignment="1">
      <alignment horizontal="right" indent="1"/>
    </xf>
    <xf numFmtId="164" fontId="0" fillId="4" borderId="14" xfId="0" applyNumberFormat="1" applyFill="1" applyBorder="1" applyAlignment="1" applyProtection="1">
      <alignment horizontal="left" indent="1"/>
      <protection locked="0"/>
    </xf>
    <xf numFmtId="164" fontId="0" fillId="4" borderId="10" xfId="0" applyNumberFormat="1" applyFill="1" applyBorder="1" applyAlignment="1" applyProtection="1">
      <alignment horizontal="left" indent="1"/>
      <protection locked="0"/>
    </xf>
    <xf numFmtId="0" fontId="13" fillId="0" borderId="9" xfId="0" applyFont="1" applyBorder="1" applyAlignment="1">
      <alignment horizontal="right" indent="1"/>
    </xf>
    <xf numFmtId="0" fontId="13" fillId="0" borderId="19" xfId="0" applyFont="1" applyBorder="1" applyAlignment="1">
      <alignment horizontal="right" indent="1"/>
    </xf>
    <xf numFmtId="0" fontId="12" fillId="4" borderId="19" xfId="1" applyNumberFormat="1" applyFill="1" applyBorder="1" applyAlignment="1" applyProtection="1">
      <alignment horizontal="left" indent="1"/>
      <protection locked="0"/>
    </xf>
    <xf numFmtId="0" fontId="0" fillId="4" borderId="19" xfId="0" applyFill="1" applyBorder="1" applyAlignment="1" applyProtection="1">
      <alignment horizontal="left" indent="1"/>
      <protection locked="0"/>
    </xf>
    <xf numFmtId="0" fontId="0" fillId="4" borderId="28" xfId="0" applyFill="1" applyBorder="1" applyAlignment="1" applyProtection="1">
      <alignment horizontal="left" indent="1"/>
      <protection locked="0"/>
    </xf>
    <xf numFmtId="0" fontId="13" fillId="0" borderId="66" xfId="0" applyFont="1" applyBorder="1" applyAlignment="1">
      <alignment horizontal="right" indent="1"/>
    </xf>
    <xf numFmtId="0" fontId="13" fillId="0" borderId="49" xfId="0" applyFont="1" applyBorder="1" applyAlignment="1">
      <alignment horizontal="right" indent="1"/>
    </xf>
    <xf numFmtId="0" fontId="13" fillId="0" borderId="22" xfId="0" applyFont="1" applyBorder="1" applyAlignment="1">
      <alignment horizontal="right" indent="1"/>
    </xf>
    <xf numFmtId="0" fontId="0" fillId="4" borderId="21" xfId="0" applyFill="1" applyBorder="1" applyAlignment="1" applyProtection="1">
      <alignment horizontal="left" vertical="center" indent="1"/>
      <protection locked="0"/>
    </xf>
    <xf numFmtId="0" fontId="0" fillId="4" borderId="49" xfId="0" applyFill="1" applyBorder="1" applyAlignment="1" applyProtection="1">
      <alignment horizontal="left" vertical="center" indent="1"/>
      <protection locked="0"/>
    </xf>
    <xf numFmtId="0" fontId="0" fillId="4" borderId="22" xfId="0" applyFill="1" applyBorder="1" applyAlignment="1" applyProtection="1">
      <alignment horizontal="left" vertical="center" indent="1"/>
      <protection locked="0"/>
    </xf>
    <xf numFmtId="0" fontId="13" fillId="0" borderId="21" xfId="0" applyFont="1" applyBorder="1" applyAlignment="1">
      <alignment horizontal="right" indent="1"/>
    </xf>
    <xf numFmtId="0" fontId="0" fillId="4" borderId="67" xfId="0" applyFill="1" applyBorder="1" applyAlignment="1" applyProtection="1">
      <alignment horizontal="left" vertical="center" indent="1"/>
      <protection locked="0"/>
    </xf>
    <xf numFmtId="0" fontId="0" fillId="4" borderId="14" xfId="0" applyFill="1" applyBorder="1" applyAlignment="1" applyProtection="1">
      <alignment horizontal="left" vertical="center" indent="1"/>
      <protection locked="0"/>
    </xf>
    <xf numFmtId="0" fontId="0" fillId="4" borderId="10" xfId="0" applyFill="1" applyBorder="1" applyAlignment="1" applyProtection="1">
      <alignment horizontal="left" vertical="center" indent="1"/>
      <protection locked="0"/>
    </xf>
    <xf numFmtId="0" fontId="0" fillId="4" borderId="14" xfId="0" applyFill="1" applyBorder="1" applyAlignment="1" applyProtection="1">
      <alignment horizontal="left" vertical="center" indent="1" shrinkToFit="1"/>
      <protection locked="0"/>
    </xf>
    <xf numFmtId="0" fontId="0" fillId="4" borderId="10" xfId="0" applyFill="1" applyBorder="1" applyAlignment="1" applyProtection="1">
      <alignment horizontal="left" vertical="center" indent="1" shrinkToFit="1"/>
      <protection locked="0"/>
    </xf>
    <xf numFmtId="0" fontId="20" fillId="11" borderId="45" xfId="0" applyFont="1" applyFill="1" applyBorder="1" applyAlignment="1">
      <alignment horizontal="center"/>
    </xf>
    <xf numFmtId="0" fontId="20" fillId="11" borderId="43" xfId="0" applyFont="1" applyFill="1" applyBorder="1" applyAlignment="1">
      <alignment horizontal="center"/>
    </xf>
    <xf numFmtId="0" fontId="20" fillId="11" borderId="46" xfId="0" applyFont="1" applyFill="1" applyBorder="1" applyAlignment="1">
      <alignment horizontal="center"/>
    </xf>
    <xf numFmtId="0" fontId="13" fillId="0" borderId="24" xfId="0" applyFont="1" applyBorder="1" applyAlignment="1">
      <alignment horizontal="right" indent="1"/>
    </xf>
    <xf numFmtId="0" fontId="13" fillId="0" borderId="30" xfId="0" applyFont="1" applyBorder="1" applyAlignment="1">
      <alignment horizontal="right" indent="1"/>
    </xf>
    <xf numFmtId="0" fontId="0" fillId="4" borderId="30" xfId="0" applyFill="1" applyBorder="1" applyAlignment="1" applyProtection="1">
      <alignment horizontal="left" vertical="center" indent="1"/>
      <protection locked="0"/>
    </xf>
    <xf numFmtId="0" fontId="0" fillId="4" borderId="30" xfId="0" applyFill="1" applyBorder="1" applyAlignment="1">
      <alignment horizontal="left" vertical="center" indent="1"/>
    </xf>
    <xf numFmtId="0" fontId="0" fillId="4" borderId="31" xfId="0" applyFill="1" applyBorder="1" applyAlignment="1">
      <alignment horizontal="left" vertical="center" indent="1"/>
    </xf>
    <xf numFmtId="0" fontId="20" fillId="11" borderId="15" xfId="0" applyFont="1" applyFill="1" applyBorder="1" applyAlignment="1">
      <alignment horizontal="center"/>
    </xf>
    <xf numFmtId="0" fontId="20" fillId="11" borderId="16" xfId="0" applyFont="1" applyFill="1" applyBorder="1" applyAlignment="1">
      <alignment horizontal="center"/>
    </xf>
    <xf numFmtId="0" fontId="20" fillId="11" borderId="17" xfId="0" applyFont="1" applyFill="1" applyBorder="1" applyAlignment="1">
      <alignment horizontal="center"/>
    </xf>
    <xf numFmtId="0" fontId="0" fillId="4" borderId="14" xfId="0" applyFill="1" applyBorder="1" applyAlignment="1">
      <alignment horizontal="left" vertical="center" indent="1"/>
    </xf>
    <xf numFmtId="0" fontId="0" fillId="4" borderId="10" xfId="0" applyFill="1" applyBorder="1" applyAlignment="1">
      <alignment horizontal="left" vertical="center" indent="1"/>
    </xf>
    <xf numFmtId="0" fontId="0" fillId="2" borderId="0" xfId="0" applyFill="1" applyAlignment="1">
      <alignment horizontal="center" vertical="center"/>
    </xf>
    <xf numFmtId="0" fontId="34" fillId="2" borderId="0" xfId="0" applyFont="1" applyFill="1" applyAlignment="1">
      <alignment horizontal="center" vertical="center"/>
    </xf>
    <xf numFmtId="0" fontId="16" fillId="11" borderId="48" xfId="0" applyFont="1" applyFill="1" applyBorder="1" applyAlignment="1">
      <alignment horizontal="center" vertical="center"/>
    </xf>
    <xf numFmtId="0" fontId="16" fillId="11" borderId="25" xfId="0" applyFont="1" applyFill="1" applyBorder="1" applyAlignment="1">
      <alignment horizontal="center" vertical="center"/>
    </xf>
    <xf numFmtId="0" fontId="16" fillId="11" borderId="26" xfId="0" applyFont="1" applyFill="1" applyBorder="1" applyAlignment="1">
      <alignment horizontal="center" vertical="center"/>
    </xf>
    <xf numFmtId="0" fontId="16" fillId="3" borderId="14" xfId="0" applyFont="1" applyFill="1" applyBorder="1" applyAlignment="1" applyProtection="1">
      <alignment horizontal="left" vertical="center" indent="1"/>
      <protection locked="0"/>
    </xf>
    <xf numFmtId="0" fontId="0" fillId="3" borderId="20" xfId="0" applyFill="1" applyBorder="1" applyAlignment="1" applyProtection="1">
      <alignment horizontal="left" vertical="center" indent="1"/>
      <protection locked="0"/>
    </xf>
    <xf numFmtId="0" fontId="23" fillId="2" borderId="0" xfId="0" applyFont="1" applyFill="1" applyAlignment="1">
      <alignment horizontal="center" vertical="center"/>
    </xf>
    <xf numFmtId="0" fontId="16" fillId="3" borderId="35" xfId="0" applyFont="1" applyFill="1" applyBorder="1" applyAlignment="1" applyProtection="1">
      <alignment horizontal="center" vertical="center"/>
      <protection locked="0"/>
    </xf>
    <xf numFmtId="0" fontId="16" fillId="3" borderId="37" xfId="0" applyFont="1" applyFill="1" applyBorder="1" applyAlignment="1" applyProtection="1">
      <alignment horizontal="center" vertical="center"/>
      <protection locked="0"/>
    </xf>
    <xf numFmtId="0" fontId="16" fillId="3" borderId="29" xfId="0" applyFont="1" applyFill="1" applyBorder="1" applyAlignment="1" applyProtection="1">
      <alignment horizontal="center" vertical="center"/>
      <protection locked="0"/>
    </xf>
    <xf numFmtId="0" fontId="34" fillId="0" borderId="0" xfId="0" applyFont="1" applyAlignment="1">
      <alignment horizontal="center" vertical="center"/>
    </xf>
    <xf numFmtId="0" fontId="13" fillId="3" borderId="21" xfId="0" applyFont="1" applyFill="1" applyBorder="1" applyAlignment="1" applyProtection="1">
      <alignment horizontal="left" vertical="center" indent="1"/>
      <protection locked="0"/>
    </xf>
    <xf numFmtId="0" fontId="13" fillId="3" borderId="49" xfId="0" applyFont="1" applyFill="1" applyBorder="1" applyAlignment="1" applyProtection="1">
      <alignment horizontal="left" vertical="center" indent="1"/>
      <protection locked="0"/>
    </xf>
    <xf numFmtId="0" fontId="13" fillId="3" borderId="22" xfId="0" applyFont="1" applyFill="1" applyBorder="1" applyAlignment="1" applyProtection="1">
      <alignment horizontal="left" vertical="center" indent="1"/>
      <protection locked="0"/>
    </xf>
    <xf numFmtId="0" fontId="34" fillId="2" borderId="3" xfId="0" applyFont="1" applyFill="1" applyBorder="1" applyAlignment="1">
      <alignment horizontal="center" vertical="center"/>
    </xf>
    <xf numFmtId="0" fontId="34" fillId="2" borderId="4" xfId="0" applyFont="1" applyFill="1" applyBorder="1" applyAlignment="1">
      <alignment horizontal="center" vertical="center"/>
    </xf>
    <xf numFmtId="0" fontId="34" fillId="2" borderId="12" xfId="0" applyFont="1" applyFill="1" applyBorder="1" applyAlignment="1">
      <alignment horizontal="center" vertical="center"/>
    </xf>
    <xf numFmtId="0" fontId="0" fillId="3" borderId="49" xfId="0" applyFill="1" applyBorder="1" applyAlignment="1" applyProtection="1">
      <alignment horizontal="left" vertical="center" indent="1"/>
      <protection locked="0"/>
    </xf>
    <xf numFmtId="0" fontId="0" fillId="3" borderId="51" xfId="0" applyFill="1" applyBorder="1" applyAlignment="1" applyProtection="1">
      <alignment horizontal="left" vertical="center" indent="1"/>
      <protection locked="0"/>
    </xf>
    <xf numFmtId="0" fontId="0" fillId="3" borderId="23" xfId="0" applyFill="1" applyBorder="1" applyAlignment="1" applyProtection="1">
      <alignment horizontal="left" vertical="center" indent="1"/>
      <protection locked="0"/>
    </xf>
    <xf numFmtId="0" fontId="23" fillId="11" borderId="48" xfId="0" applyFont="1" applyFill="1" applyBorder="1" applyAlignment="1">
      <alignment horizontal="center" vertical="center"/>
    </xf>
    <xf numFmtId="0" fontId="23" fillId="11" borderId="25" xfId="0" applyFont="1" applyFill="1" applyBorder="1" applyAlignment="1">
      <alignment horizontal="center" vertical="center"/>
    </xf>
    <xf numFmtId="0" fontId="23" fillId="11" borderId="26" xfId="0" applyFont="1" applyFill="1" applyBorder="1" applyAlignment="1">
      <alignment horizontal="center" vertical="center"/>
    </xf>
    <xf numFmtId="0" fontId="16" fillId="0" borderId="5" xfId="0" applyFont="1" applyBorder="1" applyAlignment="1">
      <alignment horizontal="right"/>
    </xf>
    <xf numFmtId="0" fontId="16" fillId="0" borderId="0" xfId="0" applyFont="1" applyAlignment="1">
      <alignment horizontal="right"/>
    </xf>
    <xf numFmtId="0" fontId="17" fillId="2" borderId="5" xfId="0" applyFont="1" applyFill="1" applyBorder="1" applyAlignment="1">
      <alignment horizontal="right" vertical="center"/>
    </xf>
    <xf numFmtId="0" fontId="0" fillId="2" borderId="0" xfId="0" applyFill="1" applyAlignment="1">
      <alignment horizontal="right" vertical="center"/>
    </xf>
    <xf numFmtId="0" fontId="17" fillId="2" borderId="8" xfId="0" applyFont="1" applyFill="1" applyBorder="1" applyAlignment="1">
      <alignment horizontal="right" vertical="center"/>
    </xf>
    <xf numFmtId="0" fontId="17" fillId="2" borderId="6" xfId="0" applyFont="1" applyFill="1" applyBorder="1" applyAlignment="1">
      <alignment horizontal="right" vertical="center"/>
    </xf>
    <xf numFmtId="0" fontId="17" fillId="2" borderId="52" xfId="0" applyFont="1" applyFill="1" applyBorder="1" applyAlignment="1">
      <alignment horizontal="right" vertical="center"/>
    </xf>
    <xf numFmtId="0" fontId="37" fillId="2" borderId="0" xfId="0" applyFont="1" applyFill="1" applyAlignment="1">
      <alignment horizontal="right" vertical="center"/>
    </xf>
    <xf numFmtId="0" fontId="13" fillId="2" borderId="0" xfId="0" applyFont="1" applyFill="1" applyAlignment="1">
      <alignment horizontal="right" vertical="center"/>
    </xf>
    <xf numFmtId="0" fontId="0" fillId="3" borderId="14" xfId="0" applyFill="1" applyBorder="1" applyAlignment="1" applyProtection="1">
      <alignment horizontal="center" vertical="center"/>
      <protection locked="0"/>
    </xf>
    <xf numFmtId="0" fontId="18" fillId="2" borderId="0" xfId="0" applyFont="1" applyFill="1" applyAlignment="1">
      <alignment horizontal="center" vertical="center"/>
    </xf>
    <xf numFmtId="0" fontId="18" fillId="2" borderId="2" xfId="0" applyFont="1" applyFill="1" applyBorder="1" applyAlignment="1">
      <alignment horizontal="center" vertical="center"/>
    </xf>
    <xf numFmtId="0" fontId="20" fillId="0" borderId="0" xfId="0" applyFont="1" applyAlignment="1">
      <alignment horizontal="center"/>
    </xf>
    <xf numFmtId="0" fontId="17" fillId="2" borderId="0" xfId="0" applyFont="1" applyFill="1" applyAlignment="1">
      <alignment horizontal="right" vertical="center"/>
    </xf>
    <xf numFmtId="0" fontId="17" fillId="2" borderId="53" xfId="0" applyFont="1" applyFill="1" applyBorder="1" applyAlignment="1">
      <alignment horizontal="right" vertical="center"/>
    </xf>
    <xf numFmtId="0" fontId="13" fillId="0" borderId="5" xfId="0" applyFont="1" applyBorder="1" applyAlignment="1">
      <alignment horizontal="center" vertical="center"/>
    </xf>
    <xf numFmtId="0" fontId="13" fillId="0" borderId="0" xfId="0" applyFont="1" applyAlignment="1">
      <alignment horizontal="center" vertical="center"/>
    </xf>
    <xf numFmtId="0" fontId="13" fillId="0" borderId="2" xfId="0" applyFont="1" applyBorder="1" applyAlignment="1">
      <alignment horizontal="center" vertical="center"/>
    </xf>
    <xf numFmtId="0" fontId="0" fillId="4" borderId="19" xfId="0" applyFill="1" applyBorder="1" applyAlignment="1" applyProtection="1">
      <alignment horizontal="center" vertical="center" shrinkToFit="1"/>
      <protection locked="0"/>
    </xf>
    <xf numFmtId="0" fontId="0" fillId="4" borderId="14" xfId="0" applyFill="1" applyBorder="1" applyAlignment="1" applyProtection="1">
      <alignment horizontal="center" vertical="center" shrinkToFit="1"/>
      <protection locked="0"/>
    </xf>
    <xf numFmtId="14" fontId="0" fillId="4" borderId="16" xfId="0" applyNumberFormat="1" applyFill="1" applyBorder="1" applyAlignment="1" applyProtection="1">
      <alignment horizontal="center" vertical="center"/>
      <protection locked="0"/>
    </xf>
    <xf numFmtId="0" fontId="0" fillId="4" borderId="16" xfId="0" applyFill="1" applyBorder="1" applyAlignment="1" applyProtection="1">
      <alignment horizontal="center" vertical="center"/>
      <protection locked="0"/>
    </xf>
    <xf numFmtId="0" fontId="0" fillId="4" borderId="14" xfId="0" applyFill="1" applyBorder="1" applyAlignment="1" applyProtection="1">
      <alignment horizontal="center" vertical="center"/>
      <protection locked="0"/>
    </xf>
    <xf numFmtId="14" fontId="0" fillId="4" borderId="19" xfId="0" applyNumberFormat="1" applyFill="1" applyBorder="1" applyAlignment="1" applyProtection="1">
      <alignment horizontal="center" vertical="center"/>
      <protection locked="0"/>
    </xf>
    <xf numFmtId="0" fontId="0" fillId="4" borderId="19" xfId="0" applyFill="1" applyBorder="1" applyAlignment="1" applyProtection="1">
      <alignment horizontal="center" vertical="center"/>
      <protection locked="0"/>
    </xf>
    <xf numFmtId="0" fontId="0" fillId="4" borderId="1" xfId="0" applyFill="1" applyBorder="1" applyAlignment="1" applyProtection="1">
      <alignment horizontal="center" vertical="center"/>
      <protection locked="0"/>
    </xf>
    <xf numFmtId="14" fontId="0" fillId="4" borderId="21" xfId="0" applyNumberFormat="1" applyFill="1" applyBorder="1" applyAlignment="1" applyProtection="1">
      <alignment horizontal="center"/>
      <protection locked="0"/>
    </xf>
    <xf numFmtId="0" fontId="0" fillId="4" borderId="67" xfId="0" applyFill="1" applyBorder="1" applyAlignment="1" applyProtection="1">
      <alignment horizontal="center"/>
      <protection locked="0"/>
    </xf>
    <xf numFmtId="14" fontId="0" fillId="4" borderId="54" xfId="0" applyNumberFormat="1" applyFill="1" applyBorder="1" applyAlignment="1" applyProtection="1">
      <alignment horizontal="center"/>
      <protection locked="0"/>
    </xf>
    <xf numFmtId="0" fontId="0" fillId="4" borderId="58" xfId="0" applyFill="1" applyBorder="1" applyAlignment="1" applyProtection="1">
      <alignment horizontal="center"/>
      <protection locked="0"/>
    </xf>
    <xf numFmtId="0" fontId="0" fillId="4" borderId="61" xfId="0" applyFill="1" applyBorder="1" applyAlignment="1" applyProtection="1">
      <alignment horizontal="center"/>
      <protection locked="0"/>
    </xf>
    <xf numFmtId="0" fontId="0" fillId="4" borderId="62" xfId="0" applyFill="1" applyBorder="1" applyAlignment="1" applyProtection="1">
      <alignment horizontal="center"/>
      <protection locked="0"/>
    </xf>
    <xf numFmtId="0" fontId="0" fillId="4" borderId="18" xfId="0" applyFill="1" applyBorder="1" applyAlignment="1" applyProtection="1">
      <alignment horizontal="center"/>
      <protection locked="0"/>
    </xf>
    <xf numFmtId="0" fontId="0" fillId="4" borderId="1" xfId="0" applyFill="1" applyBorder="1" applyAlignment="1" applyProtection="1">
      <alignment horizontal="center"/>
      <protection locked="0"/>
    </xf>
    <xf numFmtId="0" fontId="0" fillId="4" borderId="14" xfId="0" applyFill="1" applyBorder="1" applyAlignment="1" applyProtection="1">
      <alignment horizontal="center"/>
      <protection locked="0"/>
    </xf>
    <xf numFmtId="0" fontId="0" fillId="4" borderId="9" xfId="0" applyFill="1" applyBorder="1" applyAlignment="1" applyProtection="1">
      <alignment horizontal="center"/>
      <protection locked="0"/>
    </xf>
    <xf numFmtId="0" fontId="0" fillId="4" borderId="19" xfId="0" applyFill="1" applyBorder="1" applyAlignment="1" applyProtection="1">
      <alignment horizontal="center"/>
      <protection locked="0"/>
    </xf>
    <xf numFmtId="14" fontId="0" fillId="4" borderId="91" xfId="0" applyNumberFormat="1" applyFill="1" applyBorder="1" applyAlignment="1" applyProtection="1">
      <alignment horizontal="center"/>
      <protection locked="0"/>
    </xf>
    <xf numFmtId="0" fontId="0" fillId="4" borderId="63" xfId="0" applyFill="1" applyBorder="1" applyAlignment="1" applyProtection="1">
      <alignment horizontal="center"/>
      <protection locked="0"/>
    </xf>
    <xf numFmtId="0" fontId="0" fillId="4" borderId="9" xfId="0" applyFill="1" applyBorder="1" applyAlignment="1" applyProtection="1">
      <alignment horizontal="center" vertical="center"/>
      <protection locked="0"/>
    </xf>
    <xf numFmtId="14" fontId="0" fillId="4" borderId="14" xfId="0" applyNumberFormat="1" applyFill="1" applyBorder="1" applyAlignment="1" applyProtection="1">
      <alignment horizontal="center" vertical="center"/>
      <protection locked="0"/>
    </xf>
    <xf numFmtId="0" fontId="13" fillId="0" borderId="3" xfId="0" applyFont="1" applyBorder="1" applyAlignment="1">
      <alignment horizontal="center" vertical="center"/>
    </xf>
    <xf numFmtId="0" fontId="13" fillId="0" borderId="4" xfId="0" applyFont="1" applyBorder="1" applyAlignment="1">
      <alignment horizontal="center" vertical="center"/>
    </xf>
    <xf numFmtId="0" fontId="13" fillId="0" borderId="12" xfId="0" applyFont="1" applyBorder="1" applyAlignment="1">
      <alignment horizontal="center" vertical="center"/>
    </xf>
    <xf numFmtId="0" fontId="20" fillId="11" borderId="48" xfId="0" applyFont="1" applyFill="1" applyBorder="1" applyAlignment="1">
      <alignment horizontal="center" vertical="center"/>
    </xf>
    <xf numFmtId="0" fontId="20" fillId="11" borderId="25" xfId="0" applyFont="1" applyFill="1" applyBorder="1" applyAlignment="1">
      <alignment horizontal="center" vertical="center"/>
    </xf>
    <xf numFmtId="0" fontId="20" fillId="11" borderId="26" xfId="0" applyFont="1" applyFill="1" applyBorder="1" applyAlignment="1">
      <alignment horizontal="center" vertical="center"/>
    </xf>
    <xf numFmtId="0" fontId="0" fillId="4" borderId="21" xfId="0" applyFill="1" applyBorder="1" applyAlignment="1" applyProtection="1">
      <alignment horizontal="center" vertical="center"/>
      <protection locked="0"/>
    </xf>
    <xf numFmtId="0" fontId="0" fillId="4" borderId="49" xfId="0" applyFill="1" applyBorder="1" applyAlignment="1" applyProtection="1">
      <alignment horizontal="center" vertical="center"/>
      <protection locked="0"/>
    </xf>
    <xf numFmtId="0" fontId="0" fillId="4" borderId="22" xfId="0" applyFill="1" applyBorder="1" applyAlignment="1" applyProtection="1">
      <alignment horizontal="center" vertical="center"/>
      <protection locked="0"/>
    </xf>
    <xf numFmtId="0" fontId="13" fillId="0" borderId="0" xfId="0" applyFont="1" applyAlignment="1">
      <alignment horizontal="right" vertical="center"/>
    </xf>
    <xf numFmtId="0" fontId="17" fillId="0" borderId="5" xfId="0" applyFont="1" applyBorder="1" applyAlignment="1">
      <alignment horizontal="center" vertical="center"/>
    </xf>
    <xf numFmtId="0" fontId="17" fillId="0" borderId="0" xfId="0" applyFont="1" applyAlignment="1">
      <alignment horizontal="center" vertical="center"/>
    </xf>
    <xf numFmtId="0" fontId="17" fillId="0" borderId="2" xfId="0" applyFont="1" applyBorder="1" applyAlignment="1">
      <alignment horizontal="center" vertical="center"/>
    </xf>
    <xf numFmtId="0" fontId="13" fillId="0" borderId="5" xfId="0" applyFont="1" applyBorder="1" applyAlignment="1">
      <alignment horizontal="left" wrapText="1" indent="9"/>
    </xf>
    <xf numFmtId="0" fontId="13" fillId="0" borderId="0" xfId="0" applyFont="1" applyAlignment="1">
      <alignment horizontal="left" wrapText="1" indent="9"/>
    </xf>
    <xf numFmtId="0" fontId="13" fillId="0" borderId="2" xfId="0" applyFont="1" applyBorder="1" applyAlignment="1">
      <alignment horizontal="left" wrapText="1" indent="9"/>
    </xf>
    <xf numFmtId="0" fontId="13" fillId="0" borderId="5" xfId="0" applyFont="1" applyBorder="1" applyAlignment="1">
      <alignment horizontal="left" vertical="center" indent="9"/>
    </xf>
    <xf numFmtId="0" fontId="13" fillId="0" borderId="0" xfId="0" applyFont="1" applyAlignment="1">
      <alignment horizontal="left" vertical="center" indent="9"/>
    </xf>
    <xf numFmtId="0" fontId="13" fillId="0" borderId="2" xfId="0" applyFont="1" applyBorder="1" applyAlignment="1">
      <alignment horizontal="left" vertical="center" indent="9"/>
    </xf>
    <xf numFmtId="0" fontId="0" fillId="4" borderId="16" xfId="0" applyFill="1" applyBorder="1" applyAlignment="1" applyProtection="1">
      <alignment horizontal="center" vertical="center" shrinkToFit="1"/>
      <protection locked="0"/>
    </xf>
    <xf numFmtId="0" fontId="0" fillId="4" borderId="15" xfId="0" applyFill="1" applyBorder="1" applyAlignment="1" applyProtection="1">
      <alignment horizontal="center" vertical="center"/>
      <protection locked="0"/>
    </xf>
    <xf numFmtId="0" fontId="0" fillId="0" borderId="0" xfId="0" applyAlignment="1">
      <alignment horizontal="center" vertical="center"/>
    </xf>
    <xf numFmtId="14" fontId="0" fillId="4" borderId="21" xfId="0" applyNumberFormat="1" applyFill="1" applyBorder="1" applyAlignment="1" applyProtection="1">
      <alignment horizontal="center" vertical="center"/>
      <protection locked="0"/>
    </xf>
    <xf numFmtId="0" fontId="13" fillId="0" borderId="60" xfId="0" applyFont="1" applyBorder="1" applyAlignment="1">
      <alignment horizontal="right" vertical="top"/>
    </xf>
    <xf numFmtId="0" fontId="13" fillId="0" borderId="0" xfId="0" applyFont="1" applyAlignment="1">
      <alignment horizontal="right" vertical="top"/>
    </xf>
    <xf numFmtId="0" fontId="13" fillId="0" borderId="53" xfId="0" applyFont="1" applyBorder="1" applyAlignment="1">
      <alignment horizontal="right" vertical="top"/>
    </xf>
    <xf numFmtId="0" fontId="16" fillId="0" borderId="0" xfId="0" applyFont="1" applyAlignment="1">
      <alignment horizontal="left" vertical="center"/>
    </xf>
    <xf numFmtId="0" fontId="16" fillId="0" borderId="5" xfId="0" applyFont="1" applyBorder="1" applyAlignment="1">
      <alignment horizontal="center" vertical="center"/>
    </xf>
    <xf numFmtId="0" fontId="16" fillId="0" borderId="2" xfId="0" applyFont="1" applyBorder="1" applyAlignment="1">
      <alignment horizontal="center" vertical="center"/>
    </xf>
    <xf numFmtId="0" fontId="15" fillId="4" borderId="20" xfId="0" applyFont="1" applyFill="1" applyBorder="1" applyAlignment="1" applyProtection="1">
      <alignment horizontal="center" vertical="center"/>
      <protection locked="0"/>
    </xf>
    <xf numFmtId="0" fontId="15" fillId="4" borderId="14" xfId="0" applyFont="1" applyFill="1" applyBorder="1" applyAlignment="1" applyProtection="1">
      <alignment horizontal="center" vertical="center"/>
      <protection locked="0"/>
    </xf>
    <xf numFmtId="0" fontId="15" fillId="4" borderId="14" xfId="0" applyFont="1" applyFill="1" applyBorder="1" applyAlignment="1" applyProtection="1">
      <alignment horizontal="center" vertical="center" shrinkToFit="1"/>
      <protection locked="0"/>
    </xf>
    <xf numFmtId="0" fontId="17" fillId="0" borderId="0" xfId="0" applyFont="1" applyAlignment="1">
      <alignment horizontal="center" vertical="center" wrapText="1" shrinkToFit="1"/>
    </xf>
    <xf numFmtId="0" fontId="17" fillId="0" borderId="2" xfId="0" applyFont="1" applyBorder="1" applyAlignment="1">
      <alignment horizontal="center" vertical="center" wrapText="1" shrinkToFit="1"/>
    </xf>
    <xf numFmtId="0" fontId="16" fillId="0" borderId="0" xfId="0" applyFont="1" applyAlignment="1">
      <alignment horizontal="right" vertical="center"/>
    </xf>
    <xf numFmtId="0" fontId="15" fillId="0" borderId="48" xfId="0" applyFont="1" applyBorder="1" applyAlignment="1">
      <alignment horizontal="center" vertical="center"/>
    </xf>
    <xf numFmtId="0" fontId="15" fillId="0" borderId="26" xfId="0" applyFont="1" applyBorder="1" applyAlignment="1">
      <alignment horizontal="center" vertical="center"/>
    </xf>
    <xf numFmtId="0" fontId="16" fillId="0" borderId="0" xfId="0" applyFont="1" applyAlignment="1">
      <alignment horizontal="right" vertical="center" indent="1" shrinkToFit="1"/>
    </xf>
    <xf numFmtId="0" fontId="16" fillId="0" borderId="2" xfId="0" applyFont="1" applyBorder="1" applyAlignment="1">
      <alignment horizontal="right" vertical="center" indent="1" shrinkToFit="1"/>
    </xf>
    <xf numFmtId="0" fontId="20" fillId="0" borderId="5" xfId="0" applyFont="1" applyBorder="1" applyAlignment="1">
      <alignment horizontal="center" vertical="center"/>
    </xf>
    <xf numFmtId="0" fontId="20" fillId="0" borderId="2" xfId="0" applyFont="1" applyBorder="1" applyAlignment="1">
      <alignment horizontal="center" vertical="center"/>
    </xf>
    <xf numFmtId="0" fontId="49" fillId="0" borderId="5" xfId="0" applyFont="1" applyBorder="1" applyAlignment="1">
      <alignment horizontal="center" vertical="center"/>
    </xf>
    <xf numFmtId="0" fontId="49" fillId="0" borderId="2" xfId="0" applyFont="1" applyBorder="1" applyAlignment="1">
      <alignment horizontal="center" vertical="center"/>
    </xf>
    <xf numFmtId="0" fontId="36" fillId="0" borderId="0" xfId="0" applyFont="1" applyAlignment="1">
      <alignment horizontal="center" vertical="center"/>
    </xf>
    <xf numFmtId="0" fontId="15" fillId="0" borderId="0" xfId="0" applyFont="1" applyAlignment="1">
      <alignment horizontal="center" vertical="center"/>
    </xf>
    <xf numFmtId="0" fontId="15" fillId="0" borderId="2" xfId="0" applyFont="1" applyBorder="1" applyAlignment="1">
      <alignment horizontal="center" vertical="center"/>
    </xf>
    <xf numFmtId="0" fontId="91" fillId="11" borderId="4" xfId="0" applyFont="1" applyFill="1" applyBorder="1" applyAlignment="1">
      <alignment horizontal="right"/>
    </xf>
    <xf numFmtId="0" fontId="16" fillId="11" borderId="0" xfId="0" applyFont="1" applyFill="1" applyAlignment="1">
      <alignment horizontal="center" vertical="center"/>
    </xf>
    <xf numFmtId="0" fontId="0" fillId="0" borderId="0" xfId="0" applyAlignment="1">
      <alignment horizontal="center"/>
    </xf>
    <xf numFmtId="2" fontId="17" fillId="0" borderId="8" xfId="0" applyNumberFormat="1" applyFont="1" applyBorder="1" applyAlignment="1">
      <alignment horizontal="center" vertical="center"/>
    </xf>
    <xf numFmtId="2" fontId="17" fillId="0" borderId="6" xfId="0" applyNumberFormat="1" applyFont="1" applyBorder="1" applyAlignment="1">
      <alignment horizontal="center" vertical="center"/>
    </xf>
    <xf numFmtId="2" fontId="17" fillId="0" borderId="7" xfId="0" applyNumberFormat="1" applyFont="1" applyBorder="1" applyAlignment="1">
      <alignment horizontal="center" vertical="center"/>
    </xf>
    <xf numFmtId="0" fontId="0" fillId="0" borderId="19" xfId="0" applyBorder="1" applyAlignment="1">
      <alignment horizontal="center"/>
    </xf>
    <xf numFmtId="0" fontId="0" fillId="0" borderId="28" xfId="0" applyBorder="1" applyAlignment="1">
      <alignment horizontal="center"/>
    </xf>
    <xf numFmtId="0" fontId="13" fillId="0" borderId="22" xfId="0" applyFont="1" applyBorder="1" applyAlignment="1">
      <alignment horizontal="right" vertical="center"/>
    </xf>
    <xf numFmtId="0" fontId="13" fillId="0" borderId="14" xfId="0" applyFont="1" applyBorder="1" applyAlignment="1">
      <alignment horizontal="right" vertical="center"/>
    </xf>
    <xf numFmtId="0" fontId="13" fillId="0" borderId="27" xfId="0" applyFont="1" applyBorder="1" applyAlignment="1">
      <alignment horizontal="right" vertical="center"/>
    </xf>
    <xf numFmtId="0" fontId="13" fillId="0" borderId="19" xfId="0" applyFont="1" applyBorder="1" applyAlignment="1">
      <alignment horizontal="right" vertical="center"/>
    </xf>
    <xf numFmtId="0" fontId="0" fillId="10" borderId="14" xfId="0" applyFill="1" applyBorder="1" applyAlignment="1" applyProtection="1">
      <alignment horizontal="center"/>
      <protection locked="0"/>
    </xf>
    <xf numFmtId="0" fontId="0" fillId="10" borderId="10" xfId="0" applyFill="1" applyBorder="1" applyAlignment="1" applyProtection="1">
      <alignment horizontal="center"/>
      <protection locked="0"/>
    </xf>
    <xf numFmtId="0" fontId="13" fillId="0" borderId="22" xfId="0" applyFont="1" applyBorder="1" applyAlignment="1">
      <alignment horizontal="right"/>
    </xf>
    <xf numFmtId="0" fontId="13" fillId="0" borderId="14" xfId="0" applyFont="1" applyBorder="1" applyAlignment="1">
      <alignment horizontal="right"/>
    </xf>
    <xf numFmtId="0" fontId="0" fillId="0" borderId="14" xfId="0" applyBorder="1" applyAlignment="1">
      <alignment horizontal="center"/>
    </xf>
    <xf numFmtId="0" fontId="0" fillId="0" borderId="10" xfId="0" applyBorder="1" applyAlignment="1">
      <alignment horizontal="center"/>
    </xf>
    <xf numFmtId="0" fontId="13" fillId="0" borderId="29" xfId="0" applyFont="1" applyBorder="1" applyAlignment="1">
      <alignment horizontal="right"/>
    </xf>
    <xf numFmtId="0" fontId="13" fillId="0" borderId="30" xfId="0" applyFont="1" applyBorder="1" applyAlignment="1">
      <alignment horizontal="right"/>
    </xf>
    <xf numFmtId="0" fontId="13" fillId="0" borderId="51" xfId="0" applyFont="1" applyBorder="1" applyAlignment="1">
      <alignment horizontal="center"/>
    </xf>
    <xf numFmtId="0" fontId="13" fillId="0" borderId="69" xfId="0" applyFont="1" applyBorder="1" applyAlignment="1">
      <alignment horizontal="center"/>
    </xf>
    <xf numFmtId="0" fontId="13" fillId="0" borderId="23" xfId="0" applyFont="1" applyBorder="1" applyAlignment="1">
      <alignment horizontal="center"/>
    </xf>
    <xf numFmtId="0" fontId="13" fillId="0" borderId="6" xfId="0" applyFont="1" applyBorder="1" applyAlignment="1">
      <alignment horizontal="right" vertical="center"/>
    </xf>
    <xf numFmtId="0" fontId="0" fillId="10" borderId="1" xfId="0" applyFill="1" applyBorder="1" applyAlignment="1" applyProtection="1">
      <alignment horizontal="center" vertical="center"/>
      <protection locked="0"/>
    </xf>
    <xf numFmtId="0" fontId="0" fillId="10" borderId="14" xfId="0" applyFill="1" applyBorder="1" applyAlignment="1" applyProtection="1">
      <alignment horizontal="center" vertical="center"/>
      <protection locked="0"/>
    </xf>
    <xf numFmtId="0" fontId="16" fillId="0" borderId="3" xfId="0" applyFont="1" applyBorder="1" applyAlignment="1">
      <alignment horizontal="center"/>
    </xf>
    <xf numFmtId="0" fontId="16" fillId="0" borderId="4" xfId="0" applyFont="1" applyBorder="1" applyAlignment="1">
      <alignment horizontal="center"/>
    </xf>
    <xf numFmtId="0" fontId="16" fillId="0" borderId="25" xfId="0" applyFont="1" applyBorder="1" applyAlignment="1">
      <alignment horizontal="center"/>
    </xf>
    <xf numFmtId="0" fontId="16" fillId="0" borderId="26" xfId="0" applyFont="1" applyBorder="1" applyAlignment="1">
      <alignment horizontal="center"/>
    </xf>
    <xf numFmtId="0" fontId="0" fillId="10" borderId="30" xfId="0" applyFill="1" applyBorder="1" applyAlignment="1" applyProtection="1">
      <alignment horizontal="center"/>
      <protection locked="0"/>
    </xf>
    <xf numFmtId="0" fontId="0" fillId="10" borderId="31" xfId="0" applyFill="1" applyBorder="1" applyAlignment="1" applyProtection="1">
      <alignment horizontal="center"/>
      <protection locked="0"/>
    </xf>
    <xf numFmtId="0" fontId="0" fillId="10" borderId="21" xfId="0" applyFill="1" applyBorder="1" applyAlignment="1" applyProtection="1">
      <alignment horizontal="center"/>
      <protection locked="0"/>
    </xf>
    <xf numFmtId="0" fontId="0" fillId="10" borderId="49" xfId="0" applyFill="1" applyBorder="1" applyAlignment="1" applyProtection="1">
      <alignment horizontal="center"/>
      <protection locked="0"/>
    </xf>
    <xf numFmtId="0" fontId="0" fillId="10" borderId="67" xfId="0" applyFill="1" applyBorder="1" applyAlignment="1" applyProtection="1">
      <alignment horizontal="center"/>
      <protection locked="0"/>
    </xf>
    <xf numFmtId="16" fontId="0" fillId="10" borderId="14" xfId="0" applyNumberFormat="1" applyFill="1" applyBorder="1" applyAlignment="1" applyProtection="1">
      <alignment horizontal="center" vertical="center"/>
      <protection locked="0"/>
    </xf>
    <xf numFmtId="0" fontId="0" fillId="10" borderId="14" xfId="0" applyFill="1" applyBorder="1" applyAlignment="1" applyProtection="1">
      <alignment horizontal="center" vertical="center" wrapText="1"/>
      <protection locked="0"/>
    </xf>
    <xf numFmtId="0" fontId="13" fillId="0" borderId="14" xfId="0" applyFont="1" applyBorder="1" applyAlignment="1">
      <alignment horizontal="center" vertical="center" wrapText="1"/>
    </xf>
    <xf numFmtId="0" fontId="13" fillId="0" borderId="10" xfId="0" applyFont="1" applyBorder="1" applyAlignment="1">
      <alignment horizontal="center" vertical="center" wrapText="1"/>
    </xf>
    <xf numFmtId="0" fontId="0" fillId="10" borderId="19" xfId="0" applyFill="1" applyBorder="1" applyAlignment="1" applyProtection="1">
      <alignment horizontal="center" vertical="center" wrapText="1"/>
      <protection locked="0"/>
    </xf>
    <xf numFmtId="0" fontId="13" fillId="0" borderId="19" xfId="0" applyFont="1" applyBorder="1" applyAlignment="1">
      <alignment horizontal="center" vertical="center" wrapText="1"/>
    </xf>
    <xf numFmtId="0" fontId="13" fillId="0" borderId="28" xfId="0" applyFont="1" applyBorder="1" applyAlignment="1">
      <alignment horizontal="center" vertical="center" wrapText="1"/>
    </xf>
    <xf numFmtId="0" fontId="0" fillId="0" borderId="13" xfId="0" applyBorder="1" applyAlignment="1">
      <alignment horizontal="center" vertical="top" wrapText="1"/>
    </xf>
    <xf numFmtId="0" fontId="0" fillId="0" borderId="30" xfId="0" applyBorder="1" applyAlignment="1">
      <alignment horizontal="center" vertical="top" wrapText="1"/>
    </xf>
    <xf numFmtId="0" fontId="37" fillId="0" borderId="13" xfId="0" applyFont="1" applyBorder="1" applyAlignment="1">
      <alignment horizontal="center" vertical="center" wrapText="1"/>
    </xf>
    <xf numFmtId="0" fontId="37" fillId="0" borderId="30" xfId="0" applyFont="1" applyBorder="1" applyAlignment="1">
      <alignment horizontal="center" vertical="center" wrapText="1"/>
    </xf>
    <xf numFmtId="0" fontId="37" fillId="0" borderId="0" xfId="0" applyFont="1" applyAlignment="1">
      <alignment horizontal="right"/>
    </xf>
    <xf numFmtId="0" fontId="37" fillId="0" borderId="16" xfId="0" applyFont="1" applyBorder="1" applyAlignment="1">
      <alignment horizontal="center" vertical="center" wrapText="1"/>
    </xf>
    <xf numFmtId="0" fontId="37" fillId="0" borderId="14" xfId="0" applyFont="1" applyBorder="1" applyAlignment="1">
      <alignment horizontal="center" vertical="center" wrapText="1"/>
    </xf>
    <xf numFmtId="0" fontId="20" fillId="11" borderId="3" xfId="0" applyFont="1" applyFill="1" applyBorder="1" applyAlignment="1">
      <alignment horizontal="center" vertical="center"/>
    </xf>
    <xf numFmtId="0" fontId="20" fillId="11" borderId="4" xfId="0" applyFont="1" applyFill="1" applyBorder="1" applyAlignment="1">
      <alignment horizontal="center" vertical="center"/>
    </xf>
    <xf numFmtId="0" fontId="20" fillId="11" borderId="12" xfId="0" applyFont="1" applyFill="1" applyBorder="1" applyAlignment="1">
      <alignment horizontal="center" vertical="center"/>
    </xf>
    <xf numFmtId="0" fontId="24" fillId="11" borderId="8" xfId="0" applyFont="1" applyFill="1" applyBorder="1" applyAlignment="1">
      <alignment horizontal="center" vertical="center"/>
    </xf>
    <xf numFmtId="0" fontId="24" fillId="11" borderId="6" xfId="0" applyFont="1" applyFill="1" applyBorder="1" applyAlignment="1">
      <alignment horizontal="center" vertical="center"/>
    </xf>
    <xf numFmtId="0" fontId="24" fillId="11" borderId="7" xfId="0" applyFont="1" applyFill="1" applyBorder="1" applyAlignment="1">
      <alignment horizontal="center" vertical="center"/>
    </xf>
    <xf numFmtId="0" fontId="13" fillId="0" borderId="24" xfId="0" applyFont="1" applyBorder="1" applyAlignment="1">
      <alignment horizontal="center" vertical="center"/>
    </xf>
    <xf numFmtId="0" fontId="13" fillId="0" borderId="30" xfId="0" applyFont="1" applyBorder="1" applyAlignment="1">
      <alignment horizontal="center" vertical="center"/>
    </xf>
    <xf numFmtId="0" fontId="13" fillId="0" borderId="35" xfId="0" applyFont="1" applyBorder="1" applyAlignment="1">
      <alignment horizontal="center" vertical="center"/>
    </xf>
    <xf numFmtId="0" fontId="13" fillId="0" borderId="1" xfId="0" applyFont="1" applyBorder="1" applyAlignment="1">
      <alignment horizontal="center" vertical="center"/>
    </xf>
    <xf numFmtId="0" fontId="13" fillId="0" borderId="14" xfId="0" applyFont="1" applyBorder="1" applyAlignment="1">
      <alignment horizontal="center" vertical="center"/>
    </xf>
    <xf numFmtId="0" fontId="13" fillId="0" borderId="21" xfId="0" applyFont="1" applyBorder="1" applyAlignment="1">
      <alignment horizontal="center" vertical="center"/>
    </xf>
    <xf numFmtId="0" fontId="37" fillId="0" borderId="9" xfId="0" applyFont="1" applyBorder="1" applyAlignment="1">
      <alignment horizontal="center" vertical="center"/>
    </xf>
    <xf numFmtId="0" fontId="37" fillId="0" borderId="19" xfId="0" applyFont="1" applyBorder="1" applyAlignment="1">
      <alignment horizontal="center" vertical="center"/>
    </xf>
    <xf numFmtId="0" fontId="37" fillId="0" borderId="54" xfId="0" applyFont="1" applyBorder="1" applyAlignment="1">
      <alignment horizontal="center" vertical="center"/>
    </xf>
    <xf numFmtId="0" fontId="0" fillId="10" borderId="24" xfId="0" applyFill="1" applyBorder="1" applyAlignment="1" applyProtection="1">
      <alignment horizontal="center" vertical="center"/>
      <protection locked="0"/>
    </xf>
    <xf numFmtId="0" fontId="0" fillId="10" borderId="30" xfId="0" applyFill="1" applyBorder="1" applyAlignment="1" applyProtection="1">
      <alignment horizontal="center" vertical="center"/>
      <protection locked="0"/>
    </xf>
    <xf numFmtId="0" fontId="0" fillId="10" borderId="31" xfId="0" applyFill="1" applyBorder="1" applyAlignment="1" applyProtection="1">
      <alignment horizontal="center" vertical="center"/>
      <protection locked="0"/>
    </xf>
    <xf numFmtId="0" fontId="0" fillId="10" borderId="10" xfId="0" applyFill="1" applyBorder="1" applyAlignment="1" applyProtection="1">
      <alignment horizontal="center" vertical="center"/>
      <protection locked="0"/>
    </xf>
    <xf numFmtId="0" fontId="0" fillId="10" borderId="9" xfId="0" applyFill="1" applyBorder="1" applyAlignment="1" applyProtection="1">
      <alignment horizontal="center" vertical="center"/>
      <protection locked="0"/>
    </xf>
    <xf numFmtId="0" fontId="0" fillId="10" borderId="19" xfId="0" applyFill="1" applyBorder="1" applyAlignment="1" applyProtection="1">
      <alignment horizontal="center" vertical="center"/>
      <protection locked="0"/>
    </xf>
    <xf numFmtId="0" fontId="0" fillId="10" borderId="28" xfId="0" applyFill="1" applyBorder="1" applyAlignment="1" applyProtection="1">
      <alignment horizontal="center" vertical="center"/>
      <protection locked="0"/>
    </xf>
    <xf numFmtId="0" fontId="0" fillId="10" borderId="1" xfId="0" applyFill="1" applyBorder="1" applyAlignment="1" applyProtection="1">
      <alignment horizontal="center"/>
      <protection locked="0"/>
    </xf>
    <xf numFmtId="0" fontId="0" fillId="10" borderId="9" xfId="0" applyFill="1" applyBorder="1" applyAlignment="1" applyProtection="1">
      <alignment horizontal="center"/>
      <protection locked="0"/>
    </xf>
    <xf numFmtId="0" fontId="0" fillId="10" borderId="19" xfId="0" applyFill="1" applyBorder="1" applyAlignment="1" applyProtection="1">
      <alignment horizontal="center"/>
      <protection locked="0"/>
    </xf>
    <xf numFmtId="0" fontId="0" fillId="10" borderId="28" xfId="0" applyFill="1" applyBorder="1" applyAlignment="1" applyProtection="1">
      <alignment horizontal="center"/>
      <protection locked="0"/>
    </xf>
    <xf numFmtId="0" fontId="13" fillId="0" borderId="9" xfId="0" applyFont="1" applyBorder="1" applyAlignment="1">
      <alignment horizontal="center" vertical="center"/>
    </xf>
    <xf numFmtId="0" fontId="13" fillId="0" borderId="19" xfId="0" applyFont="1" applyBorder="1" applyAlignment="1">
      <alignment horizontal="center" vertical="center"/>
    </xf>
    <xf numFmtId="0" fontId="13" fillId="0" borderId="54" xfId="0" applyFont="1" applyBorder="1" applyAlignment="1">
      <alignment horizontal="center" vertical="center"/>
    </xf>
    <xf numFmtId="0" fontId="24" fillId="0" borderId="25" xfId="0" applyFont="1" applyBorder="1" applyAlignment="1">
      <alignment horizontal="center"/>
    </xf>
    <xf numFmtId="0" fontId="24" fillId="0" borderId="26" xfId="0" applyFont="1" applyBorder="1" applyAlignment="1">
      <alignment horizontal="center"/>
    </xf>
    <xf numFmtId="0" fontId="16" fillId="0" borderId="48" xfId="0" applyFont="1" applyBorder="1" applyAlignment="1">
      <alignment horizontal="center" vertical="center"/>
    </xf>
    <xf numFmtId="0" fontId="16" fillId="0" borderId="25" xfId="0" applyFont="1" applyBorder="1" applyAlignment="1">
      <alignment horizontal="center" vertical="center"/>
    </xf>
    <xf numFmtId="0" fontId="13" fillId="0" borderId="45" xfId="0" applyFont="1" applyBorder="1" applyAlignment="1">
      <alignment horizontal="center"/>
    </xf>
    <xf numFmtId="0" fontId="13" fillId="0" borderId="43" xfId="0" applyFont="1" applyBorder="1" applyAlignment="1">
      <alignment horizontal="center"/>
    </xf>
    <xf numFmtId="0" fontId="13" fillId="0" borderId="46" xfId="0" applyFont="1" applyBorder="1" applyAlignment="1">
      <alignment horizontal="center"/>
    </xf>
    <xf numFmtId="0" fontId="0" fillId="10" borderId="24" xfId="0" applyFill="1" applyBorder="1" applyAlignment="1" applyProtection="1">
      <alignment horizontal="center"/>
      <protection locked="0"/>
    </xf>
    <xf numFmtId="0" fontId="13" fillId="0" borderId="45" xfId="0" applyFont="1" applyBorder="1" applyAlignment="1">
      <alignment horizontal="center" vertical="center"/>
    </xf>
    <xf numFmtId="0" fontId="13" fillId="0" borderId="43" xfId="0" applyFont="1" applyBorder="1" applyAlignment="1">
      <alignment horizontal="center" vertical="center"/>
    </xf>
    <xf numFmtId="0" fontId="13" fillId="0" borderId="44" xfId="0" applyFont="1" applyBorder="1" applyAlignment="1">
      <alignment horizontal="center" vertical="center"/>
    </xf>
    <xf numFmtId="0" fontId="37" fillId="0" borderId="15" xfId="0" applyFont="1" applyBorder="1" applyAlignment="1">
      <alignment horizontal="center" vertical="center" wrapText="1"/>
    </xf>
    <xf numFmtId="0" fontId="37" fillId="0" borderId="1" xfId="0" applyFont="1" applyBorder="1" applyAlignment="1">
      <alignment horizontal="center" vertical="center" wrapText="1"/>
    </xf>
    <xf numFmtId="0" fontId="13" fillId="0" borderId="16" xfId="0" applyFont="1" applyBorder="1" applyAlignment="1">
      <alignment horizontal="center" vertical="center" wrapText="1"/>
    </xf>
    <xf numFmtId="0" fontId="13" fillId="0" borderId="17" xfId="0" applyFont="1" applyBorder="1" applyAlignment="1">
      <alignment horizontal="center" vertical="center" wrapText="1"/>
    </xf>
    <xf numFmtId="0" fontId="16" fillId="11" borderId="3" xfId="0" applyFont="1" applyFill="1" applyBorder="1" applyAlignment="1">
      <alignment horizontal="center" vertical="center"/>
    </xf>
    <xf numFmtId="0" fontId="16" fillId="11" borderId="4" xfId="0" applyFont="1" applyFill="1" applyBorder="1" applyAlignment="1">
      <alignment horizontal="center" vertical="center"/>
    </xf>
    <xf numFmtId="0" fontId="16" fillId="11" borderId="12" xfId="0" applyFont="1" applyFill="1" applyBorder="1" applyAlignment="1">
      <alignment horizontal="center" vertical="center"/>
    </xf>
    <xf numFmtId="0" fontId="17" fillId="11" borderId="8" xfId="0" applyFont="1" applyFill="1" applyBorder="1" applyAlignment="1">
      <alignment horizontal="center"/>
    </xf>
    <xf numFmtId="0" fontId="17" fillId="11" borderId="6" xfId="0" applyFont="1" applyFill="1" applyBorder="1" applyAlignment="1">
      <alignment horizontal="center"/>
    </xf>
    <xf numFmtId="0" fontId="17" fillId="11" borderId="7" xfId="0" applyFont="1" applyFill="1" applyBorder="1" applyAlignment="1">
      <alignment horizontal="center"/>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13" fillId="0" borderId="12" xfId="0" applyFont="1" applyBorder="1" applyAlignment="1">
      <alignment horizontal="left" vertical="top" wrapText="1"/>
    </xf>
    <xf numFmtId="0" fontId="13" fillId="0" borderId="8" xfId="0" applyFont="1" applyBorder="1" applyAlignment="1">
      <alignment horizontal="left" vertical="top" wrapText="1"/>
    </xf>
    <xf numFmtId="0" fontId="13" fillId="0" borderId="6" xfId="0" applyFont="1" applyBorder="1" applyAlignment="1">
      <alignment horizontal="left" vertical="top" wrapText="1"/>
    </xf>
    <xf numFmtId="0" fontId="13" fillId="0" borderId="7" xfId="0" applyFont="1" applyBorder="1" applyAlignment="1">
      <alignment horizontal="left" vertical="top" wrapText="1"/>
    </xf>
    <xf numFmtId="0" fontId="0" fillId="0" borderId="30" xfId="0" applyBorder="1" applyAlignment="1">
      <alignment horizontal="center" vertical="top"/>
    </xf>
    <xf numFmtId="0" fontId="0" fillId="0" borderId="14" xfId="0" applyBorder="1" applyAlignment="1">
      <alignment horizontal="center" vertical="top"/>
    </xf>
    <xf numFmtId="0" fontId="0" fillId="0" borderId="6" xfId="0" applyBorder="1" applyAlignment="1">
      <alignment horizontal="center" vertical="top"/>
    </xf>
    <xf numFmtId="2" fontId="0" fillId="0" borderId="0" xfId="0" applyNumberFormat="1" applyAlignment="1">
      <alignment horizontal="center"/>
    </xf>
    <xf numFmtId="0" fontId="24" fillId="9" borderId="48" xfId="0" applyFont="1" applyFill="1" applyBorder="1" applyAlignment="1" applyProtection="1">
      <alignment horizontal="center" vertical="center"/>
      <protection locked="0"/>
    </xf>
    <xf numFmtId="0" fontId="24" fillId="9" borderId="25" xfId="0" applyFont="1" applyFill="1" applyBorder="1" applyAlignment="1" applyProtection="1">
      <alignment horizontal="center" vertical="center"/>
      <protection locked="0"/>
    </xf>
    <xf numFmtId="0" fontId="24" fillId="9" borderId="26" xfId="0" applyFont="1" applyFill="1" applyBorder="1" applyAlignment="1" applyProtection="1">
      <alignment horizontal="center" vertical="center"/>
      <protection locked="0"/>
    </xf>
    <xf numFmtId="0" fontId="30" fillId="11" borderId="3" xfId="0" applyFont="1" applyFill="1" applyBorder="1" applyAlignment="1">
      <alignment horizontal="center" vertical="center"/>
    </xf>
    <xf numFmtId="0" fontId="30" fillId="11" borderId="4" xfId="0" applyFont="1" applyFill="1" applyBorder="1" applyAlignment="1">
      <alignment horizontal="center" vertical="center"/>
    </xf>
    <xf numFmtId="0" fontId="30" fillId="11" borderId="12" xfId="0" applyFont="1" applyFill="1" applyBorder="1" applyAlignment="1">
      <alignment horizontal="center" vertical="center"/>
    </xf>
    <xf numFmtId="0" fontId="24" fillId="11" borderId="0" xfId="0" applyFont="1" applyFill="1" applyAlignment="1">
      <alignment horizontal="center"/>
    </xf>
    <xf numFmtId="0" fontId="13" fillId="11" borderId="0" xfId="0" applyFont="1" applyFill="1" applyAlignment="1">
      <alignment horizontal="right"/>
    </xf>
    <xf numFmtId="0" fontId="13" fillId="11" borderId="2" xfId="0" applyFont="1" applyFill="1" applyBorder="1" applyAlignment="1">
      <alignment horizontal="right"/>
    </xf>
    <xf numFmtId="2" fontId="22" fillId="9" borderId="48" xfId="0" applyNumberFormat="1" applyFont="1" applyFill="1" applyBorder="1" applyAlignment="1">
      <alignment horizontal="center" vertical="center"/>
    </xf>
    <xf numFmtId="2" fontId="22" fillId="9" borderId="25" xfId="0" applyNumberFormat="1" applyFont="1" applyFill="1" applyBorder="1" applyAlignment="1">
      <alignment horizontal="center" vertical="center"/>
    </xf>
    <xf numFmtId="2" fontId="22" fillId="9" borderId="26" xfId="0" applyNumberFormat="1" applyFont="1" applyFill="1" applyBorder="1" applyAlignment="1">
      <alignment horizontal="center" vertical="center"/>
    </xf>
    <xf numFmtId="0" fontId="35" fillId="3" borderId="35" xfId="0" applyFont="1" applyFill="1" applyBorder="1" applyAlignment="1" applyProtection="1">
      <alignment horizontal="center" vertical="center"/>
      <protection locked="0"/>
    </xf>
    <xf numFmtId="0" fontId="35" fillId="3" borderId="37" xfId="0" applyFont="1" applyFill="1" applyBorder="1" applyAlignment="1" applyProtection="1">
      <alignment horizontal="center" vertical="center"/>
      <protection locked="0"/>
    </xf>
    <xf numFmtId="0" fontId="35" fillId="3" borderId="36" xfId="0" applyFont="1" applyFill="1" applyBorder="1" applyAlignment="1" applyProtection="1">
      <alignment horizontal="center" vertical="center"/>
      <protection locked="0"/>
    </xf>
    <xf numFmtId="0" fontId="35" fillId="3" borderId="71" xfId="0" applyFont="1" applyFill="1" applyBorder="1" applyAlignment="1" applyProtection="1">
      <alignment horizontal="center" vertical="center"/>
      <protection locked="0"/>
    </xf>
    <xf numFmtId="0" fontId="35" fillId="3" borderId="6" xfId="0" applyFont="1" applyFill="1" applyBorder="1" applyAlignment="1" applyProtection="1">
      <alignment horizontal="center" vertical="center"/>
      <protection locked="0"/>
    </xf>
    <xf numFmtId="0" fontId="35" fillId="3" borderId="7" xfId="0" applyFont="1" applyFill="1" applyBorder="1" applyAlignment="1" applyProtection="1">
      <alignment horizontal="center" vertical="center"/>
      <protection locked="0"/>
    </xf>
    <xf numFmtId="0" fontId="35" fillId="3" borderId="89" xfId="0" applyFont="1" applyFill="1" applyBorder="1" applyAlignment="1" applyProtection="1">
      <alignment horizontal="center" vertical="center"/>
      <protection locked="0"/>
    </xf>
    <xf numFmtId="0" fontId="35" fillId="3" borderId="55" xfId="0" applyFont="1" applyFill="1" applyBorder="1" applyAlignment="1" applyProtection="1">
      <alignment horizontal="center" vertical="center"/>
      <protection locked="0"/>
    </xf>
    <xf numFmtId="0" fontId="35" fillId="3" borderId="24" xfId="0" applyFont="1" applyFill="1" applyBorder="1" applyAlignment="1" applyProtection="1">
      <alignment horizontal="center" vertical="center"/>
      <protection locked="0"/>
    </xf>
    <xf numFmtId="0" fontId="35" fillId="3" borderId="30" xfId="0" applyFont="1" applyFill="1" applyBorder="1" applyAlignment="1" applyProtection="1">
      <alignment horizontal="center" vertical="center"/>
      <protection locked="0"/>
    </xf>
    <xf numFmtId="0" fontId="19" fillId="0" borderId="8" xfId="0" applyFont="1" applyBorder="1" applyAlignment="1">
      <alignment horizontal="center"/>
    </xf>
    <xf numFmtId="0" fontId="19" fillId="0" borderId="6" xfId="0" applyFont="1" applyBorder="1" applyAlignment="1">
      <alignment horizontal="center"/>
    </xf>
    <xf numFmtId="0" fontId="19" fillId="0" borderId="7" xfId="0" applyFont="1" applyBorder="1" applyAlignment="1">
      <alignment horizontal="center"/>
    </xf>
    <xf numFmtId="0" fontId="13" fillId="0" borderId="64" xfId="0" applyFont="1" applyBorder="1" applyAlignment="1">
      <alignment horizontal="center" vertical="center"/>
    </xf>
    <xf numFmtId="0" fontId="13" fillId="0" borderId="34" xfId="0" applyFont="1" applyBorder="1" applyAlignment="1">
      <alignment horizontal="center" vertical="center"/>
    </xf>
    <xf numFmtId="0" fontId="13" fillId="0" borderId="6" xfId="0" applyFont="1" applyBorder="1" applyAlignment="1">
      <alignment horizontal="center" vertical="center"/>
    </xf>
    <xf numFmtId="0" fontId="13" fillId="0" borderId="0" xfId="0" applyFont="1" applyAlignment="1">
      <alignment horizontal="right"/>
    </xf>
    <xf numFmtId="0" fontId="22" fillId="2" borderId="8" xfId="0" applyFont="1" applyFill="1" applyBorder="1" applyAlignment="1">
      <alignment horizontal="left" wrapText="1"/>
    </xf>
    <xf numFmtId="0" fontId="17" fillId="2" borderId="6" xfId="0" applyFont="1" applyFill="1" applyBorder="1" applyAlignment="1">
      <alignment horizontal="left" wrapText="1"/>
    </xf>
    <xf numFmtId="0" fontId="17" fillId="2" borderId="7" xfId="0" applyFont="1" applyFill="1" applyBorder="1" applyAlignment="1">
      <alignment horizontal="left" wrapText="1"/>
    </xf>
    <xf numFmtId="0" fontId="13" fillId="0" borderId="8" xfId="0" applyFont="1" applyBorder="1" applyAlignment="1">
      <alignment horizontal="center"/>
    </xf>
    <xf numFmtId="0" fontId="13" fillId="0" borderId="6" xfId="0" applyFont="1" applyBorder="1" applyAlignment="1">
      <alignment horizontal="center"/>
    </xf>
    <xf numFmtId="0" fontId="13" fillId="0" borderId="7" xfId="0" applyFont="1" applyBorder="1" applyAlignment="1">
      <alignment horizontal="center"/>
    </xf>
    <xf numFmtId="0" fontId="27" fillId="11" borderId="3" xfId="0" applyFont="1" applyFill="1" applyBorder="1" applyAlignment="1">
      <alignment horizontal="center" vertical="top" wrapText="1"/>
    </xf>
    <xf numFmtId="0" fontId="27" fillId="11" borderId="4" xfId="0" applyFont="1" applyFill="1" applyBorder="1" applyAlignment="1">
      <alignment horizontal="center" vertical="top" wrapText="1"/>
    </xf>
    <xf numFmtId="0" fontId="27" fillId="11" borderId="12" xfId="0" applyFont="1" applyFill="1" applyBorder="1" applyAlignment="1">
      <alignment horizontal="center" vertical="top" wrapText="1"/>
    </xf>
    <xf numFmtId="0" fontId="27" fillId="11" borderId="8" xfId="0" applyFont="1" applyFill="1" applyBorder="1" applyAlignment="1">
      <alignment horizontal="center" vertical="top" wrapText="1"/>
    </xf>
    <xf numFmtId="0" fontId="27" fillId="11" borderId="6" xfId="0" applyFont="1" applyFill="1" applyBorder="1" applyAlignment="1">
      <alignment horizontal="center" vertical="top" wrapText="1"/>
    </xf>
    <xf numFmtId="0" fontId="27" fillId="11" borderId="7" xfId="0" applyFont="1" applyFill="1" applyBorder="1" applyAlignment="1">
      <alignment horizontal="center" vertical="top" wrapText="1"/>
    </xf>
    <xf numFmtId="0" fontId="13" fillId="12" borderId="3" xfId="0" applyFont="1" applyFill="1" applyBorder="1" applyAlignment="1">
      <alignment horizontal="center"/>
    </xf>
    <xf numFmtId="0" fontId="13" fillId="12" borderId="4" xfId="0" applyFont="1" applyFill="1" applyBorder="1" applyAlignment="1">
      <alignment horizontal="center"/>
    </xf>
    <xf numFmtId="0" fontId="13" fillId="12" borderId="12" xfId="0" applyFont="1" applyFill="1" applyBorder="1" applyAlignment="1">
      <alignment horizontal="center"/>
    </xf>
    <xf numFmtId="0" fontId="102" fillId="0" borderId="0" xfId="0" applyFont="1" applyAlignment="1">
      <alignment horizontal="center" vertical="top" wrapText="1"/>
    </xf>
    <xf numFmtId="0" fontId="102" fillId="0" borderId="6" xfId="0" applyFont="1" applyBorder="1" applyAlignment="1">
      <alignment horizontal="center" vertical="top" wrapText="1"/>
    </xf>
    <xf numFmtId="0" fontId="13" fillId="0" borderId="64"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0" xfId="0" applyFont="1" applyAlignment="1">
      <alignment horizontal="center" vertical="center" wrapText="1"/>
    </xf>
    <xf numFmtId="0" fontId="13" fillId="0" borderId="6" xfId="0" applyFont="1" applyBorder="1" applyAlignment="1">
      <alignment horizontal="center" vertical="center" wrapText="1"/>
    </xf>
    <xf numFmtId="0" fontId="105" fillId="0" borderId="0" xfId="0" applyFont="1" applyAlignment="1">
      <alignment horizontal="center" vertical="center"/>
    </xf>
    <xf numFmtId="0" fontId="0" fillId="10" borderId="3" xfId="0" applyFill="1" applyBorder="1" applyAlignment="1" applyProtection="1">
      <alignment horizontal="center"/>
      <protection locked="0"/>
    </xf>
    <xf numFmtId="0" fontId="0" fillId="10" borderId="4" xfId="0" applyFill="1" applyBorder="1" applyAlignment="1" applyProtection="1">
      <alignment horizontal="center"/>
      <protection locked="0"/>
    </xf>
    <xf numFmtId="0" fontId="0" fillId="10" borderId="68" xfId="0" applyFill="1" applyBorder="1" applyAlignment="1" applyProtection="1">
      <alignment horizontal="center"/>
      <protection locked="0"/>
    </xf>
    <xf numFmtId="0" fontId="0" fillId="10" borderId="69" xfId="0" applyFill="1" applyBorder="1" applyAlignment="1" applyProtection="1">
      <alignment horizontal="center"/>
      <protection locked="0"/>
    </xf>
    <xf numFmtId="0" fontId="0" fillId="10" borderId="16" xfId="0" applyFill="1" applyBorder="1" applyAlignment="1" applyProtection="1">
      <alignment horizontal="center"/>
      <protection locked="0"/>
    </xf>
    <xf numFmtId="0" fontId="0" fillId="10" borderId="20" xfId="0" applyFill="1" applyBorder="1" applyAlignment="1" applyProtection="1">
      <alignment horizontal="center"/>
      <protection locked="0"/>
    </xf>
    <xf numFmtId="0" fontId="0" fillId="10" borderId="12" xfId="0" applyFill="1" applyBorder="1" applyAlignment="1" applyProtection="1">
      <alignment horizontal="center"/>
      <protection locked="0"/>
    </xf>
    <xf numFmtId="0" fontId="0" fillId="10" borderId="70" xfId="0" applyFill="1" applyBorder="1" applyAlignment="1" applyProtection="1">
      <alignment horizontal="center"/>
      <protection locked="0"/>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3" fillId="0" borderId="11" xfId="0" applyFont="1" applyBorder="1" applyAlignment="1">
      <alignment horizontal="center" vertical="center"/>
    </xf>
    <xf numFmtId="0" fontId="13" fillId="0" borderId="20" xfId="0" applyFont="1" applyBorder="1" applyAlignment="1">
      <alignment horizontal="center" vertical="center"/>
    </xf>
    <xf numFmtId="0" fontId="13" fillId="0" borderId="20" xfId="0" applyFont="1" applyBorder="1" applyAlignment="1">
      <alignment horizontal="center" vertical="center" wrapText="1"/>
    </xf>
    <xf numFmtId="0" fontId="13" fillId="0" borderId="47" xfId="0" applyFont="1" applyBorder="1" applyAlignment="1">
      <alignment horizontal="center" vertical="center" wrapText="1"/>
    </xf>
    <xf numFmtId="0" fontId="0" fillId="10" borderId="22" xfId="0" applyFill="1" applyBorder="1" applyAlignment="1" applyProtection="1">
      <alignment horizontal="center"/>
      <protection locked="0"/>
    </xf>
    <xf numFmtId="0" fontId="0" fillId="10" borderId="54" xfId="0" applyFill="1" applyBorder="1" applyAlignment="1" applyProtection="1">
      <alignment horizontal="center"/>
      <protection locked="0"/>
    </xf>
    <xf numFmtId="0" fontId="0" fillId="10" borderId="57" xfId="0" applyFill="1" applyBorder="1" applyAlignment="1" applyProtection="1">
      <alignment horizontal="center"/>
      <protection locked="0"/>
    </xf>
    <xf numFmtId="0" fontId="0" fillId="10" borderId="27" xfId="0" applyFill="1" applyBorder="1" applyAlignment="1" applyProtection="1">
      <alignment horizontal="center"/>
      <protection locked="0"/>
    </xf>
    <xf numFmtId="0" fontId="0" fillId="10" borderId="35" xfId="0" applyFill="1" applyBorder="1" applyAlignment="1" applyProtection="1">
      <alignment horizontal="center"/>
      <protection locked="0"/>
    </xf>
    <xf numFmtId="0" fontId="0" fillId="10" borderId="37" xfId="0" applyFill="1" applyBorder="1" applyAlignment="1" applyProtection="1">
      <alignment horizontal="center"/>
      <protection locked="0"/>
    </xf>
    <xf numFmtId="0" fontId="0" fillId="10" borderId="29" xfId="0" applyFill="1" applyBorder="1" applyAlignment="1" applyProtection="1">
      <alignment horizontal="center"/>
      <protection locked="0"/>
    </xf>
    <xf numFmtId="0" fontId="16" fillId="11" borderId="8" xfId="0" applyFont="1" applyFill="1" applyBorder="1" applyAlignment="1">
      <alignment horizontal="center" vertical="center"/>
    </xf>
    <xf numFmtId="0" fontId="16" fillId="11" borderId="6" xfId="0" applyFont="1" applyFill="1" applyBorder="1" applyAlignment="1">
      <alignment horizontal="center" vertical="center"/>
    </xf>
    <xf numFmtId="0" fontId="16" fillId="11" borderId="7" xfId="0" applyFont="1" applyFill="1" applyBorder="1" applyAlignment="1">
      <alignment horizontal="center" vertical="center"/>
    </xf>
    <xf numFmtId="0" fontId="13" fillId="0" borderId="0" xfId="0" applyFont="1" applyAlignment="1">
      <alignment horizontal="left" vertical="top" wrapText="1"/>
    </xf>
    <xf numFmtId="0" fontId="13" fillId="0" borderId="7" xfId="0" applyFont="1" applyBorder="1" applyAlignment="1">
      <alignment horizontal="center" vertical="center"/>
    </xf>
    <xf numFmtId="0" fontId="13" fillId="0" borderId="48" xfId="0" applyFont="1" applyBorder="1" applyAlignment="1">
      <alignment horizontal="center"/>
    </xf>
    <xf numFmtId="0" fontId="13" fillId="0" borderId="25" xfId="0" applyFont="1" applyBorder="1" applyAlignment="1">
      <alignment horizontal="center"/>
    </xf>
    <xf numFmtId="0" fontId="13" fillId="0" borderId="26" xfId="0" applyFont="1" applyBorder="1" applyAlignment="1">
      <alignment horizontal="center"/>
    </xf>
    <xf numFmtId="0" fontId="22" fillId="0" borderId="3" xfId="0" applyFont="1" applyBorder="1" applyAlignment="1">
      <alignment horizontal="center" vertical="center"/>
    </xf>
    <xf numFmtId="0" fontId="22" fillId="0" borderId="4" xfId="0" applyFont="1" applyBorder="1" applyAlignment="1">
      <alignment horizontal="center" vertical="center"/>
    </xf>
    <xf numFmtId="0" fontId="22" fillId="0" borderId="12" xfId="0" applyFont="1" applyBorder="1" applyAlignment="1">
      <alignment horizontal="center" vertical="center"/>
    </xf>
    <xf numFmtId="0" fontId="13" fillId="3" borderId="57" xfId="0" applyFont="1" applyFill="1" applyBorder="1" applyAlignment="1" applyProtection="1">
      <alignment horizontal="center" shrinkToFit="1"/>
      <protection locked="0"/>
    </xf>
    <xf numFmtId="0" fontId="13" fillId="0" borderId="4" xfId="0" applyFont="1" applyBorder="1" applyAlignment="1">
      <alignment horizontal="center" vertical="center" wrapText="1"/>
    </xf>
    <xf numFmtId="0" fontId="13" fillId="4" borderId="64" xfId="0" applyFont="1" applyFill="1" applyBorder="1" applyAlignment="1" applyProtection="1">
      <alignment horizontal="center" vertical="center"/>
      <protection locked="0"/>
    </xf>
    <xf numFmtId="0" fontId="13" fillId="4" borderId="34" xfId="0" applyFont="1" applyFill="1" applyBorder="1" applyAlignment="1" applyProtection="1">
      <alignment horizontal="center" vertical="center"/>
      <protection locked="0"/>
    </xf>
    <xf numFmtId="0" fontId="13" fillId="3" borderId="48" xfId="0" applyFont="1" applyFill="1" applyBorder="1" applyAlignment="1" applyProtection="1">
      <alignment horizontal="center" vertical="center" shrinkToFit="1"/>
      <protection locked="0"/>
    </xf>
    <xf numFmtId="0" fontId="13" fillId="3" borderId="25" xfId="0" applyFont="1" applyFill="1" applyBorder="1" applyAlignment="1" applyProtection="1">
      <alignment horizontal="center" vertical="center" shrinkToFit="1"/>
      <protection locked="0"/>
    </xf>
    <xf numFmtId="0" fontId="13" fillId="3" borderId="26" xfId="0" applyFont="1" applyFill="1" applyBorder="1" applyAlignment="1" applyProtection="1">
      <alignment horizontal="center" vertical="center" shrinkToFit="1"/>
      <protection locked="0"/>
    </xf>
    <xf numFmtId="0" fontId="13" fillId="4" borderId="65" xfId="0" applyFont="1" applyFill="1" applyBorder="1" applyAlignment="1" applyProtection="1">
      <alignment horizontal="center" vertical="center"/>
      <protection locked="0"/>
    </xf>
    <xf numFmtId="0" fontId="13" fillId="3" borderId="56" xfId="0" applyFont="1" applyFill="1" applyBorder="1" applyAlignment="1" applyProtection="1">
      <alignment horizontal="center" vertical="center" shrinkToFit="1"/>
      <protection locked="0"/>
    </xf>
    <xf numFmtId="0" fontId="13" fillId="3" borderId="57" xfId="0" applyFont="1" applyFill="1" applyBorder="1" applyAlignment="1" applyProtection="1">
      <alignment horizontal="center" vertical="center" shrinkToFit="1"/>
      <protection locked="0"/>
    </xf>
    <xf numFmtId="0" fontId="13" fillId="3" borderId="58" xfId="0" applyFont="1" applyFill="1" applyBorder="1" applyAlignment="1" applyProtection="1">
      <alignment horizontal="center" vertical="center" shrinkToFit="1"/>
      <protection locked="0"/>
    </xf>
    <xf numFmtId="0" fontId="17" fillId="0" borderId="48" xfId="0" applyFont="1" applyBorder="1" applyAlignment="1">
      <alignment horizontal="left" vertical="center" wrapText="1"/>
    </xf>
    <xf numFmtId="0" fontId="17" fillId="0" borderId="25" xfId="0" applyFont="1" applyBorder="1" applyAlignment="1">
      <alignment horizontal="left" vertical="center" wrapText="1"/>
    </xf>
    <xf numFmtId="0" fontId="17" fillId="0" borderId="26" xfId="0" applyFont="1" applyBorder="1" applyAlignment="1">
      <alignment horizontal="left" vertical="center" wrapText="1"/>
    </xf>
    <xf numFmtId="0" fontId="22" fillId="0" borderId="48" xfId="0" applyFont="1" applyBorder="1" applyAlignment="1">
      <alignment horizontal="center" vertical="center"/>
    </xf>
    <xf numFmtId="0" fontId="27" fillId="11" borderId="3" xfId="0" applyFont="1" applyFill="1" applyBorder="1" applyAlignment="1">
      <alignment horizontal="center" vertical="center" wrapText="1"/>
    </xf>
    <xf numFmtId="0" fontId="27" fillId="11" borderId="4" xfId="0" applyFont="1" applyFill="1" applyBorder="1" applyAlignment="1">
      <alignment horizontal="center" vertical="center" wrapText="1"/>
    </xf>
    <xf numFmtId="0" fontId="27" fillId="11" borderId="8" xfId="0" applyFont="1" applyFill="1" applyBorder="1" applyAlignment="1">
      <alignment horizontal="center" vertical="center" wrapText="1"/>
    </xf>
    <xf numFmtId="0" fontId="27" fillId="11" borderId="6" xfId="0" applyFont="1" applyFill="1" applyBorder="1" applyAlignment="1">
      <alignment horizontal="center" vertical="center" wrapText="1"/>
    </xf>
    <xf numFmtId="0" fontId="13" fillId="0" borderId="0" xfId="0" applyFont="1" applyAlignment="1">
      <alignment horizontal="left" vertical="center"/>
    </xf>
    <xf numFmtId="0" fontId="73" fillId="0" borderId="0" xfId="0" applyFont="1" applyAlignment="1">
      <alignment horizontal="center" wrapText="1"/>
    </xf>
    <xf numFmtId="0" fontId="13" fillId="7" borderId="64" xfId="0" applyFont="1" applyFill="1" applyBorder="1" applyAlignment="1">
      <alignment horizontal="center" vertical="center" wrapText="1"/>
    </xf>
    <xf numFmtId="0" fontId="13" fillId="7" borderId="65" xfId="0" applyFont="1" applyFill="1" applyBorder="1" applyAlignment="1">
      <alignment horizontal="center" vertical="center" wrapText="1"/>
    </xf>
    <xf numFmtId="0" fontId="73" fillId="4" borderId="64" xfId="0" applyFont="1" applyFill="1" applyBorder="1" applyAlignment="1" applyProtection="1">
      <alignment horizontal="center" vertical="center"/>
      <protection locked="0"/>
    </xf>
    <xf numFmtId="0" fontId="73" fillId="4" borderId="65" xfId="0" applyFont="1" applyFill="1" applyBorder="1" applyAlignment="1" applyProtection="1">
      <alignment horizontal="center" vertical="center"/>
      <protection locked="0"/>
    </xf>
    <xf numFmtId="0" fontId="115" fillId="0" borderId="0" xfId="0" applyFont="1" applyAlignment="1">
      <alignment horizontal="left" vertical="center" wrapText="1"/>
    </xf>
    <xf numFmtId="0" fontId="117" fillId="0" borderId="0" xfId="0" applyFont="1" applyAlignment="1">
      <alignment horizontal="center"/>
    </xf>
    <xf numFmtId="0" fontId="115" fillId="0" borderId="0" xfId="0" applyFont="1" applyAlignment="1">
      <alignment horizontal="left" wrapText="1"/>
    </xf>
    <xf numFmtId="0" fontId="105" fillId="0" borderId="0" xfId="0" applyFont="1" applyAlignment="1">
      <alignment horizontal="center"/>
    </xf>
    <xf numFmtId="0" fontId="13" fillId="3" borderId="8" xfId="0" applyFont="1" applyFill="1" applyBorder="1" applyAlignment="1" applyProtection="1">
      <alignment horizontal="center" vertical="center" shrinkToFit="1"/>
      <protection locked="0"/>
    </xf>
    <xf numFmtId="0" fontId="13" fillId="3" borderId="6" xfId="0" applyFont="1" applyFill="1" applyBorder="1" applyAlignment="1" applyProtection="1">
      <alignment horizontal="center" vertical="center" shrinkToFit="1"/>
      <protection locked="0"/>
    </xf>
    <xf numFmtId="0" fontId="13" fillId="3" borderId="7" xfId="0" applyFont="1" applyFill="1" applyBorder="1" applyAlignment="1" applyProtection="1">
      <alignment horizontal="center" vertical="center" shrinkToFit="1"/>
      <protection locked="0"/>
    </xf>
    <xf numFmtId="0" fontId="73" fillId="4" borderId="34" xfId="0" applyFont="1" applyFill="1" applyBorder="1" applyAlignment="1" applyProtection="1">
      <alignment horizontal="center" vertical="center"/>
      <protection locked="0"/>
    </xf>
    <xf numFmtId="0" fontId="73" fillId="4" borderId="14" xfId="0" applyFont="1" applyFill="1" applyBorder="1" applyAlignment="1" applyProtection="1">
      <alignment horizontal="center" vertical="center"/>
      <protection locked="0"/>
    </xf>
    <xf numFmtId="0" fontId="13" fillId="0" borderId="3"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7" xfId="0" applyFont="1" applyBorder="1" applyAlignment="1">
      <alignment horizontal="center" vertical="center" wrapText="1"/>
    </xf>
    <xf numFmtId="0" fontId="0" fillId="11" borderId="4" xfId="0" applyFill="1" applyBorder="1" applyAlignment="1">
      <alignment horizontal="center" vertical="center" wrapText="1"/>
    </xf>
    <xf numFmtId="0" fontId="0" fillId="11" borderId="8" xfId="0" applyFill="1" applyBorder="1" applyAlignment="1">
      <alignment horizontal="center" vertical="center" wrapText="1"/>
    </xf>
    <xf numFmtId="0" fontId="0" fillId="11" borderId="6" xfId="0" applyFill="1" applyBorder="1" applyAlignment="1">
      <alignment horizontal="center" vertical="center" wrapText="1"/>
    </xf>
    <xf numFmtId="0" fontId="0" fillId="0" borderId="45" xfId="0" applyBorder="1" applyAlignment="1">
      <alignment horizontal="right"/>
    </xf>
    <xf numFmtId="0" fontId="0" fillId="0" borderId="43" xfId="0" applyBorder="1" applyAlignment="1">
      <alignment horizontal="right"/>
    </xf>
    <xf numFmtId="0" fontId="0" fillId="0" borderId="44" xfId="0" applyBorder="1" applyAlignment="1">
      <alignment horizontal="right"/>
    </xf>
    <xf numFmtId="0" fontId="17" fillId="7" borderId="5" xfId="0" applyFont="1" applyFill="1" applyBorder="1" applyAlignment="1">
      <alignment horizontal="left" vertical="top" wrapText="1"/>
    </xf>
    <xf numFmtId="0" fontId="17" fillId="7" borderId="0" xfId="0" applyFont="1" applyFill="1" applyAlignment="1">
      <alignment horizontal="left" vertical="top" wrapText="1"/>
    </xf>
    <xf numFmtId="0" fontId="17" fillId="7" borderId="2" xfId="0" applyFont="1" applyFill="1" applyBorder="1" applyAlignment="1">
      <alignment horizontal="left" vertical="top" wrapText="1"/>
    </xf>
    <xf numFmtId="0" fontId="17" fillId="0" borderId="5" xfId="0" applyFont="1" applyBorder="1" applyAlignment="1">
      <alignment horizontal="left" vertical="top" wrapText="1"/>
    </xf>
    <xf numFmtId="0" fontId="17" fillId="0" borderId="0" xfId="0" applyFont="1" applyAlignment="1">
      <alignment horizontal="left" vertical="top" wrapText="1"/>
    </xf>
    <xf numFmtId="0" fontId="17" fillId="0" borderId="2" xfId="0" applyFont="1" applyBorder="1" applyAlignment="1">
      <alignment horizontal="left" vertical="top" wrapText="1"/>
    </xf>
    <xf numFmtId="0" fontId="17" fillId="0" borderId="48" xfId="0" applyFont="1" applyBorder="1" applyAlignment="1">
      <alignment horizontal="left" vertical="top" wrapText="1"/>
    </xf>
    <xf numFmtId="0" fontId="17" fillId="0" borderId="25" xfId="0" applyFont="1" applyBorder="1" applyAlignment="1">
      <alignment horizontal="left" vertical="top" wrapText="1"/>
    </xf>
    <xf numFmtId="0" fontId="17" fillId="0" borderId="26" xfId="0" applyFont="1" applyBorder="1" applyAlignment="1">
      <alignment horizontal="left" vertical="top" wrapText="1"/>
    </xf>
    <xf numFmtId="0" fontId="23" fillId="0" borderId="3" xfId="0" applyFont="1" applyBorder="1" applyAlignment="1">
      <alignment horizontal="center" vertical="center"/>
    </xf>
    <xf numFmtId="0" fontId="23" fillId="0" borderId="4" xfId="0" applyFont="1" applyBorder="1" applyAlignment="1">
      <alignment horizontal="center" vertical="center"/>
    </xf>
    <xf numFmtId="0" fontId="23" fillId="0" borderId="12" xfId="0" applyFont="1" applyBorder="1" applyAlignment="1">
      <alignment horizontal="center" vertical="center"/>
    </xf>
    <xf numFmtId="0" fontId="23" fillId="0" borderId="8" xfId="0" applyFont="1" applyBorder="1" applyAlignment="1">
      <alignment horizontal="center" vertical="center"/>
    </xf>
    <xf numFmtId="0" fontId="23" fillId="0" borderId="6" xfId="0" applyFont="1" applyBorder="1" applyAlignment="1">
      <alignment horizontal="center" vertical="center"/>
    </xf>
    <xf numFmtId="0" fontId="23" fillId="0" borderId="7" xfId="0" applyFont="1" applyBorder="1" applyAlignment="1">
      <alignment horizontal="center" vertical="center"/>
    </xf>
    <xf numFmtId="0" fontId="45" fillId="0" borderId="3" xfId="0" applyFont="1" applyBorder="1" applyAlignment="1">
      <alignment horizontal="left" vertical="top" wrapText="1"/>
    </xf>
    <xf numFmtId="0" fontId="45" fillId="0" borderId="4" xfId="0" applyFont="1" applyBorder="1" applyAlignment="1">
      <alignment horizontal="left" vertical="top" wrapText="1"/>
    </xf>
    <xf numFmtId="0" fontId="45" fillId="0" borderId="12" xfId="0" applyFont="1" applyBorder="1" applyAlignment="1">
      <alignment horizontal="left" vertical="top" wrapText="1"/>
    </xf>
    <xf numFmtId="0" fontId="45" fillId="0" borderId="5" xfId="0" applyFont="1" applyBorder="1" applyAlignment="1">
      <alignment horizontal="left" vertical="top" wrapText="1"/>
    </xf>
    <xf numFmtId="0" fontId="45" fillId="0" borderId="0" xfId="0" applyFont="1" applyAlignment="1">
      <alignment horizontal="left" vertical="top" wrapText="1"/>
    </xf>
    <xf numFmtId="0" fontId="45" fillId="0" borderId="2" xfId="0" applyFont="1" applyBorder="1" applyAlignment="1">
      <alignment horizontal="left" vertical="top" wrapText="1"/>
    </xf>
    <xf numFmtId="0" fontId="15" fillId="0" borderId="5" xfId="0" applyFont="1" applyBorder="1" applyAlignment="1">
      <alignment horizontal="center" vertical="center"/>
    </xf>
    <xf numFmtId="0" fontId="15" fillId="0" borderId="53" xfId="0" applyFont="1" applyBorder="1" applyAlignment="1">
      <alignment horizontal="center" vertical="center"/>
    </xf>
    <xf numFmtId="0" fontId="49" fillId="0" borderId="21" xfId="0" applyFont="1" applyBorder="1" applyAlignment="1">
      <alignment horizontal="center" vertical="top"/>
    </xf>
    <xf numFmtId="0" fontId="49" fillId="0" borderId="49" xfId="0" applyFont="1" applyBorder="1" applyAlignment="1">
      <alignment horizontal="center" vertical="top"/>
    </xf>
    <xf numFmtId="0" fontId="49" fillId="0" borderId="22" xfId="0" applyFont="1" applyBorder="1" applyAlignment="1">
      <alignment horizontal="center" vertical="top"/>
    </xf>
    <xf numFmtId="0" fontId="19" fillId="0" borderId="21" xfId="0" applyFont="1" applyBorder="1" applyAlignment="1">
      <alignment horizontal="center" vertical="center" wrapText="1"/>
    </xf>
    <xf numFmtId="0" fontId="19" fillId="0" borderId="49" xfId="0" applyFont="1" applyBorder="1" applyAlignment="1">
      <alignment horizontal="center" vertical="center" wrapText="1"/>
    </xf>
    <xf numFmtId="0" fontId="19" fillId="0" borderId="22" xfId="0" applyFont="1" applyBorder="1" applyAlignment="1">
      <alignment horizontal="center" vertical="center" wrapText="1"/>
    </xf>
    <xf numFmtId="0" fontId="85" fillId="10" borderId="21" xfId="0" applyFont="1" applyFill="1" applyBorder="1" applyAlignment="1" applyProtection="1">
      <alignment horizontal="center" vertical="center" wrapText="1"/>
      <protection locked="0"/>
    </xf>
    <xf numFmtId="0" fontId="85" fillId="10" borderId="49" xfId="0" applyFont="1" applyFill="1" applyBorder="1" applyAlignment="1" applyProtection="1">
      <alignment horizontal="center" vertical="center" wrapText="1"/>
      <protection locked="0"/>
    </xf>
    <xf numFmtId="0" fontId="85" fillId="10" borderId="22" xfId="0" applyFont="1" applyFill="1" applyBorder="1" applyAlignment="1" applyProtection="1">
      <alignment horizontal="center" vertical="center" wrapText="1"/>
      <protection locked="0"/>
    </xf>
    <xf numFmtId="0" fontId="98" fillId="0" borderId="60" xfId="0" applyFont="1" applyBorder="1" applyAlignment="1">
      <alignment horizontal="center" vertical="top" wrapText="1"/>
    </xf>
    <xf numFmtId="0" fontId="98" fillId="0" borderId="0" xfId="0" applyFont="1" applyAlignment="1">
      <alignment horizontal="center" vertical="top" wrapText="1"/>
    </xf>
    <xf numFmtId="0" fontId="98" fillId="0" borderId="2" xfId="0" applyFont="1" applyBorder="1" applyAlignment="1">
      <alignment horizontal="center" vertical="top" wrapText="1"/>
    </xf>
    <xf numFmtId="0" fontId="16" fillId="0" borderId="59" xfId="0" applyFont="1" applyBorder="1" applyAlignment="1">
      <alignment horizontal="center" vertical="top" wrapText="1"/>
    </xf>
    <xf numFmtId="0" fontId="16" fillId="0" borderId="50" xfId="0" applyFont="1" applyBorder="1" applyAlignment="1">
      <alignment horizontal="center" vertical="top" wrapText="1"/>
    </xf>
    <xf numFmtId="0" fontId="16" fillId="0" borderId="90" xfId="0" applyFont="1" applyBorder="1" applyAlignment="1">
      <alignment horizontal="center" vertical="top" wrapText="1"/>
    </xf>
    <xf numFmtId="0" fontId="85" fillId="10" borderId="14" xfId="0" applyFont="1" applyFill="1" applyBorder="1" applyAlignment="1" applyProtection="1">
      <alignment horizontal="center" vertical="center" wrapText="1"/>
      <protection locked="0"/>
    </xf>
    <xf numFmtId="0" fontId="19" fillId="0" borderId="14" xfId="0" applyFont="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vertical="top" wrapText="1"/>
    </xf>
    <xf numFmtId="14" fontId="15" fillId="10" borderId="14" xfId="0" applyNumberFormat="1" applyFont="1" applyFill="1" applyBorder="1" applyAlignment="1" applyProtection="1">
      <alignment horizontal="center" vertical="center" shrinkToFit="1"/>
      <protection locked="0"/>
    </xf>
    <xf numFmtId="0" fontId="15" fillId="10" borderId="14" xfId="0" applyFont="1" applyFill="1" applyBorder="1" applyAlignment="1" applyProtection="1">
      <alignment horizontal="center" vertical="center" shrinkToFit="1"/>
      <protection locked="0"/>
    </xf>
    <xf numFmtId="0" fontId="15" fillId="10" borderId="14" xfId="0" applyFont="1" applyFill="1" applyBorder="1" applyAlignment="1" applyProtection="1">
      <alignment horizontal="center" vertical="center"/>
      <protection locked="0"/>
    </xf>
    <xf numFmtId="0" fontId="15" fillId="0" borderId="5" xfId="0" applyFont="1" applyBorder="1" applyAlignment="1">
      <alignment horizontal="left" vertical="top" wrapText="1"/>
    </xf>
    <xf numFmtId="0" fontId="15" fillId="0" borderId="0" xfId="0" applyFont="1" applyAlignment="1">
      <alignment horizontal="left" vertical="top" wrapText="1"/>
    </xf>
    <xf numFmtId="0" fontId="15" fillId="0" borderId="2" xfId="0" applyFont="1" applyBorder="1" applyAlignment="1">
      <alignment horizontal="left" vertical="top" wrapText="1"/>
    </xf>
    <xf numFmtId="0" fontId="0" fillId="0" borderId="0" xfId="0" applyAlignment="1" applyProtection="1">
      <alignment horizontal="center"/>
      <protection locked="0"/>
      <extLst>
        <ext xmlns:xfpb="http://schemas.microsoft.com/office/spreadsheetml/2022/featurepropertybag" uri="{C7286773-470A-42A8-94C5-96B5CB345126}">
          <xfpb:xfComplement i="0"/>
        </ext>
      </extLst>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12" xfId="0" applyFont="1" applyBorder="1" applyAlignment="1">
      <alignment horizontal="center" vertical="center"/>
    </xf>
    <xf numFmtId="0" fontId="15" fillId="10" borderId="21" xfId="0" applyFont="1" applyFill="1" applyBorder="1" applyAlignment="1" applyProtection="1">
      <alignment horizontal="center" vertical="center"/>
      <protection locked="0"/>
    </xf>
    <xf numFmtId="0" fontId="15" fillId="10" borderId="49" xfId="0" applyFont="1" applyFill="1" applyBorder="1" applyAlignment="1" applyProtection="1">
      <alignment horizontal="center" vertical="center"/>
      <protection locked="0"/>
    </xf>
    <xf numFmtId="0" fontId="15" fillId="10" borderId="22" xfId="0" applyFont="1" applyFill="1" applyBorder="1" applyAlignment="1" applyProtection="1">
      <alignment horizontal="center" vertical="center"/>
      <protection locked="0"/>
    </xf>
    <xf numFmtId="0" fontId="0" fillId="16" borderId="88" xfId="0" applyFill="1" applyBorder="1" applyAlignment="1">
      <alignment horizontal="left" wrapText="1"/>
    </xf>
    <xf numFmtId="0" fontId="0" fillId="16" borderId="37" xfId="0" applyFill="1" applyBorder="1" applyAlignment="1">
      <alignment horizontal="left" wrapText="1"/>
    </xf>
    <xf numFmtId="0" fontId="22" fillId="16" borderId="3" xfId="0" applyFont="1" applyFill="1" applyBorder="1" applyAlignment="1">
      <alignment horizontal="center" vertical="center"/>
    </xf>
    <xf numFmtId="0" fontId="22" fillId="16" borderId="41" xfId="0" applyFont="1" applyFill="1" applyBorder="1" applyAlignment="1">
      <alignment horizontal="center" vertical="center"/>
    </xf>
    <xf numFmtId="0" fontId="22" fillId="16" borderId="8" xfId="0" applyFont="1" applyFill="1" applyBorder="1" applyAlignment="1">
      <alignment horizontal="center" vertical="center"/>
    </xf>
    <xf numFmtId="0" fontId="22" fillId="16" borderId="52" xfId="0" applyFont="1" applyFill="1" applyBorder="1" applyAlignment="1">
      <alignment horizontal="center" vertical="center"/>
    </xf>
    <xf numFmtId="0" fontId="37" fillId="16" borderId="13" xfId="0" applyFont="1" applyFill="1" applyBorder="1" applyAlignment="1">
      <alignment horizontal="center" vertical="center" wrapText="1"/>
    </xf>
    <xf numFmtId="0" fontId="37" fillId="16" borderId="55" xfId="0" applyFont="1" applyFill="1" applyBorder="1" applyAlignment="1">
      <alignment horizontal="center" vertical="center" wrapText="1"/>
    </xf>
    <xf numFmtId="0" fontId="37" fillId="16" borderId="40" xfId="0" applyFont="1" applyFill="1" applyBorder="1" applyAlignment="1">
      <alignment horizontal="center" vertical="center" wrapText="1"/>
    </xf>
    <xf numFmtId="0" fontId="37" fillId="16" borderId="32" xfId="0" applyFont="1" applyFill="1" applyBorder="1" applyAlignment="1">
      <alignment horizontal="center" vertical="center" wrapText="1"/>
    </xf>
    <xf numFmtId="0" fontId="13" fillId="16" borderId="48" xfId="0" applyFont="1" applyFill="1" applyBorder="1" applyAlignment="1">
      <alignment horizontal="center" vertical="center"/>
    </xf>
    <xf numFmtId="0" fontId="13" fillId="16" borderId="25" xfId="0" applyFont="1" applyFill="1" applyBorder="1" applyAlignment="1">
      <alignment horizontal="center" vertical="center"/>
    </xf>
    <xf numFmtId="0" fontId="13" fillId="16" borderId="26" xfId="0" applyFont="1" applyFill="1" applyBorder="1" applyAlignment="1">
      <alignment horizontal="center" vertical="center"/>
    </xf>
    <xf numFmtId="0" fontId="13" fillId="16" borderId="3" xfId="0" applyFont="1" applyFill="1" applyBorder="1" applyAlignment="1">
      <alignment horizontal="center" vertical="center"/>
    </xf>
    <xf numFmtId="0" fontId="13" fillId="16" borderId="4" xfId="0" applyFont="1" applyFill="1" applyBorder="1" applyAlignment="1">
      <alignment horizontal="center" vertical="center"/>
    </xf>
    <xf numFmtId="0" fontId="13" fillId="16" borderId="12" xfId="0" applyFont="1" applyFill="1" applyBorder="1" applyAlignment="1">
      <alignment horizontal="center" vertical="center"/>
    </xf>
    <xf numFmtId="49" fontId="0" fillId="16" borderId="48" xfId="0" applyNumberFormat="1" applyFill="1" applyBorder="1" applyAlignment="1">
      <alignment horizontal="left" wrapText="1"/>
    </xf>
    <xf numFmtId="49" fontId="0" fillId="16" borderId="42" xfId="0" applyNumberFormat="1" applyFill="1" applyBorder="1" applyAlignment="1">
      <alignment horizontal="left" wrapText="1"/>
    </xf>
    <xf numFmtId="0" fontId="0" fillId="16" borderId="48" xfId="0" applyFill="1" applyBorder="1" applyAlignment="1">
      <alignment horizontal="left" vertical="top" wrapText="1"/>
    </xf>
    <xf numFmtId="0" fontId="0" fillId="16" borderId="42" xfId="0" applyFill="1" applyBorder="1" applyAlignment="1">
      <alignment horizontal="left" vertical="top" wrapText="1"/>
    </xf>
    <xf numFmtId="0" fontId="0" fillId="16" borderId="61" xfId="0" applyFill="1" applyBorder="1" applyAlignment="1">
      <alignment horizontal="left" wrapText="1"/>
    </xf>
    <xf numFmtId="0" fontId="0" fillId="16" borderId="18" xfId="0" applyFill="1" applyBorder="1" applyAlignment="1">
      <alignment horizontal="left" wrapText="1"/>
    </xf>
    <xf numFmtId="0" fontId="22" fillId="16" borderId="66" xfId="0" applyFont="1" applyFill="1" applyBorder="1" applyAlignment="1">
      <alignment horizontal="center"/>
    </xf>
    <xf numFmtId="0" fontId="22" fillId="16" borderId="49" xfId="0" applyFont="1" applyFill="1" applyBorder="1" applyAlignment="1">
      <alignment horizontal="center"/>
    </xf>
    <xf numFmtId="0" fontId="0" fillId="16" borderId="8" xfId="0" applyFill="1" applyBorder="1" applyAlignment="1">
      <alignment horizontal="left" wrapText="1"/>
    </xf>
    <xf numFmtId="0" fontId="0" fillId="16" borderId="52" xfId="0" applyFill="1" applyBorder="1" applyAlignment="1">
      <alignment horizontal="left" wrapText="1"/>
    </xf>
    <xf numFmtId="0" fontId="0" fillId="16" borderId="61" xfId="0" applyFill="1" applyBorder="1" applyAlignment="1">
      <alignment horizontal="left" vertical="center" wrapText="1"/>
    </xf>
    <xf numFmtId="0" fontId="0" fillId="16" borderId="18" xfId="0" applyFill="1" applyBorder="1" applyAlignment="1">
      <alignment horizontal="left" vertical="center" wrapText="1"/>
    </xf>
    <xf numFmtId="0" fontId="22" fillId="16" borderId="22" xfId="0" applyFont="1" applyFill="1" applyBorder="1" applyAlignment="1">
      <alignment horizontal="center"/>
    </xf>
    <xf numFmtId="0" fontId="0" fillId="16" borderId="8" xfId="0" applyFill="1" applyBorder="1" applyAlignment="1">
      <alignment horizontal="left" vertical="center" wrapText="1"/>
    </xf>
    <xf numFmtId="0" fontId="0" fillId="16" borderId="52" xfId="0" applyFill="1" applyBorder="1" applyAlignment="1">
      <alignment horizontal="left" vertical="center" wrapText="1"/>
    </xf>
    <xf numFmtId="0" fontId="0" fillId="0" borderId="5" xfId="0" applyBorder="1" applyAlignment="1">
      <alignment horizontal="left" vertical="center"/>
    </xf>
    <xf numFmtId="0" fontId="0" fillId="0" borderId="0" xfId="0" applyAlignment="1">
      <alignment horizontal="left" vertical="center"/>
    </xf>
    <xf numFmtId="0" fontId="49" fillId="0" borderId="8" xfId="0" applyFont="1" applyBorder="1" applyAlignment="1">
      <alignment horizontal="center" vertical="center"/>
    </xf>
    <xf numFmtId="0" fontId="49" fillId="0" borderId="6" xfId="0" applyFont="1" applyBorder="1" applyAlignment="1">
      <alignment horizontal="center" vertical="center"/>
    </xf>
    <xf numFmtId="0" fontId="49" fillId="0" borderId="7" xfId="0" applyFont="1" applyBorder="1" applyAlignment="1">
      <alignment horizontal="center" vertical="center"/>
    </xf>
    <xf numFmtId="0" fontId="0" fillId="0" borderId="4" xfId="0" applyBorder="1" applyAlignment="1">
      <alignment horizontal="center" vertical="center"/>
    </xf>
    <xf numFmtId="0" fontId="0" fillId="0" borderId="12" xfId="0" applyBorder="1" applyAlignment="1">
      <alignment horizontal="center" vertical="center"/>
    </xf>
    <xf numFmtId="0" fontId="13" fillId="0" borderId="5" xfId="0" applyFont="1" applyBorder="1" applyAlignment="1">
      <alignment horizontal="left"/>
    </xf>
    <xf numFmtId="0" fontId="13" fillId="0" borderId="0" xfId="0" applyFont="1" applyAlignment="1">
      <alignment horizontal="left"/>
    </xf>
    <xf numFmtId="0" fontId="0" fillId="10" borderId="21" xfId="0" applyFill="1" applyBorder="1" applyAlignment="1" applyProtection="1">
      <alignment horizontal="center" vertical="center"/>
      <protection locked="0"/>
    </xf>
    <xf numFmtId="0" fontId="0" fillId="10" borderId="49" xfId="0" applyFill="1" applyBorder="1" applyAlignment="1" applyProtection="1">
      <alignment horizontal="center" vertical="center"/>
      <protection locked="0"/>
    </xf>
    <xf numFmtId="0" fontId="0" fillId="10" borderId="22" xfId="0" applyFill="1" applyBorder="1" applyAlignment="1" applyProtection="1">
      <alignment horizontal="center" vertical="center"/>
      <protection locked="0"/>
    </xf>
    <xf numFmtId="0" fontId="26" fillId="0" borderId="0" xfId="0" applyFont="1" applyAlignment="1">
      <alignment horizontal="left" vertical="center" wrapText="1"/>
    </xf>
    <xf numFmtId="0" fontId="22" fillId="10" borderId="21" xfId="0" applyFont="1" applyFill="1" applyBorder="1" applyAlignment="1">
      <alignment horizontal="center" vertical="center"/>
    </xf>
    <xf numFmtId="0" fontId="22" fillId="10" borderId="49" xfId="0" applyFont="1" applyFill="1" applyBorder="1" applyAlignment="1">
      <alignment horizontal="center" vertical="center"/>
    </xf>
    <xf numFmtId="0" fontId="22" fillId="10" borderId="22" xfId="0" applyFont="1" applyFill="1" applyBorder="1" applyAlignment="1">
      <alignment horizontal="center" vertical="center"/>
    </xf>
    <xf numFmtId="0" fontId="20" fillId="11" borderId="48" xfId="0" applyFont="1" applyFill="1" applyBorder="1" applyAlignment="1">
      <alignment horizontal="right" indent="2"/>
    </xf>
    <xf numFmtId="0" fontId="20" fillId="11" borderId="25" xfId="0" applyFont="1" applyFill="1" applyBorder="1" applyAlignment="1">
      <alignment horizontal="right" indent="2"/>
    </xf>
    <xf numFmtId="0" fontId="20" fillId="11" borderId="26" xfId="0" applyFont="1" applyFill="1" applyBorder="1" applyAlignment="1">
      <alignment horizontal="right" indent="2"/>
    </xf>
    <xf numFmtId="0" fontId="20" fillId="10" borderId="42" xfId="0" applyFont="1" applyFill="1" applyBorder="1" applyAlignment="1" applyProtection="1">
      <alignment horizontal="center" vertical="center"/>
      <protection locked="0"/>
    </xf>
    <xf numFmtId="0" fontId="20" fillId="10" borderId="43" xfId="0" applyFont="1" applyFill="1" applyBorder="1" applyAlignment="1" applyProtection="1">
      <alignment horizontal="center" vertical="center"/>
      <protection locked="0"/>
    </xf>
    <xf numFmtId="0" fontId="20" fillId="10" borderId="46" xfId="0" applyFont="1" applyFill="1" applyBorder="1" applyAlignment="1" applyProtection="1">
      <alignment horizontal="center" vertical="center"/>
      <protection locked="0"/>
    </xf>
    <xf numFmtId="0" fontId="25" fillId="0" borderId="3" xfId="0" applyFont="1" applyBorder="1" applyAlignment="1">
      <alignment horizontal="left" vertical="top" wrapText="1"/>
    </xf>
    <xf numFmtId="0" fontId="25" fillId="0" borderId="4" xfId="0" applyFont="1" applyBorder="1" applyAlignment="1">
      <alignment horizontal="left" vertical="top" wrapText="1"/>
    </xf>
    <xf numFmtId="0" fontId="25" fillId="0" borderId="12" xfId="0" applyFont="1" applyBorder="1" applyAlignment="1">
      <alignment horizontal="left" vertical="top" wrapText="1"/>
    </xf>
    <xf numFmtId="0" fontId="25" fillId="0" borderId="5" xfId="0" applyFont="1" applyBorder="1" applyAlignment="1">
      <alignment horizontal="left" vertical="top" wrapText="1"/>
    </xf>
    <xf numFmtId="0" fontId="25" fillId="0" borderId="0" xfId="0" applyFont="1" applyAlignment="1">
      <alignment horizontal="left" vertical="top" wrapText="1"/>
    </xf>
    <xf numFmtId="0" fontId="25" fillId="0" borderId="2" xfId="0" applyFont="1" applyBorder="1" applyAlignment="1">
      <alignment horizontal="left" vertical="top" wrapText="1"/>
    </xf>
    <xf numFmtId="0" fontId="25" fillId="0" borderId="8" xfId="0" applyFont="1" applyBorder="1" applyAlignment="1">
      <alignment horizontal="left" vertical="top" wrapText="1"/>
    </xf>
    <xf numFmtId="0" fontId="25" fillId="0" borderId="6" xfId="0" applyFont="1" applyBorder="1" applyAlignment="1">
      <alignment horizontal="left" vertical="top" wrapText="1"/>
    </xf>
    <xf numFmtId="0" fontId="25" fillId="0" borderId="7" xfId="0" applyFont="1" applyBorder="1" applyAlignment="1">
      <alignment horizontal="left" vertical="top" wrapText="1"/>
    </xf>
    <xf numFmtId="0" fontId="13" fillId="0" borderId="5" xfId="0" applyFont="1" applyBorder="1" applyAlignment="1">
      <alignment horizontal="center"/>
    </xf>
    <xf numFmtId="0" fontId="13" fillId="0" borderId="2" xfId="0" applyFont="1" applyBorder="1" applyAlignment="1">
      <alignment horizontal="center"/>
    </xf>
    <xf numFmtId="0" fontId="0" fillId="0" borderId="5" xfId="0" applyBorder="1" applyAlignment="1">
      <alignment horizontal="left" vertical="top"/>
    </xf>
    <xf numFmtId="0" fontId="0" fillId="0" borderId="0" xfId="0" applyAlignment="1">
      <alignment horizontal="left" vertical="top"/>
    </xf>
    <xf numFmtId="0" fontId="13" fillId="0" borderId="3" xfId="0" applyFont="1" applyBorder="1" applyAlignment="1">
      <alignment horizontal="center"/>
    </xf>
    <xf numFmtId="0" fontId="13" fillId="0" borderId="4" xfId="0" applyFont="1" applyBorder="1" applyAlignment="1">
      <alignment horizontal="center"/>
    </xf>
    <xf numFmtId="0" fontId="13" fillId="0" borderId="12" xfId="0" applyFont="1" applyBorder="1" applyAlignment="1">
      <alignment horizontal="center"/>
    </xf>
    <xf numFmtId="0" fontId="13" fillId="0" borderId="5" xfId="0" applyFont="1" applyBorder="1" applyAlignment="1">
      <alignment horizontal="left" vertical="center"/>
    </xf>
    <xf numFmtId="0" fontId="20" fillId="10" borderId="45" xfId="0" applyFont="1" applyFill="1" applyBorder="1" applyAlignment="1" applyProtection="1">
      <alignment horizontal="center" vertical="center"/>
      <protection locked="0"/>
    </xf>
    <xf numFmtId="0" fontId="13" fillId="10" borderId="48" xfId="0" applyFont="1" applyFill="1" applyBorder="1" applyAlignment="1">
      <alignment horizontal="center" vertical="center" shrinkToFit="1"/>
    </xf>
    <xf numFmtId="0" fontId="13" fillId="10" borderId="25" xfId="0" applyFont="1" applyFill="1" applyBorder="1" applyAlignment="1">
      <alignment horizontal="center" vertical="center" shrinkToFit="1"/>
    </xf>
    <xf numFmtId="0" fontId="13" fillId="10" borderId="26" xfId="0" applyFont="1" applyFill="1" applyBorder="1" applyAlignment="1">
      <alignment horizontal="center" vertical="center" shrinkToFit="1"/>
    </xf>
    <xf numFmtId="0" fontId="13" fillId="10" borderId="48" xfId="0" applyFont="1" applyFill="1" applyBorder="1" applyAlignment="1" applyProtection="1">
      <alignment horizontal="center" vertical="center"/>
      <protection locked="0"/>
    </xf>
    <xf numFmtId="0" fontId="13" fillId="10" borderId="25" xfId="0" applyFont="1" applyFill="1" applyBorder="1" applyAlignment="1" applyProtection="1">
      <alignment horizontal="center" vertical="center"/>
      <protection locked="0"/>
    </xf>
    <xf numFmtId="0" fontId="13" fillId="10" borderId="26" xfId="0" applyFont="1" applyFill="1" applyBorder="1" applyAlignment="1" applyProtection="1">
      <alignment horizontal="center" vertical="center"/>
      <protection locked="0"/>
    </xf>
    <xf numFmtId="0" fontId="13" fillId="10" borderId="3" xfId="0" applyFont="1" applyFill="1" applyBorder="1" applyAlignment="1" applyProtection="1">
      <alignment horizontal="center" vertical="center" shrinkToFit="1"/>
      <protection locked="0"/>
    </xf>
    <xf numFmtId="0" fontId="13" fillId="10" borderId="4" xfId="0" applyFont="1" applyFill="1" applyBorder="1" applyAlignment="1" applyProtection="1">
      <alignment horizontal="center" vertical="center" shrinkToFit="1"/>
      <protection locked="0"/>
    </xf>
    <xf numFmtId="0" fontId="13" fillId="10" borderId="12" xfId="0" applyFont="1" applyFill="1" applyBorder="1" applyAlignment="1" applyProtection="1">
      <alignment horizontal="center" vertical="center" shrinkToFit="1"/>
      <protection locked="0"/>
    </xf>
    <xf numFmtId="0" fontId="22" fillId="0" borderId="0" xfId="0" applyFont="1" applyAlignment="1">
      <alignment horizontal="center"/>
    </xf>
    <xf numFmtId="0" fontId="20" fillId="8" borderId="48" xfId="0" applyFont="1" applyFill="1" applyBorder="1" applyAlignment="1">
      <alignment horizontal="center" vertical="center"/>
    </xf>
    <xf numFmtId="0" fontId="20" fillId="8" borderId="25" xfId="0" applyFont="1" applyFill="1" applyBorder="1" applyAlignment="1">
      <alignment horizontal="center" vertical="center"/>
    </xf>
    <xf numFmtId="0" fontId="20" fillId="8" borderId="26" xfId="0" applyFont="1" applyFill="1" applyBorder="1" applyAlignment="1">
      <alignment horizontal="center" vertical="center"/>
    </xf>
    <xf numFmtId="0" fontId="13" fillId="10" borderId="48" xfId="0" applyFont="1" applyFill="1" applyBorder="1" applyAlignment="1" applyProtection="1">
      <alignment horizontal="center" vertical="center" shrinkToFit="1"/>
      <protection locked="0"/>
    </xf>
    <xf numFmtId="0" fontId="13" fillId="10" borderId="25" xfId="0" applyFont="1" applyFill="1" applyBorder="1" applyAlignment="1" applyProtection="1">
      <alignment horizontal="center" vertical="center" shrinkToFit="1"/>
      <protection locked="0"/>
    </xf>
    <xf numFmtId="0" fontId="13" fillId="10" borderId="26" xfId="0" applyFont="1" applyFill="1" applyBorder="1" applyAlignment="1" applyProtection="1">
      <alignment horizontal="center" vertical="center" shrinkToFit="1"/>
      <protection locked="0"/>
    </xf>
    <xf numFmtId="0" fontId="13" fillId="10" borderId="3" xfId="0" applyFont="1" applyFill="1" applyBorder="1" applyAlignment="1" applyProtection="1">
      <alignment horizontal="center" vertical="center"/>
      <protection locked="0"/>
    </xf>
    <xf numFmtId="0" fontId="13" fillId="10" borderId="4" xfId="0" applyFont="1" applyFill="1" applyBorder="1" applyAlignment="1" applyProtection="1">
      <alignment horizontal="center" vertical="center"/>
      <protection locked="0"/>
    </xf>
    <xf numFmtId="0" fontId="13" fillId="10" borderId="12" xfId="0" applyFont="1" applyFill="1" applyBorder="1" applyAlignment="1" applyProtection="1">
      <alignment horizontal="center" vertical="center"/>
      <protection locked="0"/>
    </xf>
    <xf numFmtId="165" fontId="37" fillId="10" borderId="48" xfId="0" applyNumberFormat="1" applyFont="1" applyFill="1" applyBorder="1" applyAlignment="1" applyProtection="1">
      <alignment horizontal="center" vertical="center" shrinkToFit="1"/>
      <protection locked="0"/>
    </xf>
    <xf numFmtId="165" fontId="37" fillId="10" borderId="25" xfId="0" applyNumberFormat="1" applyFont="1" applyFill="1" applyBorder="1" applyAlignment="1" applyProtection="1">
      <alignment horizontal="center" vertical="center" shrinkToFit="1"/>
      <protection locked="0"/>
    </xf>
    <xf numFmtId="165" fontId="37" fillId="10" borderId="26" xfId="0" applyNumberFormat="1" applyFont="1" applyFill="1" applyBorder="1" applyAlignment="1" applyProtection="1">
      <alignment horizontal="center" vertical="center" shrinkToFit="1"/>
      <protection locked="0"/>
    </xf>
    <xf numFmtId="0" fontId="13" fillId="10" borderId="45" xfId="0" applyFont="1" applyFill="1" applyBorder="1" applyAlignment="1" applyProtection="1">
      <alignment horizontal="center" vertical="center"/>
      <protection locked="0"/>
    </xf>
    <xf numFmtId="0" fontId="13" fillId="10" borderId="46" xfId="0" applyFont="1" applyFill="1" applyBorder="1" applyAlignment="1" applyProtection="1">
      <alignment horizontal="center" vertical="center"/>
      <protection locked="0"/>
    </xf>
    <xf numFmtId="0" fontId="13" fillId="0" borderId="42" xfId="0" applyFont="1" applyBorder="1" applyAlignment="1">
      <alignment horizontal="center" vertical="center"/>
    </xf>
    <xf numFmtId="0" fontId="16" fillId="6" borderId="48" xfId="0" applyFont="1" applyFill="1" applyBorder="1" applyAlignment="1">
      <alignment horizontal="center" vertical="center"/>
    </xf>
    <xf numFmtId="0" fontId="13" fillId="6" borderId="25" xfId="0" applyFont="1" applyFill="1" applyBorder="1" applyAlignment="1">
      <alignment horizontal="center" vertical="center"/>
    </xf>
    <xf numFmtId="0" fontId="13" fillId="6" borderId="4" xfId="0" applyFont="1" applyFill="1" applyBorder="1" applyAlignment="1">
      <alignment horizontal="center" vertical="center"/>
    </xf>
    <xf numFmtId="0" fontId="13" fillId="6" borderId="12" xfId="0" applyFont="1" applyFill="1" applyBorder="1" applyAlignment="1">
      <alignment horizontal="center" vertical="center"/>
    </xf>
    <xf numFmtId="0" fontId="13" fillId="0" borderId="8" xfId="0" applyFont="1" applyBorder="1" applyAlignment="1">
      <alignment horizontal="center" vertical="center"/>
    </xf>
    <xf numFmtId="0" fontId="13" fillId="10" borderId="8" xfId="0" applyFont="1" applyFill="1" applyBorder="1" applyAlignment="1" applyProtection="1">
      <alignment horizontal="center" vertical="center"/>
      <protection locked="0"/>
    </xf>
    <xf numFmtId="0" fontId="13" fillId="10" borderId="7" xfId="0" applyFont="1" applyFill="1" applyBorder="1" applyAlignment="1" applyProtection="1">
      <alignment horizontal="center" vertical="center"/>
      <protection locked="0"/>
    </xf>
    <xf numFmtId="0" fontId="13" fillId="10" borderId="6" xfId="0" applyFont="1" applyFill="1" applyBorder="1" applyAlignment="1" applyProtection="1">
      <alignment horizontal="center" vertical="center"/>
      <protection locked="0"/>
    </xf>
    <xf numFmtId="0" fontId="16" fillId="6" borderId="25" xfId="0" applyFont="1" applyFill="1" applyBorder="1" applyAlignment="1">
      <alignment horizontal="center" vertical="center"/>
    </xf>
    <xf numFmtId="0" fontId="16" fillId="6" borderId="4" xfId="0" applyFont="1" applyFill="1" applyBorder="1" applyAlignment="1">
      <alignment horizontal="center" vertical="center"/>
    </xf>
    <xf numFmtId="0" fontId="16" fillId="6" borderId="26" xfId="0" applyFont="1" applyFill="1" applyBorder="1" applyAlignment="1">
      <alignment horizontal="center" vertical="center"/>
    </xf>
    <xf numFmtId="0" fontId="13" fillId="0" borderId="46" xfId="0" applyFont="1" applyBorder="1" applyAlignment="1">
      <alignment horizontal="center" vertical="center"/>
    </xf>
    <xf numFmtId="0" fontId="16" fillId="0" borderId="8"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0" fillId="0" borderId="2" xfId="0" applyBorder="1" applyAlignment="1">
      <alignment horizontal="center" vertical="center"/>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3" fillId="0" borderId="12" xfId="0" applyFont="1" applyBorder="1" applyAlignment="1">
      <alignment horizontal="left" vertical="center"/>
    </xf>
    <xf numFmtId="0" fontId="0" fillId="10" borderId="3" xfId="0" applyFill="1" applyBorder="1" applyAlignment="1" applyProtection="1">
      <alignment horizontal="center" vertical="center"/>
      <protection locked="0"/>
    </xf>
    <xf numFmtId="0" fontId="0" fillId="10" borderId="4" xfId="0" applyFill="1" applyBorder="1" applyAlignment="1" applyProtection="1">
      <alignment horizontal="center" vertical="center"/>
      <protection locked="0"/>
    </xf>
    <xf numFmtId="0" fontId="0" fillId="10" borderId="12" xfId="0" applyFill="1" applyBorder="1" applyAlignment="1" applyProtection="1">
      <alignment horizontal="center" vertical="center"/>
      <protection locked="0"/>
    </xf>
    <xf numFmtId="166" fontId="13" fillId="10" borderId="3" xfId="0" applyNumberFormat="1" applyFont="1" applyFill="1" applyBorder="1" applyAlignment="1" applyProtection="1">
      <alignment horizontal="center" vertical="center"/>
      <protection locked="0"/>
    </xf>
    <xf numFmtId="166" fontId="13" fillId="10" borderId="4" xfId="0" applyNumberFormat="1" applyFont="1" applyFill="1" applyBorder="1" applyAlignment="1" applyProtection="1">
      <alignment horizontal="center" vertical="center"/>
      <protection locked="0"/>
    </xf>
    <xf numFmtId="166" fontId="13" fillId="10" borderId="12" xfId="0" applyNumberFormat="1" applyFont="1" applyFill="1" applyBorder="1" applyAlignment="1" applyProtection="1">
      <alignment horizontal="center" vertical="center"/>
      <protection locked="0"/>
    </xf>
    <xf numFmtId="0" fontId="13" fillId="0" borderId="48" xfId="0" applyFont="1" applyBorder="1" applyAlignment="1">
      <alignment horizontal="left" vertical="center"/>
    </xf>
    <xf numFmtId="0" fontId="13" fillId="0" borderId="25" xfId="0" applyFont="1" applyBorder="1" applyAlignment="1">
      <alignment horizontal="left" vertical="center"/>
    </xf>
    <xf numFmtId="0" fontId="13" fillId="0" borderId="26" xfId="0" applyFont="1" applyBorder="1" applyAlignment="1">
      <alignment horizontal="left" vertical="center"/>
    </xf>
    <xf numFmtId="0" fontId="0" fillId="10" borderId="48" xfId="0" applyFill="1" applyBorder="1" applyAlignment="1" applyProtection="1">
      <alignment horizontal="center" vertical="center"/>
      <protection locked="0"/>
    </xf>
    <xf numFmtId="0" fontId="0" fillId="10" borderId="25" xfId="0" applyFill="1" applyBorder="1" applyAlignment="1" applyProtection="1">
      <alignment horizontal="center" vertical="center"/>
      <protection locked="0"/>
    </xf>
    <xf numFmtId="0" fontId="0" fillId="10" borderId="26" xfId="0" applyFill="1" applyBorder="1" applyAlignment="1" applyProtection="1">
      <alignment horizontal="center" vertical="center"/>
      <protection locked="0"/>
    </xf>
    <xf numFmtId="0" fontId="37" fillId="0" borderId="48" xfId="0" applyFont="1" applyBorder="1" applyAlignment="1">
      <alignment horizontal="right" vertical="center"/>
    </xf>
    <xf numFmtId="0" fontId="37" fillId="0" borderId="25" xfId="0" applyFont="1" applyBorder="1" applyAlignment="1">
      <alignment horizontal="right" vertical="center"/>
    </xf>
    <xf numFmtId="0" fontId="37" fillId="0" borderId="26" xfId="0" applyFont="1" applyBorder="1" applyAlignment="1">
      <alignment horizontal="right" vertical="center"/>
    </xf>
    <xf numFmtId="0" fontId="0" fillId="7" borderId="48" xfId="0" applyFill="1" applyBorder="1" applyAlignment="1">
      <alignment horizontal="center" vertical="center"/>
    </xf>
    <xf numFmtId="0" fontId="0" fillId="7" borderId="25" xfId="0" applyFill="1" applyBorder="1" applyAlignment="1">
      <alignment horizontal="center" vertical="center"/>
    </xf>
    <xf numFmtId="0" fontId="0" fillId="7" borderId="26" xfId="0" applyFill="1" applyBorder="1" applyAlignment="1">
      <alignment horizontal="center" vertical="center"/>
    </xf>
    <xf numFmtId="0" fontId="13" fillId="0" borderId="41" xfId="0" applyFont="1" applyBorder="1" applyAlignment="1">
      <alignment horizontal="left" vertical="center"/>
    </xf>
    <xf numFmtId="0" fontId="41" fillId="7" borderId="48" xfId="0" applyFont="1" applyFill="1" applyBorder="1" applyAlignment="1">
      <alignment horizontal="center" vertical="center"/>
    </xf>
    <xf numFmtId="0" fontId="41" fillId="7" borderId="25" xfId="0" applyFont="1" applyFill="1" applyBorder="1" applyAlignment="1">
      <alignment horizontal="center" vertical="center"/>
    </xf>
    <xf numFmtId="0" fontId="41" fillId="7" borderId="26" xfId="0" applyFont="1" applyFill="1" applyBorder="1" applyAlignment="1">
      <alignment horizontal="center" vertical="center"/>
    </xf>
    <xf numFmtId="0" fontId="13" fillId="7" borderId="3" xfId="0" applyFont="1" applyFill="1" applyBorder="1" applyAlignment="1">
      <alignment horizontal="center" vertical="center"/>
    </xf>
    <xf numFmtId="0" fontId="13" fillId="7" borderId="4" xfId="0" applyFont="1" applyFill="1" applyBorder="1" applyAlignment="1">
      <alignment horizontal="center" vertical="center"/>
    </xf>
    <xf numFmtId="0" fontId="13" fillId="7" borderId="12" xfId="0" applyFont="1" applyFill="1" applyBorder="1" applyAlignment="1">
      <alignment horizontal="center" vertical="center"/>
    </xf>
    <xf numFmtId="0" fontId="13" fillId="0" borderId="66" xfId="0" applyFont="1" applyBorder="1" applyAlignment="1">
      <alignment horizontal="left" vertical="center"/>
    </xf>
    <xf numFmtId="0" fontId="13" fillId="0" borderId="49" xfId="0" applyFont="1" applyBorder="1" applyAlignment="1">
      <alignment horizontal="left" vertical="center"/>
    </xf>
    <xf numFmtId="0" fontId="13" fillId="0" borderId="67" xfId="0" applyFont="1" applyBorder="1" applyAlignment="1">
      <alignment horizontal="left" vertical="center"/>
    </xf>
    <xf numFmtId="0" fontId="37" fillId="0" borderId="61" xfId="0" applyFont="1" applyBorder="1" applyAlignment="1">
      <alignment horizontal="right" vertical="center"/>
    </xf>
    <xf numFmtId="0" fontId="37" fillId="0" borderId="62" xfId="0" applyFont="1" applyBorder="1" applyAlignment="1">
      <alignment horizontal="right" vertical="center"/>
    </xf>
    <xf numFmtId="0" fontId="37" fillId="0" borderId="63" xfId="0" applyFont="1" applyBorder="1" applyAlignment="1">
      <alignment horizontal="right" vertical="center"/>
    </xf>
    <xf numFmtId="0" fontId="37" fillId="0" borderId="66" xfId="0" applyFont="1" applyBorder="1" applyAlignment="1">
      <alignment horizontal="right" vertical="center"/>
    </xf>
    <xf numFmtId="0" fontId="37" fillId="0" borderId="49" xfId="0" applyFont="1" applyBorder="1" applyAlignment="1">
      <alignment horizontal="right" vertical="center"/>
    </xf>
    <xf numFmtId="0" fontId="37" fillId="0" borderId="67" xfId="0" applyFont="1" applyBorder="1" applyAlignment="1">
      <alignment horizontal="right" vertical="center"/>
    </xf>
    <xf numFmtId="0" fontId="17" fillId="0" borderId="25" xfId="0" applyFont="1" applyBorder="1" applyAlignment="1">
      <alignment horizontal="center" vertical="center"/>
    </xf>
    <xf numFmtId="0" fontId="42" fillId="10" borderId="48" xfId="0" applyFont="1" applyFill="1" applyBorder="1" applyAlignment="1" applyProtection="1">
      <alignment horizontal="center" vertical="center"/>
      <protection locked="0"/>
    </xf>
    <xf numFmtId="0" fontId="42" fillId="10" borderId="26" xfId="0" applyFont="1" applyFill="1" applyBorder="1" applyAlignment="1" applyProtection="1">
      <alignment horizontal="center" vertical="center"/>
      <protection locked="0"/>
    </xf>
    <xf numFmtId="0" fontId="13" fillId="0" borderId="68" xfId="0" applyFont="1" applyBorder="1" applyAlignment="1">
      <alignment horizontal="left" vertical="center"/>
    </xf>
    <xf numFmtId="0" fontId="13" fillId="0" borderId="69" xfId="0" applyFont="1" applyBorder="1" applyAlignment="1">
      <alignment horizontal="left" vertical="center"/>
    </xf>
    <xf numFmtId="0" fontId="13" fillId="0" borderId="70" xfId="0" applyFont="1" applyBorder="1" applyAlignment="1">
      <alignment horizontal="left" vertical="center"/>
    </xf>
    <xf numFmtId="0" fontId="37" fillId="0" borderId="5" xfId="0" applyFont="1" applyBorder="1" applyAlignment="1">
      <alignment horizontal="right" vertical="center"/>
    </xf>
    <xf numFmtId="0" fontId="37" fillId="0" borderId="0" xfId="0" applyFont="1" applyAlignment="1">
      <alignment horizontal="right" vertical="center"/>
    </xf>
    <xf numFmtId="0" fontId="37" fillId="0" borderId="2" xfId="0" applyFont="1" applyBorder="1" applyAlignment="1">
      <alignment horizontal="right" vertical="center"/>
    </xf>
    <xf numFmtId="0" fontId="13" fillId="0" borderId="5" xfId="0" applyFont="1" applyBorder="1" applyAlignment="1">
      <alignment horizontal="left" vertical="center" wrapText="1"/>
    </xf>
    <xf numFmtId="0" fontId="13" fillId="0" borderId="0" xfId="0" applyFont="1" applyAlignment="1">
      <alignment horizontal="left" vertical="center" wrapText="1"/>
    </xf>
    <xf numFmtId="0" fontId="13" fillId="0" borderId="2" xfId="0" applyFont="1" applyBorder="1" applyAlignment="1">
      <alignment horizontal="left" vertical="center" wrapText="1"/>
    </xf>
    <xf numFmtId="0" fontId="13" fillId="7" borderId="44" xfId="0" applyFont="1" applyFill="1" applyBorder="1" applyAlignment="1">
      <alignment horizontal="center" vertical="center"/>
    </xf>
    <xf numFmtId="0" fontId="13" fillId="7" borderId="25" xfId="0" applyFont="1" applyFill="1" applyBorder="1" applyAlignment="1">
      <alignment horizontal="center" vertical="center"/>
    </xf>
    <xf numFmtId="0" fontId="13" fillId="7" borderId="26" xfId="0" applyFont="1" applyFill="1" applyBorder="1" applyAlignment="1">
      <alignment horizontal="center" vertical="center"/>
    </xf>
    <xf numFmtId="0" fontId="37" fillId="0" borderId="3" xfId="0" applyFont="1" applyBorder="1" applyAlignment="1">
      <alignment horizontal="right" vertical="center"/>
    </xf>
    <xf numFmtId="0" fontId="37" fillId="0" borderId="4" xfId="0" applyFont="1" applyBorder="1" applyAlignment="1">
      <alignment horizontal="right" vertical="center"/>
    </xf>
    <xf numFmtId="0" fontId="37" fillId="0" borderId="12" xfId="0" applyFont="1" applyBorder="1" applyAlignment="1">
      <alignment horizontal="right" vertical="center"/>
    </xf>
    <xf numFmtId="0" fontId="13" fillId="0" borderId="48" xfId="0" applyFont="1" applyBorder="1" applyAlignment="1">
      <alignment horizontal="left" vertical="top" wrapText="1"/>
    </xf>
    <xf numFmtId="0" fontId="13" fillId="0" borderId="25" xfId="0" applyFont="1" applyBorder="1" applyAlignment="1">
      <alignment horizontal="left" vertical="top" wrapText="1"/>
    </xf>
    <xf numFmtId="0" fontId="13" fillId="0" borderId="26" xfId="0" applyFont="1" applyBorder="1" applyAlignment="1">
      <alignment horizontal="left" vertical="top" wrapText="1"/>
    </xf>
    <xf numFmtId="0" fontId="13" fillId="0" borderId="41" xfId="0" applyFont="1" applyBorder="1" applyAlignment="1">
      <alignment horizontal="left" vertical="top" wrapText="1"/>
    </xf>
    <xf numFmtId="0" fontId="13" fillId="0" borderId="52" xfId="0" applyFont="1" applyBorder="1" applyAlignment="1">
      <alignment horizontal="left" vertical="top" wrapText="1"/>
    </xf>
    <xf numFmtId="0" fontId="0" fillId="7" borderId="3" xfId="0" applyFill="1" applyBorder="1" applyAlignment="1">
      <alignment horizontal="center" vertical="center"/>
    </xf>
    <xf numFmtId="0" fontId="0" fillId="7" borderId="4" xfId="0" applyFill="1" applyBorder="1" applyAlignment="1">
      <alignment horizontal="center" vertical="center"/>
    </xf>
    <xf numFmtId="0" fontId="0" fillId="7" borderId="12" xfId="0" applyFill="1" applyBorder="1" applyAlignment="1">
      <alignment horizontal="center" vertical="center"/>
    </xf>
    <xf numFmtId="0" fontId="13" fillId="0" borderId="9" xfId="0" applyFont="1" applyBorder="1" applyAlignment="1">
      <alignment horizontal="left" vertical="center"/>
    </xf>
    <xf numFmtId="0" fontId="13" fillId="0" borderId="19" xfId="0" applyFont="1" applyBorder="1" applyAlignment="1">
      <alignment horizontal="left" vertical="center"/>
    </xf>
    <xf numFmtId="0" fontId="0" fillId="0" borderId="0" xfId="0" applyAlignment="1">
      <alignment horizontal="center" vertical="top" wrapText="1"/>
    </xf>
    <xf numFmtId="0" fontId="115" fillId="0" borderId="0" xfId="0" applyFont="1" applyAlignment="1">
      <alignment horizontal="left" vertical="top"/>
    </xf>
    <xf numFmtId="0" fontId="115" fillId="0" borderId="0" xfId="0" applyFont="1" applyAlignment="1">
      <alignment horizontal="left" vertical="top" wrapText="1"/>
    </xf>
    <xf numFmtId="0" fontId="115" fillId="0" borderId="0" xfId="0" applyFont="1" applyAlignment="1">
      <alignment vertical="top" wrapText="1"/>
    </xf>
    <xf numFmtId="0" fontId="114" fillId="0" borderId="0" xfId="0" applyFont="1" applyAlignment="1">
      <alignment horizontal="left" vertical="top" wrapText="1"/>
    </xf>
    <xf numFmtId="0" fontId="114" fillId="0" borderId="0" xfId="0" applyFont="1" applyAlignment="1">
      <alignment horizontal="left" vertical="top"/>
    </xf>
    <xf numFmtId="0" fontId="114" fillId="0" borderId="0" xfId="0" applyFont="1" applyAlignment="1">
      <alignment horizontal="center" vertical="center"/>
    </xf>
    <xf numFmtId="0" fontId="119" fillId="0" borderId="0" xfId="0" applyFont="1" applyAlignment="1">
      <alignment horizontal="center" vertical="center"/>
    </xf>
    <xf numFmtId="0" fontId="92" fillId="0" borderId="60" xfId="0" applyFont="1" applyBorder="1" applyAlignment="1">
      <alignment horizontal="left" vertical="top" wrapText="1" indent="1"/>
    </xf>
    <xf numFmtId="0" fontId="92" fillId="0" borderId="0" xfId="0" applyFont="1" applyAlignment="1">
      <alignment horizontal="left" vertical="top" wrapText="1" indent="1"/>
    </xf>
    <xf numFmtId="0" fontId="20" fillId="11" borderId="48" xfId="0" applyFont="1" applyFill="1" applyBorder="1" applyAlignment="1">
      <alignment horizontal="left" vertical="top" indent="1"/>
    </xf>
    <xf numFmtId="0" fontId="20" fillId="11" borderId="25" xfId="0" applyFont="1" applyFill="1" applyBorder="1" applyAlignment="1">
      <alignment horizontal="left" vertical="top" indent="1"/>
    </xf>
    <xf numFmtId="0" fontId="92" fillId="0" borderId="60" xfId="0" applyFont="1" applyBorder="1" applyAlignment="1">
      <alignment horizontal="left" vertical="center" indent="1"/>
    </xf>
    <xf numFmtId="0" fontId="92" fillId="0" borderId="0" xfId="0" applyFont="1" applyAlignment="1">
      <alignment horizontal="left" vertical="center" indent="1"/>
    </xf>
    <xf numFmtId="0" fontId="15" fillId="10" borderId="48" xfId="0" applyFont="1" applyFill="1" applyBorder="1" applyAlignment="1" applyProtection="1">
      <alignment horizontal="center" vertical="center"/>
      <protection locked="0"/>
    </xf>
    <xf numFmtId="0" fontId="15" fillId="10" borderId="25" xfId="0" applyFont="1" applyFill="1" applyBorder="1" applyAlignment="1" applyProtection="1">
      <alignment horizontal="center" vertical="center"/>
      <protection locked="0"/>
    </xf>
    <xf numFmtId="0" fontId="15" fillId="10" borderId="26" xfId="0" applyFont="1" applyFill="1" applyBorder="1" applyAlignment="1" applyProtection="1">
      <alignment horizontal="center" vertical="center"/>
      <protection locked="0"/>
    </xf>
    <xf numFmtId="0" fontId="13" fillId="0" borderId="53" xfId="0" applyFont="1" applyBorder="1" applyAlignment="1">
      <alignment horizontal="center"/>
    </xf>
    <xf numFmtId="0" fontId="92" fillId="0" borderId="6" xfId="0" applyFont="1" applyBorder="1" applyAlignment="1">
      <alignment horizontal="right" vertical="center" shrinkToFit="1"/>
    </xf>
    <xf numFmtId="0" fontId="16" fillId="0" borderId="0" xfId="0" applyFont="1" applyAlignment="1">
      <alignment horizontal="left" indent="8"/>
    </xf>
    <xf numFmtId="0" fontId="92" fillId="0" borderId="0" xfId="0" applyFont="1" applyAlignment="1">
      <alignment horizontal="left" vertical="center"/>
    </xf>
    <xf numFmtId="0" fontId="92" fillId="10" borderId="14" xfId="0" applyFont="1" applyFill="1" applyBorder="1" applyAlignment="1" applyProtection="1">
      <alignment horizontal="center" vertical="center"/>
      <protection locked="0"/>
    </xf>
    <xf numFmtId="0" fontId="75" fillId="11" borderId="48" xfId="0" applyFont="1" applyFill="1" applyBorder="1" applyAlignment="1">
      <alignment horizontal="center"/>
    </xf>
    <xf numFmtId="0" fontId="75" fillId="11" borderId="25" xfId="0" applyFont="1" applyFill="1" applyBorder="1" applyAlignment="1">
      <alignment horizontal="center"/>
    </xf>
    <xf numFmtId="0" fontId="75" fillId="11" borderId="26" xfId="0" applyFont="1" applyFill="1" applyBorder="1" applyAlignment="1">
      <alignment horizontal="center"/>
    </xf>
    <xf numFmtId="0" fontId="20" fillId="0" borderId="0" xfId="0" applyFont="1" applyAlignment="1">
      <alignment horizontal="left" vertical="top" wrapText="1"/>
    </xf>
    <xf numFmtId="0" fontId="20" fillId="0" borderId="6" xfId="0" applyFont="1" applyBorder="1" applyAlignment="1">
      <alignment horizontal="left" vertical="top" wrapText="1"/>
    </xf>
    <xf numFmtId="0" fontId="92" fillId="0" borderId="3" xfId="0" applyFont="1" applyBorder="1" applyAlignment="1">
      <alignment horizontal="right" vertical="center"/>
    </xf>
    <xf numFmtId="0" fontId="92" fillId="0" borderId="4" xfId="0" applyFont="1" applyBorder="1" applyAlignment="1">
      <alignment horizontal="right" vertical="center"/>
    </xf>
    <xf numFmtId="0" fontId="92" fillId="0" borderId="12" xfId="0" applyFont="1" applyBorder="1" applyAlignment="1">
      <alignment horizontal="right" vertical="center"/>
    </xf>
    <xf numFmtId="0" fontId="92" fillId="10" borderId="14" xfId="0" applyFont="1" applyFill="1" applyBorder="1" applyAlignment="1" applyProtection="1">
      <alignment horizontal="center"/>
      <protection locked="0"/>
    </xf>
    <xf numFmtId="0" fontId="92" fillId="0" borderId="60" xfId="0" applyFont="1" applyBorder="1" applyAlignment="1">
      <alignment horizontal="left" vertical="center" indent="1" shrinkToFit="1"/>
    </xf>
    <xf numFmtId="0" fontId="92" fillId="0" borderId="0" xfId="0" applyFont="1" applyAlignment="1">
      <alignment horizontal="left" vertical="center" indent="1" shrinkToFit="1"/>
    </xf>
    <xf numFmtId="0" fontId="96" fillId="0" borderId="60" xfId="0" applyFont="1" applyBorder="1" applyAlignment="1">
      <alignment horizontal="left" vertical="top" wrapText="1" indent="1"/>
    </xf>
    <xf numFmtId="0" fontId="96" fillId="0" borderId="0" xfId="0" applyFont="1" applyAlignment="1">
      <alignment horizontal="left" vertical="top" wrapText="1" indent="1"/>
    </xf>
    <xf numFmtId="0" fontId="96" fillId="0" borderId="53" xfId="0" applyFont="1" applyBorder="1" applyAlignment="1">
      <alignment horizontal="left" vertical="top" wrapText="1" indent="1"/>
    </xf>
    <xf numFmtId="0" fontId="96" fillId="0" borderId="35" xfId="0" applyFont="1" applyBorder="1" applyAlignment="1">
      <alignment horizontal="left" vertical="top" wrapText="1" indent="1"/>
    </xf>
    <xf numFmtId="0" fontId="96" fillId="0" borderId="37" xfId="0" applyFont="1" applyBorder="1" applyAlignment="1">
      <alignment horizontal="left" vertical="top" wrapText="1" indent="1"/>
    </xf>
    <xf numFmtId="0" fontId="96" fillId="0" borderId="29" xfId="0" applyFont="1" applyBorder="1" applyAlignment="1">
      <alignment horizontal="left" vertical="top" wrapText="1" indent="1"/>
    </xf>
    <xf numFmtId="0" fontId="92" fillId="0" borderId="60" xfId="0" applyFont="1" applyBorder="1" applyAlignment="1">
      <alignment horizontal="left" vertical="center" wrapText="1" indent="1"/>
    </xf>
    <xf numFmtId="0" fontId="92" fillId="0" borderId="0" xfId="0" applyFont="1" applyAlignment="1">
      <alignment horizontal="left" vertical="center" wrapText="1" indent="1"/>
    </xf>
    <xf numFmtId="0" fontId="41" fillId="10" borderId="48" xfId="0" applyFont="1" applyFill="1" applyBorder="1" applyAlignment="1" applyProtection="1">
      <alignment horizontal="center" vertical="center"/>
      <protection locked="0"/>
    </xf>
    <xf numFmtId="0" fontId="41" fillId="10" borderId="25" xfId="0" applyFont="1" applyFill="1" applyBorder="1" applyAlignment="1" applyProtection="1">
      <alignment horizontal="center" vertical="center"/>
      <protection locked="0"/>
    </xf>
    <xf numFmtId="0" fontId="41" fillId="10" borderId="26" xfId="0" applyFont="1" applyFill="1" applyBorder="1" applyAlignment="1" applyProtection="1">
      <alignment horizontal="center" vertical="center"/>
      <protection locked="0"/>
    </xf>
    <xf numFmtId="0" fontId="20" fillId="11" borderId="48" xfId="0" applyFont="1" applyFill="1" applyBorder="1" applyAlignment="1">
      <alignment horizontal="left" vertical="center" indent="1"/>
    </xf>
    <xf numFmtId="0" fontId="20" fillId="11" borderId="25" xfId="0" applyFont="1" applyFill="1" applyBorder="1" applyAlignment="1">
      <alignment horizontal="left" vertical="center" indent="1"/>
    </xf>
    <xf numFmtId="0" fontId="15" fillId="10" borderId="8" xfId="0" applyFont="1" applyFill="1" applyBorder="1" applyAlignment="1" applyProtection="1">
      <alignment horizontal="center" vertical="center"/>
      <protection locked="0"/>
    </xf>
    <xf numFmtId="0" fontId="15" fillId="10" borderId="6" xfId="0" applyFont="1" applyFill="1" applyBorder="1" applyAlignment="1" applyProtection="1">
      <alignment horizontal="center" vertical="center"/>
      <protection locked="0"/>
    </xf>
    <xf numFmtId="0" fontId="15" fillId="10" borderId="7" xfId="0" applyFont="1" applyFill="1" applyBorder="1" applyAlignment="1" applyProtection="1">
      <alignment horizontal="center" vertical="center"/>
      <protection locked="0"/>
    </xf>
    <xf numFmtId="0" fontId="16" fillId="0" borderId="0" xfId="0" applyFont="1" applyAlignment="1">
      <alignment horizontal="center" vertical="center" wrapText="1"/>
    </xf>
    <xf numFmtId="0" fontId="73" fillId="0" borderId="0" xfId="1" applyFont="1" applyFill="1" applyBorder="1" applyAlignment="1">
      <alignment horizontal="center" vertical="center"/>
    </xf>
    <xf numFmtId="0" fontId="73" fillId="0" borderId="0" xfId="1" applyFont="1" applyFill="1" applyBorder="1" applyAlignment="1">
      <alignment horizontal="center" vertical="top" wrapText="1"/>
    </xf>
    <xf numFmtId="0" fontId="92" fillId="10" borderId="21" xfId="0" applyFont="1" applyFill="1" applyBorder="1" applyAlignment="1" applyProtection="1">
      <alignment horizontal="center"/>
      <protection locked="0"/>
    </xf>
    <xf numFmtId="0" fontId="92" fillId="10" borderId="49" xfId="0" applyFont="1" applyFill="1" applyBorder="1" applyAlignment="1" applyProtection="1">
      <alignment horizontal="center"/>
      <protection locked="0"/>
    </xf>
    <xf numFmtId="0" fontId="92" fillId="10" borderId="22" xfId="0" applyFont="1" applyFill="1" applyBorder="1" applyAlignment="1" applyProtection="1">
      <alignment horizontal="center"/>
      <protection locked="0"/>
    </xf>
    <xf numFmtId="0" fontId="20" fillId="0" borderId="0" xfId="0" applyFont="1" applyAlignment="1">
      <alignment horizontal="left" vertical="center" wrapText="1"/>
    </xf>
    <xf numFmtId="0" fontId="73" fillId="0" borderId="5" xfId="0" applyFont="1" applyBorder="1" applyAlignment="1" applyProtection="1">
      <alignment horizontal="center" wrapText="1"/>
      <protection locked="0"/>
    </xf>
    <xf numFmtId="0" fontId="73" fillId="0" borderId="0" xfId="0" applyFont="1" applyAlignment="1" applyProtection="1">
      <alignment horizontal="center" wrapText="1"/>
      <protection locked="0"/>
    </xf>
    <xf numFmtId="0" fontId="13" fillId="0" borderId="48" xfId="0" applyFont="1" applyBorder="1" applyAlignment="1">
      <alignment horizontal="right" vertical="center"/>
    </xf>
    <xf numFmtId="0" fontId="13" fillId="0" borderId="25" xfId="0" applyFont="1" applyBorder="1" applyAlignment="1">
      <alignment horizontal="right" vertical="center"/>
    </xf>
    <xf numFmtId="0" fontId="13" fillId="0" borderId="42" xfId="0" applyFont="1" applyBorder="1" applyAlignment="1">
      <alignment horizontal="right" vertical="center"/>
    </xf>
    <xf numFmtId="0" fontId="16" fillId="0" borderId="48" xfId="0" applyFont="1" applyBorder="1" applyAlignment="1">
      <alignment horizontal="center"/>
    </xf>
    <xf numFmtId="0" fontId="20" fillId="0" borderId="3" xfId="0" applyFont="1" applyBorder="1" applyAlignment="1">
      <alignment horizontal="center" vertical="center"/>
    </xf>
    <xf numFmtId="0" fontId="20" fillId="0" borderId="4" xfId="0" applyFont="1" applyBorder="1" applyAlignment="1">
      <alignment horizontal="center" vertical="center"/>
    </xf>
    <xf numFmtId="0" fontId="20" fillId="0" borderId="12" xfId="0" applyFont="1" applyBorder="1" applyAlignment="1">
      <alignment horizontal="center" vertical="center"/>
    </xf>
    <xf numFmtId="0" fontId="20" fillId="0" borderId="8"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3" xfId="0" applyFont="1" applyBorder="1" applyAlignment="1">
      <alignment horizontal="center" vertical="center" shrinkToFit="1"/>
    </xf>
    <xf numFmtId="0" fontId="20" fillId="0" borderId="41" xfId="0" applyFont="1" applyBorder="1" applyAlignment="1">
      <alignment horizontal="center" vertical="center" shrinkToFit="1"/>
    </xf>
    <xf numFmtId="0" fontId="20" fillId="5" borderId="39" xfId="0" applyFont="1" applyFill="1" applyBorder="1" applyAlignment="1" applyProtection="1">
      <alignment horizontal="center" vertical="center"/>
      <protection locked="0"/>
    </xf>
    <xf numFmtId="0" fontId="20" fillId="5" borderId="4" xfId="0" applyFont="1" applyFill="1" applyBorder="1" applyAlignment="1" applyProtection="1">
      <alignment horizontal="center" vertical="center"/>
      <protection locked="0"/>
    </xf>
    <xf numFmtId="0" fontId="20" fillId="5" borderId="25" xfId="0" applyFont="1" applyFill="1" applyBorder="1" applyAlignment="1" applyProtection="1">
      <alignment horizontal="center" vertical="center"/>
      <protection locked="0"/>
    </xf>
    <xf numFmtId="0" fontId="20" fillId="5" borderId="42" xfId="0" applyFont="1" applyFill="1" applyBorder="1" applyAlignment="1" applyProtection="1">
      <alignment horizontal="center" vertical="center"/>
      <protection locked="0"/>
    </xf>
    <xf numFmtId="0" fontId="22" fillId="5" borderId="48" xfId="0" applyFont="1" applyFill="1" applyBorder="1" applyAlignment="1">
      <alignment horizontal="center" vertical="center"/>
    </xf>
    <xf numFmtId="0" fontId="22" fillId="5" borderId="26" xfId="0" applyFont="1" applyFill="1" applyBorder="1" applyAlignment="1">
      <alignment horizontal="center" vertical="center"/>
    </xf>
    <xf numFmtId="0" fontId="49" fillId="0" borderId="4" xfId="0" applyFont="1" applyBorder="1" applyAlignment="1">
      <alignment horizontal="left" vertical="top" wrapText="1"/>
    </xf>
    <xf numFmtId="0" fontId="49" fillId="0" borderId="0" xfId="0" applyFont="1" applyAlignment="1">
      <alignment horizontal="left" vertical="top" wrapText="1"/>
    </xf>
    <xf numFmtId="0" fontId="20" fillId="8" borderId="48" xfId="0" applyFont="1" applyFill="1" applyBorder="1" applyAlignment="1">
      <alignment horizontal="center"/>
    </xf>
    <xf numFmtId="0" fontId="20" fillId="8" borderId="25" xfId="0" applyFont="1" applyFill="1" applyBorder="1" applyAlignment="1">
      <alignment horizontal="center"/>
    </xf>
    <xf numFmtId="0" fontId="20" fillId="8" borderId="26" xfId="0" applyFont="1" applyFill="1" applyBorder="1" applyAlignment="1">
      <alignment horizontal="center"/>
    </xf>
    <xf numFmtId="0" fontId="13" fillId="0" borderId="5" xfId="0" applyFont="1" applyBorder="1" applyAlignment="1">
      <alignment horizontal="left" vertical="top" wrapText="1"/>
    </xf>
    <xf numFmtId="0" fontId="16" fillId="0" borderId="0" xfId="0" applyFont="1" applyAlignment="1">
      <alignment horizontal="left" indent="7"/>
    </xf>
    <xf numFmtId="0" fontId="0" fillId="0" borderId="0" xfId="0" applyAlignment="1">
      <alignment horizontal="left" indent="7"/>
    </xf>
    <xf numFmtId="0" fontId="0" fillId="4" borderId="91" xfId="0" applyFill="1" applyBorder="1" applyAlignment="1" applyProtection="1">
      <alignment horizontal="center" vertical="center"/>
      <protection locked="0"/>
    </xf>
    <xf numFmtId="0" fontId="0" fillId="4" borderId="62" xfId="0" applyFill="1" applyBorder="1" applyAlignment="1" applyProtection="1">
      <alignment horizontal="center" vertical="center"/>
      <protection locked="0"/>
    </xf>
    <xf numFmtId="0" fontId="0" fillId="4" borderId="63" xfId="0" applyFill="1" applyBorder="1" applyAlignment="1" applyProtection="1">
      <alignment horizontal="center" vertical="center"/>
      <protection locked="0"/>
    </xf>
    <xf numFmtId="0" fontId="0" fillId="4" borderId="54" xfId="0" applyFill="1" applyBorder="1" applyAlignment="1" applyProtection="1">
      <alignment horizontal="center" vertical="center"/>
      <protection locked="0"/>
    </xf>
    <xf numFmtId="0" fontId="0" fillId="4" borderId="57" xfId="0" applyFill="1" applyBorder="1" applyAlignment="1" applyProtection="1">
      <alignment horizontal="center" vertical="center"/>
      <protection locked="0"/>
    </xf>
    <xf numFmtId="0" fontId="0" fillId="4" borderId="58" xfId="0" applyFill="1" applyBorder="1" applyAlignment="1" applyProtection="1">
      <alignment horizontal="center" vertical="center"/>
      <protection locked="0"/>
    </xf>
    <xf numFmtId="0" fontId="0" fillId="4" borderId="48" xfId="0" applyFill="1" applyBorder="1" applyAlignment="1" applyProtection="1">
      <alignment horizontal="center"/>
      <protection locked="0"/>
    </xf>
    <xf numFmtId="0" fontId="0" fillId="4" borderId="25" xfId="0" applyFill="1" applyBorder="1" applyAlignment="1" applyProtection="1">
      <alignment horizontal="center"/>
      <protection locked="0"/>
    </xf>
    <xf numFmtId="0" fontId="0" fillId="4" borderId="26" xfId="0" applyFill="1" applyBorder="1" applyAlignment="1" applyProtection="1">
      <alignment horizontal="center"/>
      <protection locked="0"/>
    </xf>
    <xf numFmtId="0" fontId="101" fillId="0" borderId="0" xfId="0" applyFont="1" applyAlignment="1">
      <alignment horizontal="left" vertical="center" wrapText="1"/>
    </xf>
    <xf numFmtId="0" fontId="0" fillId="0" borderId="0" xfId="0" applyAlignment="1">
      <alignment horizontal="left" vertical="center" wrapText="1"/>
    </xf>
    <xf numFmtId="0" fontId="102" fillId="0" borderId="0" xfId="0" applyFont="1" applyAlignment="1">
      <alignment horizontal="center" vertical="center" wrapText="1"/>
    </xf>
    <xf numFmtId="0" fontId="15" fillId="0" borderId="0" xfId="0" applyFont="1" applyAlignment="1">
      <alignment horizontal="left" vertical="center" wrapText="1"/>
    </xf>
    <xf numFmtId="0" fontId="15" fillId="0" borderId="0" xfId="0" applyFont="1" applyAlignment="1">
      <alignment horizontal="left" wrapText="1"/>
    </xf>
    <xf numFmtId="0" fontId="102" fillId="0" borderId="0" xfId="0" applyFont="1" applyAlignment="1">
      <alignment horizontal="left" wrapText="1"/>
    </xf>
    <xf numFmtId="0" fontId="15" fillId="0" borderId="0" xfId="0" applyFont="1" applyAlignment="1">
      <alignment horizontal="left" indent="4"/>
    </xf>
    <xf numFmtId="0" fontId="15" fillId="0" borderId="2" xfId="0" applyFont="1" applyBorder="1" applyAlignment="1">
      <alignment horizontal="left" indent="4"/>
    </xf>
    <xf numFmtId="0" fontId="101" fillId="0" borderId="0" xfId="0" applyFont="1" applyAlignment="1">
      <alignment horizontal="left" wrapText="1"/>
    </xf>
    <xf numFmtId="0" fontId="22" fillId="4" borderId="14" xfId="0" applyFont="1" applyFill="1" applyBorder="1" applyAlignment="1">
      <alignment horizontal="center" vertical="center"/>
    </xf>
    <xf numFmtId="0" fontId="0" fillId="0" borderId="53" xfId="0" applyBorder="1" applyAlignment="1">
      <alignment horizontal="center" vertical="center"/>
    </xf>
    <xf numFmtId="0" fontId="22" fillId="4" borderId="21" xfId="0" applyFont="1" applyFill="1" applyBorder="1" applyAlignment="1">
      <alignment horizontal="center" vertical="center"/>
    </xf>
    <xf numFmtId="0" fontId="22" fillId="4" borderId="49" xfId="0" applyFont="1" applyFill="1" applyBorder="1" applyAlignment="1">
      <alignment horizontal="center" vertical="center"/>
    </xf>
    <xf numFmtId="0" fontId="22" fillId="4" borderId="22" xfId="0" applyFont="1" applyFill="1" applyBorder="1" applyAlignment="1">
      <alignment horizontal="center" vertical="center"/>
    </xf>
    <xf numFmtId="0" fontId="20" fillId="11" borderId="3" xfId="0" applyFont="1" applyFill="1" applyBorder="1" applyAlignment="1">
      <alignment horizontal="center"/>
    </xf>
    <xf numFmtId="0" fontId="20" fillId="11" borderId="4" xfId="0" applyFont="1" applyFill="1" applyBorder="1" applyAlignment="1">
      <alignment horizontal="center"/>
    </xf>
    <xf numFmtId="0" fontId="20" fillId="11" borderId="12" xfId="0" applyFont="1" applyFill="1" applyBorder="1" applyAlignment="1">
      <alignment horizontal="center"/>
    </xf>
    <xf numFmtId="0" fontId="17" fillId="4" borderId="21" xfId="0" applyFont="1" applyFill="1" applyBorder="1" applyAlignment="1" applyProtection="1">
      <alignment horizontal="center" vertical="center"/>
      <protection locked="0"/>
    </xf>
    <xf numFmtId="0" fontId="17" fillId="4" borderId="49" xfId="0" applyFont="1" applyFill="1" applyBorder="1" applyAlignment="1" applyProtection="1">
      <alignment horizontal="center" vertical="center"/>
      <protection locked="0"/>
    </xf>
    <xf numFmtId="0" fontId="17" fillId="4" borderId="22" xfId="0" applyFont="1" applyFill="1" applyBorder="1" applyAlignment="1" applyProtection="1">
      <alignment horizontal="center" vertical="center"/>
      <protection locked="0"/>
    </xf>
    <xf numFmtId="0" fontId="0" fillId="4" borderId="14" xfId="0" applyFill="1" applyBorder="1" applyAlignment="1" applyProtection="1">
      <alignment horizontal="left" indent="1"/>
      <protection locked="0"/>
    </xf>
    <xf numFmtId="0" fontId="17" fillId="4" borderId="14" xfId="0" applyFont="1" applyFill="1" applyBorder="1" applyAlignment="1" applyProtection="1">
      <alignment horizontal="center"/>
      <protection locked="0"/>
    </xf>
    <xf numFmtId="0" fontId="13" fillId="0" borderId="51" xfId="0" applyFont="1" applyBorder="1" applyAlignment="1">
      <alignment horizontal="center" vertical="center"/>
    </xf>
    <xf numFmtId="0" fontId="13" fillId="0" borderId="69" xfId="0" applyFont="1" applyBorder="1" applyAlignment="1">
      <alignment horizontal="center" vertical="center"/>
    </xf>
    <xf numFmtId="0" fontId="13" fillId="0" borderId="23" xfId="0" applyFont="1" applyBorder="1" applyAlignment="1">
      <alignment horizontal="center" vertical="center"/>
    </xf>
    <xf numFmtId="0" fontId="13" fillId="0" borderId="37" xfId="0" applyFont="1" applyBorder="1" applyAlignment="1">
      <alignment horizontal="center" vertical="center"/>
    </xf>
    <xf numFmtId="0" fontId="13" fillId="0" borderId="29" xfId="0" applyFont="1" applyBorder="1" applyAlignment="1">
      <alignment horizontal="center" vertical="center"/>
    </xf>
    <xf numFmtId="0" fontId="13" fillId="0" borderId="51" xfId="0" applyFont="1" applyBorder="1" applyAlignment="1">
      <alignment horizontal="center" wrapText="1"/>
    </xf>
    <xf numFmtId="0" fontId="13" fillId="0" borderId="69" xfId="0" applyFont="1" applyBorder="1" applyAlignment="1">
      <alignment horizontal="center" wrapText="1"/>
    </xf>
    <xf numFmtId="0" fontId="13" fillId="0" borderId="23" xfId="0" applyFont="1" applyBorder="1" applyAlignment="1">
      <alignment horizontal="center" wrapText="1"/>
    </xf>
    <xf numFmtId="0" fontId="13" fillId="0" borderId="35" xfId="0" applyFont="1" applyBorder="1" applyAlignment="1">
      <alignment horizontal="center" wrapText="1"/>
    </xf>
    <xf numFmtId="0" fontId="13" fillId="0" borderId="37" xfId="0" applyFont="1" applyBorder="1" applyAlignment="1">
      <alignment horizontal="center" wrapText="1"/>
    </xf>
    <xf numFmtId="0" fontId="13" fillId="0" borderId="29" xfId="0" applyFont="1" applyBorder="1" applyAlignment="1">
      <alignment horizontal="center" wrapText="1"/>
    </xf>
    <xf numFmtId="0" fontId="13" fillId="0" borderId="51" xfId="0" applyFont="1" applyBorder="1" applyAlignment="1">
      <alignment horizontal="center" vertical="center" wrapText="1"/>
    </xf>
    <xf numFmtId="0" fontId="13" fillId="0" borderId="69" xfId="0" applyFont="1" applyBorder="1" applyAlignment="1">
      <alignment horizontal="center" vertical="center" wrapText="1"/>
    </xf>
    <xf numFmtId="0" fontId="13" fillId="0" borderId="23"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29" xfId="0" applyFont="1" applyBorder="1" applyAlignment="1">
      <alignment horizontal="center" vertical="center" wrapText="1"/>
    </xf>
    <xf numFmtId="0" fontId="0" fillId="0" borderId="6" xfId="0" applyBorder="1" applyAlignment="1">
      <alignment horizontal="center"/>
    </xf>
    <xf numFmtId="2" fontId="0" fillId="0" borderId="54" xfId="0" applyNumberFormat="1" applyBorder="1" applyAlignment="1">
      <alignment horizontal="center"/>
    </xf>
    <xf numFmtId="2" fontId="0" fillId="0" borderId="57" xfId="0" applyNumberFormat="1" applyBorder="1" applyAlignment="1">
      <alignment horizontal="center"/>
    </xf>
    <xf numFmtId="2" fontId="0" fillId="0" borderId="27" xfId="0" applyNumberFormat="1" applyBorder="1" applyAlignment="1">
      <alignment horizontal="center"/>
    </xf>
    <xf numFmtId="2" fontId="0" fillId="0" borderId="54" xfId="0" applyNumberFormat="1" applyBorder="1" applyAlignment="1">
      <alignment horizontal="center" vertical="center"/>
    </xf>
    <xf numFmtId="2" fontId="0" fillId="0" borderId="57" xfId="0" applyNumberFormat="1" applyBorder="1" applyAlignment="1">
      <alignment horizontal="center" vertical="center"/>
    </xf>
    <xf numFmtId="2" fontId="0" fillId="0" borderId="27" xfId="0" applyNumberFormat="1" applyBorder="1" applyAlignment="1">
      <alignment horizontal="center" vertical="center"/>
    </xf>
    <xf numFmtId="0" fontId="0" fillId="4" borderId="22" xfId="0" applyFill="1" applyBorder="1" applyAlignment="1" applyProtection="1">
      <alignment horizontal="left" indent="1"/>
      <protection locked="0"/>
    </xf>
    <xf numFmtId="0" fontId="0" fillId="0" borderId="20" xfId="0" applyBorder="1" applyAlignment="1">
      <alignment horizontal="center"/>
    </xf>
    <xf numFmtId="0" fontId="103" fillId="8" borderId="0" xfId="0" applyFont="1" applyFill="1" applyAlignment="1">
      <alignment horizontal="left" vertical="top" wrapText="1"/>
    </xf>
    <xf numFmtId="0" fontId="103" fillId="8" borderId="2" xfId="0" applyFont="1" applyFill="1" applyBorder="1" applyAlignment="1">
      <alignment horizontal="left" vertical="top" wrapText="1"/>
    </xf>
    <xf numFmtId="0" fontId="51" fillId="8" borderId="3" xfId="0" applyFont="1" applyFill="1" applyBorder="1" applyAlignment="1">
      <alignment horizontal="center" vertical="center"/>
    </xf>
    <xf numFmtId="0" fontId="51" fillId="8" borderId="4" xfId="0" applyFont="1" applyFill="1" applyBorder="1" applyAlignment="1">
      <alignment horizontal="center" vertical="center"/>
    </xf>
    <xf numFmtId="0" fontId="51" fillId="8" borderId="12" xfId="0" applyFont="1" applyFill="1" applyBorder="1" applyAlignment="1">
      <alignment horizontal="center" vertical="center"/>
    </xf>
    <xf numFmtId="0" fontId="91" fillId="8" borderId="0" xfId="0" applyFont="1" applyFill="1" applyAlignment="1">
      <alignment horizontal="center"/>
    </xf>
    <xf numFmtId="0" fontId="91" fillId="8" borderId="0" xfId="0" applyFont="1" applyFill="1" applyAlignment="1">
      <alignment horizontal="right" vertical="center"/>
    </xf>
    <xf numFmtId="0" fontId="28" fillId="8" borderId="3" xfId="0" applyFont="1" applyFill="1" applyBorder="1" applyAlignment="1">
      <alignment horizontal="center" vertical="center"/>
    </xf>
    <xf numFmtId="0" fontId="28" fillId="8" borderId="4" xfId="0" applyFont="1" applyFill="1" applyBorder="1" applyAlignment="1">
      <alignment horizontal="center" vertical="center"/>
    </xf>
    <xf numFmtId="0" fontId="28" fillId="8" borderId="12" xfId="0" applyFont="1" applyFill="1" applyBorder="1" applyAlignment="1">
      <alignment horizontal="center" vertical="center"/>
    </xf>
    <xf numFmtId="0" fontId="13" fillId="8" borderId="0" xfId="0" applyFont="1" applyFill="1" applyAlignment="1">
      <alignment horizontal="right" vertical="center"/>
    </xf>
    <xf numFmtId="0" fontId="13" fillId="8" borderId="5" xfId="0" applyFont="1" applyFill="1" applyBorder="1" applyAlignment="1">
      <alignment horizontal="right" vertical="center"/>
    </xf>
    <xf numFmtId="0" fontId="13" fillId="8" borderId="5" xfId="0" applyFont="1" applyFill="1" applyBorder="1" applyAlignment="1">
      <alignment horizontal="right"/>
    </xf>
    <xf numFmtId="0" fontId="13" fillId="8" borderId="0" xfId="0" applyFont="1" applyFill="1" applyAlignment="1">
      <alignment horizontal="right"/>
    </xf>
    <xf numFmtId="0" fontId="99" fillId="8" borderId="6" xfId="0" applyFont="1" applyFill="1" applyBorder="1" applyAlignment="1">
      <alignment horizontal="left" vertical="center" indent="2"/>
    </xf>
    <xf numFmtId="0" fontId="56" fillId="0" borderId="72" xfId="2" applyFont="1" applyBorder="1" applyAlignment="1">
      <alignment horizontal="center" vertical="top" wrapText="1"/>
    </xf>
    <xf numFmtId="0" fontId="56" fillId="0" borderId="73" xfId="2" applyFont="1" applyBorder="1" applyAlignment="1">
      <alignment horizontal="center" vertical="center" wrapText="1"/>
    </xf>
    <xf numFmtId="0" fontId="56" fillId="0" borderId="74" xfId="2" applyFont="1" applyBorder="1" applyAlignment="1">
      <alignment horizontal="center" vertical="center" wrapText="1"/>
    </xf>
    <xf numFmtId="0" fontId="57" fillId="0" borderId="73" xfId="2" applyFont="1" applyBorder="1" applyAlignment="1">
      <alignment horizontal="center" vertical="center" wrapText="1"/>
    </xf>
    <xf numFmtId="0" fontId="57" fillId="0" borderId="74" xfId="2" applyFont="1" applyBorder="1" applyAlignment="1">
      <alignment horizontal="center" vertical="center" wrapText="1"/>
    </xf>
    <xf numFmtId="0" fontId="57" fillId="0" borderId="73" xfId="2" applyFont="1" applyBorder="1" applyAlignment="1">
      <alignment horizontal="left" vertical="top" wrapText="1"/>
    </xf>
    <xf numFmtId="0" fontId="57" fillId="0" borderId="74" xfId="2" applyFont="1" applyBorder="1" applyAlignment="1">
      <alignment horizontal="left" vertical="top" wrapText="1"/>
    </xf>
    <xf numFmtId="1" fontId="58" fillId="0" borderId="73" xfId="2" applyNumberFormat="1" applyFont="1" applyBorder="1" applyAlignment="1">
      <alignment horizontal="center" vertical="top" shrinkToFit="1"/>
    </xf>
    <xf numFmtId="1" fontId="58" fillId="0" borderId="74" xfId="2" applyNumberFormat="1" applyFont="1" applyBorder="1" applyAlignment="1">
      <alignment horizontal="center" vertical="top" shrinkToFit="1"/>
    </xf>
    <xf numFmtId="0" fontId="11" fillId="0" borderId="73" xfId="2" applyFont="1" applyBorder="1" applyAlignment="1">
      <alignment horizontal="center" vertical="top" wrapText="1"/>
    </xf>
    <xf numFmtId="0" fontId="11" fillId="0" borderId="74" xfId="2" applyFont="1" applyBorder="1" applyAlignment="1">
      <alignment horizontal="center" vertical="top" wrapText="1"/>
    </xf>
    <xf numFmtId="1" fontId="59" fillId="0" borderId="73" xfId="2" applyNumberFormat="1" applyFont="1" applyBorder="1" applyAlignment="1">
      <alignment horizontal="center" vertical="top" shrinkToFit="1"/>
    </xf>
    <xf numFmtId="1" fontId="59" fillId="0" borderId="74" xfId="2" applyNumberFormat="1" applyFont="1" applyBorder="1" applyAlignment="1">
      <alignment horizontal="center" vertical="top" shrinkToFit="1"/>
    </xf>
    <xf numFmtId="0" fontId="55" fillId="0" borderId="73" xfId="2" applyBorder="1" applyAlignment="1">
      <alignment horizontal="left" vertical="top" wrapText="1"/>
    </xf>
    <xf numFmtId="0" fontId="55" fillId="0" borderId="74" xfId="2" applyBorder="1" applyAlignment="1">
      <alignment horizontal="left" vertical="top" wrapText="1"/>
    </xf>
    <xf numFmtId="0" fontId="57" fillId="0" borderId="73" xfId="2" applyFont="1" applyBorder="1" applyAlignment="1">
      <alignment horizontal="center" vertical="top" wrapText="1"/>
    </xf>
    <xf numFmtId="0" fontId="57" fillId="0" borderId="74" xfId="2" applyFont="1" applyBorder="1" applyAlignment="1">
      <alignment horizontal="center" vertical="top" wrapText="1"/>
    </xf>
    <xf numFmtId="0" fontId="62" fillId="0" borderId="73" xfId="2" applyFont="1" applyBorder="1" applyAlignment="1">
      <alignment horizontal="left" vertical="top" wrapText="1"/>
    </xf>
    <xf numFmtId="1" fontId="58" fillId="0" borderId="73" xfId="2" applyNumberFormat="1" applyFont="1" applyBorder="1" applyAlignment="1">
      <alignment horizontal="center" vertical="center" shrinkToFit="1"/>
    </xf>
    <xf numFmtId="1" fontId="58" fillId="0" borderId="74" xfId="2" applyNumberFormat="1" applyFont="1" applyBorder="1" applyAlignment="1">
      <alignment horizontal="center" vertical="center" shrinkToFit="1"/>
    </xf>
    <xf numFmtId="1" fontId="59" fillId="0" borderId="73" xfId="2" applyNumberFormat="1" applyFont="1" applyBorder="1" applyAlignment="1">
      <alignment horizontal="center" vertical="center" shrinkToFit="1"/>
    </xf>
    <xf numFmtId="1" fontId="59" fillId="0" borderId="74" xfId="2" applyNumberFormat="1" applyFont="1" applyBorder="1" applyAlignment="1">
      <alignment horizontal="center" vertical="center" shrinkToFit="1"/>
    </xf>
    <xf numFmtId="0" fontId="81" fillId="0" borderId="0" xfId="2" applyFont="1" applyAlignment="1">
      <alignment horizontal="left" vertical="top"/>
    </xf>
    <xf numFmtId="9" fontId="59" fillId="0" borderId="73" xfId="2" applyNumberFormat="1" applyFont="1" applyBorder="1" applyAlignment="1">
      <alignment horizontal="left" vertical="top" indent="3" shrinkToFit="1"/>
    </xf>
    <xf numFmtId="9" fontId="59" fillId="0" borderId="74" xfId="2" applyNumberFormat="1" applyFont="1" applyBorder="1" applyAlignment="1">
      <alignment horizontal="left" vertical="top" indent="3" shrinkToFit="1"/>
    </xf>
    <xf numFmtId="9" fontId="59" fillId="0" borderId="73" xfId="2" applyNumberFormat="1" applyFont="1" applyBorder="1" applyAlignment="1">
      <alignment horizontal="left" vertical="center" indent="3" shrinkToFit="1"/>
    </xf>
    <xf numFmtId="9" fontId="59" fillId="0" borderId="74" xfId="2" applyNumberFormat="1" applyFont="1" applyBorder="1" applyAlignment="1">
      <alignment horizontal="left" vertical="center" indent="3" shrinkToFit="1"/>
    </xf>
    <xf numFmtId="1" fontId="58" fillId="0" borderId="77" xfId="2" applyNumberFormat="1" applyFont="1" applyBorder="1" applyAlignment="1">
      <alignment horizontal="center" vertical="top" shrinkToFit="1"/>
    </xf>
    <xf numFmtId="1" fontId="58" fillId="0" borderId="78" xfId="2" applyNumberFormat="1" applyFont="1" applyBorder="1" applyAlignment="1">
      <alignment horizontal="center" vertical="top" shrinkToFit="1"/>
    </xf>
    <xf numFmtId="1" fontId="59" fillId="0" borderId="77" xfId="2" applyNumberFormat="1" applyFont="1" applyBorder="1" applyAlignment="1">
      <alignment horizontal="center" vertical="top" shrinkToFit="1"/>
    </xf>
    <xf numFmtId="1" fontId="59" fillId="0" borderId="78" xfId="2" applyNumberFormat="1" applyFont="1" applyBorder="1" applyAlignment="1">
      <alignment horizontal="center" vertical="top" shrinkToFit="1"/>
    </xf>
    <xf numFmtId="9" fontId="59" fillId="0" borderId="77" xfId="2" applyNumberFormat="1" applyFont="1" applyBorder="1" applyAlignment="1">
      <alignment horizontal="left" vertical="top" indent="3" shrinkToFit="1"/>
    </xf>
    <xf numFmtId="9" fontId="59" fillId="0" borderId="78" xfId="2" applyNumberFormat="1" applyFont="1" applyBorder="1" applyAlignment="1">
      <alignment horizontal="left" vertical="top" indent="3" shrinkToFit="1"/>
    </xf>
    <xf numFmtId="1" fontId="58" fillId="0" borderId="80" xfId="2" applyNumberFormat="1" applyFont="1" applyBorder="1" applyAlignment="1">
      <alignment horizontal="center" vertical="top" shrinkToFit="1"/>
    </xf>
    <xf numFmtId="1" fontId="58" fillId="0" borderId="81" xfId="2" applyNumberFormat="1" applyFont="1" applyBorder="1" applyAlignment="1">
      <alignment horizontal="center" vertical="top" shrinkToFit="1"/>
    </xf>
    <xf numFmtId="1" fontId="59" fillId="0" borderId="80" xfId="2" applyNumberFormat="1" applyFont="1" applyBorder="1" applyAlignment="1">
      <alignment horizontal="center" vertical="top" shrinkToFit="1"/>
    </xf>
    <xf numFmtId="1" fontId="59" fillId="0" borderId="81" xfId="2" applyNumberFormat="1" applyFont="1" applyBorder="1" applyAlignment="1">
      <alignment horizontal="center" vertical="top" shrinkToFit="1"/>
    </xf>
    <xf numFmtId="9" fontId="59" fillId="0" borderId="80" xfId="2" applyNumberFormat="1" applyFont="1" applyBorder="1" applyAlignment="1">
      <alignment horizontal="left" vertical="top" indent="3" shrinkToFit="1"/>
    </xf>
    <xf numFmtId="9" fontId="59" fillId="0" borderId="22" xfId="2" applyNumberFormat="1" applyFont="1" applyBorder="1" applyAlignment="1">
      <alignment horizontal="left" vertical="top" indent="3" shrinkToFit="1"/>
    </xf>
    <xf numFmtId="0" fontId="56" fillId="0" borderId="82" xfId="2" applyFont="1" applyBorder="1" applyAlignment="1">
      <alignment horizontal="center" vertical="top" wrapText="1"/>
    </xf>
    <xf numFmtId="0" fontId="56" fillId="0" borderId="83" xfId="2" applyFont="1" applyBorder="1" applyAlignment="1">
      <alignment horizontal="center" vertical="top" wrapText="1"/>
    </xf>
    <xf numFmtId="0" fontId="64" fillId="0" borderId="84" xfId="2" applyFont="1" applyBorder="1" applyAlignment="1">
      <alignment horizontal="left" vertical="center" wrapText="1"/>
    </xf>
    <xf numFmtId="0" fontId="68" fillId="20" borderId="8" xfId="3" applyFont="1" applyFill="1" applyBorder="1" applyAlignment="1">
      <alignment horizontal="right" vertical="center"/>
    </xf>
    <xf numFmtId="0" fontId="68" fillId="20" borderId="6" xfId="3" applyFont="1" applyFill="1" applyBorder="1" applyAlignment="1">
      <alignment horizontal="right" vertical="center"/>
    </xf>
    <xf numFmtId="0" fontId="67" fillId="21" borderId="48" xfId="3" applyFont="1" applyFill="1" applyBorder="1" applyAlignment="1" applyProtection="1">
      <alignment horizontal="center" vertical="center"/>
      <protection locked="0"/>
    </xf>
    <xf numFmtId="0" fontId="67" fillId="21" borderId="25" xfId="3" applyFont="1" applyFill="1" applyBorder="1" applyAlignment="1" applyProtection="1">
      <alignment horizontal="center" vertical="center"/>
      <protection locked="0"/>
    </xf>
    <xf numFmtId="0" fontId="67" fillId="21" borderId="26" xfId="3" applyFont="1" applyFill="1" applyBorder="1" applyAlignment="1" applyProtection="1">
      <alignment horizontal="center" vertical="center"/>
      <protection locked="0"/>
    </xf>
    <xf numFmtId="0" fontId="67" fillId="0" borderId="3" xfId="3" applyFont="1" applyBorder="1" applyAlignment="1">
      <alignment horizontal="center"/>
    </xf>
    <xf numFmtId="0" fontId="67" fillId="0" borderId="4" xfId="3" applyFont="1" applyBorder="1" applyAlignment="1">
      <alignment horizontal="center"/>
    </xf>
    <xf numFmtId="0" fontId="67" fillId="0" borderId="12" xfId="3" applyFont="1" applyBorder="1" applyAlignment="1">
      <alignment horizontal="center"/>
    </xf>
    <xf numFmtId="0" fontId="66" fillId="20" borderId="3" xfId="3" applyFont="1" applyFill="1" applyBorder="1" applyAlignment="1">
      <alignment horizontal="left" vertical="center" indent="50"/>
    </xf>
    <xf numFmtId="0" fontId="66" fillId="20" borderId="4" xfId="3" applyFont="1" applyFill="1" applyBorder="1" applyAlignment="1">
      <alignment horizontal="left" vertical="center" indent="50"/>
    </xf>
    <xf numFmtId="0" fontId="66" fillId="20" borderId="12" xfId="3" applyFont="1" applyFill="1" applyBorder="1" applyAlignment="1">
      <alignment horizontal="left" vertical="center" indent="50"/>
    </xf>
    <xf numFmtId="0" fontId="65" fillId="20" borderId="5" xfId="3" applyFill="1" applyBorder="1" applyAlignment="1">
      <alignment horizontal="right" vertical="center"/>
    </xf>
    <xf numFmtId="0" fontId="65" fillId="20" borderId="2" xfId="3" applyFill="1" applyBorder="1" applyAlignment="1">
      <alignment horizontal="right" vertical="center"/>
    </xf>
    <xf numFmtId="0" fontId="0" fillId="8" borderId="4" xfId="0" applyFill="1" applyBorder="1" applyAlignment="1">
      <alignment horizontal="left" vertical="top" wrapText="1"/>
    </xf>
    <xf numFmtId="0" fontId="0" fillId="8" borderId="0" xfId="0" applyFill="1" applyAlignment="1">
      <alignment horizontal="left" vertical="top" wrapText="1"/>
    </xf>
    <xf numFmtId="0" fontId="0" fillId="8" borderId="6" xfId="0" applyFill="1" applyBorder="1" applyAlignment="1">
      <alignment horizontal="left" vertical="top" wrapText="1"/>
    </xf>
    <xf numFmtId="0" fontId="17" fillId="0" borderId="60" xfId="0" applyFont="1" applyBorder="1" applyAlignment="1">
      <alignment horizontal="left" indent="1"/>
    </xf>
    <xf numFmtId="0" fontId="17" fillId="0" borderId="0" xfId="0" applyFont="1" applyAlignment="1">
      <alignment horizontal="left" indent="1"/>
    </xf>
    <xf numFmtId="0" fontId="20" fillId="11" borderId="48" xfId="0" applyFont="1" applyFill="1" applyBorder="1" applyAlignment="1">
      <alignment horizontal="center"/>
    </xf>
    <xf numFmtId="0" fontId="20" fillId="11" borderId="25" xfId="0" applyFont="1" applyFill="1" applyBorder="1" applyAlignment="1">
      <alignment horizontal="center"/>
    </xf>
    <xf numFmtId="0" fontId="20" fillId="11" borderId="26" xfId="0" applyFont="1" applyFill="1" applyBorder="1" applyAlignment="1">
      <alignment horizontal="center"/>
    </xf>
    <xf numFmtId="0" fontId="13" fillId="0" borderId="2" xfId="0" applyFont="1" applyBorder="1" applyAlignment="1">
      <alignment horizontal="left" vertical="top" wrapText="1"/>
    </xf>
    <xf numFmtId="0" fontId="20" fillId="0" borderId="0" xfId="0" applyFont="1" applyAlignment="1">
      <alignment horizontal="center" vertical="top" wrapText="1"/>
    </xf>
    <xf numFmtId="0" fontId="0" fillId="8" borderId="0" xfId="0" applyFill="1" applyAlignment="1">
      <alignment horizontal="center" vertical="center"/>
    </xf>
    <xf numFmtId="0" fontId="0" fillId="8" borderId="2" xfId="0" applyFill="1" applyBorder="1" applyAlignment="1">
      <alignment horizontal="center" vertical="center"/>
    </xf>
    <xf numFmtId="0" fontId="20" fillId="8" borderId="8" xfId="0" applyFont="1" applyFill="1" applyBorder="1" applyAlignment="1">
      <alignment horizontal="center" vertical="center"/>
    </xf>
    <xf numFmtId="0" fontId="20" fillId="8" borderId="6" xfId="0" applyFont="1" applyFill="1" applyBorder="1" applyAlignment="1">
      <alignment horizontal="center" vertical="center"/>
    </xf>
    <xf numFmtId="0" fontId="20" fillId="8" borderId="7" xfId="0" applyFont="1" applyFill="1" applyBorder="1" applyAlignment="1">
      <alignment horizontal="center" vertical="center"/>
    </xf>
    <xf numFmtId="0" fontId="13" fillId="8" borderId="8" xfId="0" applyFont="1" applyFill="1" applyBorder="1" applyAlignment="1">
      <alignment horizontal="center" vertical="center"/>
    </xf>
    <xf numFmtId="0" fontId="13" fillId="8" borderId="6" xfId="0" applyFont="1" applyFill="1" applyBorder="1" applyAlignment="1">
      <alignment horizontal="center" vertical="center"/>
    </xf>
    <xf numFmtId="0" fontId="13" fillId="8" borderId="7" xfId="0" applyFont="1" applyFill="1" applyBorder="1" applyAlignment="1">
      <alignment horizontal="center" vertical="center"/>
    </xf>
    <xf numFmtId="0" fontId="0" fillId="8" borderId="1" xfId="0" applyFill="1" applyBorder="1" applyAlignment="1">
      <alignment horizontal="right" vertical="center" indent="2"/>
    </xf>
    <xf numFmtId="0" fontId="0" fillId="8" borderId="21" xfId="0" applyFill="1" applyBorder="1" applyAlignment="1">
      <alignment horizontal="right" vertical="center" indent="2"/>
    </xf>
    <xf numFmtId="0" fontId="0" fillId="8" borderId="66" xfId="0" applyFill="1" applyBorder="1" applyAlignment="1">
      <alignment horizontal="right" vertical="center" indent="2"/>
    </xf>
    <xf numFmtId="0" fontId="0" fillId="8" borderId="49" xfId="0" applyFill="1" applyBorder="1" applyAlignment="1">
      <alignment horizontal="right" vertical="center" indent="2"/>
    </xf>
    <xf numFmtId="0" fontId="75" fillId="8" borderId="3" xfId="0" applyFont="1" applyFill="1" applyBorder="1" applyAlignment="1">
      <alignment horizontal="center" vertical="center"/>
    </xf>
    <xf numFmtId="0" fontId="75" fillId="8" borderId="4" xfId="0" applyFont="1" applyFill="1" applyBorder="1" applyAlignment="1">
      <alignment horizontal="center" vertical="center"/>
    </xf>
    <xf numFmtId="0" fontId="75" fillId="8" borderId="12" xfId="0" applyFont="1" applyFill="1" applyBorder="1" applyAlignment="1">
      <alignment horizontal="center" vertical="center"/>
    </xf>
    <xf numFmtId="0" fontId="75" fillId="8" borderId="5" xfId="0" applyFont="1" applyFill="1" applyBorder="1" applyAlignment="1">
      <alignment horizontal="center" vertical="center"/>
    </xf>
    <xf numFmtId="0" fontId="75" fillId="8" borderId="0" xfId="0" applyFont="1" applyFill="1" applyAlignment="1">
      <alignment horizontal="center" vertical="center"/>
    </xf>
    <xf numFmtId="0" fontId="75" fillId="8" borderId="2" xfId="0" applyFont="1" applyFill="1" applyBorder="1" applyAlignment="1">
      <alignment horizontal="center" vertical="center"/>
    </xf>
    <xf numFmtId="0" fontId="0" fillId="8" borderId="14" xfId="0" applyFill="1" applyBorder="1" applyAlignment="1">
      <alignment horizontal="right" vertical="center" indent="2"/>
    </xf>
    <xf numFmtId="0" fontId="15" fillId="8" borderId="1" xfId="0" applyFont="1" applyFill="1" applyBorder="1" applyAlignment="1">
      <alignment horizontal="right" vertical="center" indent="2"/>
    </xf>
    <xf numFmtId="0" fontId="88" fillId="8" borderId="14" xfId="0" applyFont="1" applyFill="1" applyBorder="1" applyAlignment="1">
      <alignment horizontal="right" vertical="center" indent="2"/>
    </xf>
    <xf numFmtId="0" fontId="16" fillId="10" borderId="14" xfId="0" applyFont="1" applyFill="1" applyBorder="1" applyAlignment="1" applyProtection="1">
      <alignment horizontal="center" vertical="center"/>
      <protection locked="0"/>
    </xf>
    <xf numFmtId="0" fontId="13" fillId="0" borderId="8" xfId="0" applyFont="1" applyBorder="1" applyAlignment="1">
      <alignment horizontal="right" vertical="center"/>
    </xf>
    <xf numFmtId="0" fontId="0" fillId="10" borderId="5" xfId="0" applyFill="1" applyBorder="1" applyAlignment="1" applyProtection="1">
      <alignment horizontal="left" vertical="top"/>
      <protection locked="0"/>
    </xf>
    <xf numFmtId="0" fontId="0" fillId="10" borderId="0" xfId="0" applyFill="1" applyAlignment="1" applyProtection="1">
      <alignment horizontal="left" vertical="top"/>
      <protection locked="0"/>
    </xf>
    <xf numFmtId="0" fontId="0" fillId="10" borderId="2" xfId="0" applyFill="1" applyBorder="1" applyAlignment="1" applyProtection="1">
      <alignment horizontal="left" vertical="top"/>
      <protection locked="0"/>
    </xf>
    <xf numFmtId="0" fontId="0" fillId="10" borderId="8" xfId="0" applyFill="1" applyBorder="1" applyAlignment="1" applyProtection="1">
      <alignment horizontal="left" vertical="top"/>
      <protection locked="0"/>
    </xf>
    <xf numFmtId="0" fontId="0" fillId="10" borderId="6" xfId="0" applyFill="1" applyBorder="1" applyAlignment="1" applyProtection="1">
      <alignment horizontal="left" vertical="top"/>
      <protection locked="0"/>
    </xf>
    <xf numFmtId="0" fontId="0" fillId="10" borderId="7" xfId="0" applyFill="1" applyBorder="1" applyAlignment="1" applyProtection="1">
      <alignment horizontal="left" vertical="top"/>
      <protection locked="0"/>
    </xf>
    <xf numFmtId="0" fontId="0" fillId="0" borderId="15" xfId="0" applyBorder="1" applyAlignment="1">
      <alignment horizontal="right"/>
    </xf>
    <xf numFmtId="0" fontId="0" fillId="0" borderId="16" xfId="0" applyBorder="1" applyAlignment="1">
      <alignment horizontal="right"/>
    </xf>
    <xf numFmtId="0" fontId="0" fillId="0" borderId="61" xfId="0" applyBorder="1" applyAlignment="1">
      <alignment horizontal="right"/>
    </xf>
    <xf numFmtId="0" fontId="0" fillId="0" borderId="62" xfId="0" applyBorder="1" applyAlignment="1">
      <alignment horizontal="right"/>
    </xf>
    <xf numFmtId="0" fontId="0" fillId="0" borderId="18" xfId="0" applyBorder="1" applyAlignment="1">
      <alignment horizontal="right"/>
    </xf>
    <xf numFmtId="0" fontId="0" fillId="0" borderId="1" xfId="0" applyBorder="1" applyAlignment="1">
      <alignment horizontal="right"/>
    </xf>
    <xf numFmtId="0" fontId="0" fillId="0" borderId="14" xfId="0" applyBorder="1" applyAlignment="1">
      <alignment horizontal="right"/>
    </xf>
    <xf numFmtId="0" fontId="13" fillId="0" borderId="1" xfId="0" applyFont="1" applyBorder="1" applyAlignment="1">
      <alignment horizontal="right" vertical="center"/>
    </xf>
    <xf numFmtId="0" fontId="0" fillId="10" borderId="20" xfId="0" applyFill="1" applyBorder="1" applyAlignment="1" applyProtection="1">
      <alignment horizontal="center" vertical="center" wrapText="1"/>
      <protection locked="0"/>
    </xf>
    <xf numFmtId="0" fontId="37" fillId="0" borderId="43" xfId="0" applyFont="1" applyBorder="1" applyAlignment="1">
      <alignment horizontal="center"/>
    </xf>
    <xf numFmtId="0" fontId="16" fillId="0" borderId="8" xfId="0" applyFont="1" applyBorder="1" applyAlignment="1">
      <alignment horizontal="center"/>
    </xf>
    <xf numFmtId="0" fontId="16" fillId="0" borderId="6" xfId="0" applyFont="1" applyBorder="1" applyAlignment="1">
      <alignment horizontal="center"/>
    </xf>
    <xf numFmtId="0" fontId="16" fillId="0" borderId="2" xfId="0" applyFont="1" applyBorder="1" applyAlignment="1">
      <alignment horizontal="center"/>
    </xf>
    <xf numFmtId="0" fontId="13" fillId="0" borderId="9" xfId="0" applyFont="1" applyBorder="1" applyAlignment="1">
      <alignment horizontal="right" vertical="center"/>
    </xf>
    <xf numFmtId="0" fontId="0" fillId="10" borderId="17" xfId="0" applyFill="1" applyBorder="1" applyAlignment="1" applyProtection="1">
      <alignment horizontal="center"/>
      <protection locked="0"/>
    </xf>
    <xf numFmtId="0" fontId="0" fillId="10" borderId="11" xfId="0" applyFill="1" applyBorder="1" applyAlignment="1" applyProtection="1">
      <alignment horizontal="center" vertical="center"/>
      <protection locked="0"/>
    </xf>
    <xf numFmtId="0" fontId="0" fillId="10" borderId="20" xfId="0" applyFill="1" applyBorder="1" applyAlignment="1" applyProtection="1">
      <alignment horizontal="center" vertical="center"/>
      <protection locked="0"/>
    </xf>
    <xf numFmtId="0" fontId="17" fillId="0" borderId="8" xfId="0" applyFont="1" applyBorder="1" applyAlignment="1">
      <alignment horizontal="center"/>
    </xf>
    <xf numFmtId="0" fontId="17" fillId="0" borderId="6" xfId="0" applyFont="1" applyBorder="1" applyAlignment="1">
      <alignment horizontal="center"/>
    </xf>
    <xf numFmtId="0" fontId="17" fillId="0" borderId="7" xfId="0" applyFont="1" applyBorder="1" applyAlignment="1">
      <alignment horizontal="center"/>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12" xfId="0" applyBorder="1" applyAlignment="1">
      <alignment horizontal="left" vertical="top" wrapText="1"/>
    </xf>
    <xf numFmtId="0" fontId="0" fillId="0" borderId="8"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1" xfId="0" applyBorder="1" applyAlignment="1">
      <alignment horizontal="center"/>
    </xf>
    <xf numFmtId="0" fontId="0" fillId="0" borderId="21" xfId="0" applyBorder="1" applyAlignment="1">
      <alignment horizontal="center"/>
    </xf>
    <xf numFmtId="0" fontId="0" fillId="0" borderId="9" xfId="0" applyBorder="1" applyAlignment="1">
      <alignment horizontal="center"/>
    </xf>
    <xf numFmtId="0" fontId="0" fillId="0" borderId="54" xfId="0" applyBorder="1" applyAlignment="1">
      <alignment horizontal="center"/>
    </xf>
    <xf numFmtId="0" fontId="35" fillId="0" borderId="9" xfId="0" applyFont="1" applyBorder="1" applyAlignment="1">
      <alignment horizontal="center"/>
    </xf>
    <xf numFmtId="0" fontId="35" fillId="0" borderId="19" xfId="0" applyFont="1" applyBorder="1" applyAlignment="1">
      <alignment horizontal="center"/>
    </xf>
    <xf numFmtId="0" fontId="35" fillId="0" borderId="54" xfId="0" applyFont="1" applyBorder="1" applyAlignment="1">
      <alignment horizontal="center"/>
    </xf>
    <xf numFmtId="0" fontId="20" fillId="0" borderId="48" xfId="0" applyFont="1" applyBorder="1" applyAlignment="1">
      <alignment horizontal="center" vertical="center"/>
    </xf>
    <xf numFmtId="0" fontId="20" fillId="0" borderId="25" xfId="0" applyFont="1" applyBorder="1" applyAlignment="1">
      <alignment horizontal="center" vertical="center"/>
    </xf>
    <xf numFmtId="0" fontId="20" fillId="0" borderId="26" xfId="0" applyFont="1" applyBorder="1" applyAlignment="1">
      <alignment horizontal="center" vertical="center"/>
    </xf>
    <xf numFmtId="0" fontId="24" fillId="0" borderId="48" xfId="0" applyFont="1" applyBorder="1" applyAlignment="1">
      <alignment horizontal="center" vertical="center"/>
    </xf>
    <xf numFmtId="0" fontId="24" fillId="0" borderId="25" xfId="0" applyFont="1" applyBorder="1" applyAlignment="1">
      <alignment horizontal="center" vertical="center"/>
    </xf>
    <xf numFmtId="0" fontId="24" fillId="0" borderId="26" xfId="0" applyFont="1" applyBorder="1" applyAlignment="1">
      <alignment horizontal="center" vertical="center"/>
    </xf>
    <xf numFmtId="0" fontId="0" fillId="0" borderId="24" xfId="0" applyBorder="1" applyAlignment="1">
      <alignment horizontal="center"/>
    </xf>
    <xf numFmtId="0" fontId="0" fillId="0" borderId="30" xfId="0" applyBorder="1" applyAlignment="1">
      <alignment horizontal="center"/>
    </xf>
    <xf numFmtId="0" fontId="0" fillId="0" borderId="35" xfId="0" applyBorder="1" applyAlignment="1">
      <alignment horizontal="center"/>
    </xf>
    <xf numFmtId="0" fontId="0" fillId="0" borderId="4" xfId="0" applyBorder="1" applyAlignment="1">
      <alignment horizontal="left" vertical="center" wrapText="1"/>
    </xf>
    <xf numFmtId="0" fontId="0" fillId="0" borderId="12" xfId="0" applyBorder="1" applyAlignment="1">
      <alignment horizontal="left" vertical="center" wrapText="1"/>
    </xf>
    <xf numFmtId="0" fontId="0" fillId="0" borderId="2" xfId="0" applyBorder="1" applyAlignment="1">
      <alignment horizontal="left" vertical="center" wrapText="1"/>
    </xf>
    <xf numFmtId="0" fontId="0" fillId="0" borderId="8" xfId="0" applyBorder="1" applyAlignment="1">
      <alignment horizontal="center"/>
    </xf>
    <xf numFmtId="0" fontId="0" fillId="0" borderId="7" xfId="0" applyBorder="1" applyAlignment="1">
      <alignment horizontal="center"/>
    </xf>
    <xf numFmtId="0" fontId="0" fillId="0" borderId="15"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0" fillId="0" borderId="16" xfId="0" applyBorder="1" applyAlignment="1">
      <alignment horizontal="center" vertical="center" wrapText="1"/>
    </xf>
    <xf numFmtId="0" fontId="0" fillId="0" borderId="14" xfId="0" applyBorder="1" applyAlignment="1">
      <alignment horizontal="center" vertical="center" wrapText="1"/>
    </xf>
    <xf numFmtId="0" fontId="0" fillId="0" borderId="19" xfId="0" applyBorder="1" applyAlignment="1">
      <alignment horizontal="center" vertical="center" wrapText="1"/>
    </xf>
    <xf numFmtId="0" fontId="0" fillId="0" borderId="54" xfId="0" applyBorder="1" applyAlignment="1">
      <alignment horizontal="center" vertical="center" wrapText="1"/>
    </xf>
    <xf numFmtId="0" fontId="0" fillId="0" borderId="3" xfId="0" applyBorder="1" applyAlignment="1">
      <alignment horizontal="center"/>
    </xf>
    <xf numFmtId="0" fontId="0" fillId="0" borderId="4" xfId="0" applyBorder="1" applyAlignment="1">
      <alignment horizontal="center"/>
    </xf>
    <xf numFmtId="0" fontId="0" fillId="0" borderId="12" xfId="0" applyBorder="1" applyAlignment="1">
      <alignment horizontal="center"/>
    </xf>
    <xf numFmtId="0" fontId="0" fillId="0" borderId="46" xfId="0" applyBorder="1" applyAlignment="1">
      <alignment horizontal="right"/>
    </xf>
    <xf numFmtId="0" fontId="13" fillId="3" borderId="56" xfId="0" applyFont="1" applyFill="1" applyBorder="1" applyAlignment="1" applyProtection="1">
      <alignment horizontal="center" vertical="center"/>
      <protection locked="0"/>
    </xf>
    <xf numFmtId="0" fontId="13" fillId="3" borderId="57" xfId="0" applyFont="1" applyFill="1" applyBorder="1" applyAlignment="1" applyProtection="1">
      <alignment horizontal="center" vertical="center"/>
      <protection locked="0"/>
    </xf>
    <xf numFmtId="0" fontId="13" fillId="3" borderId="58" xfId="0" applyFont="1" applyFill="1" applyBorder="1" applyAlignment="1" applyProtection="1">
      <alignment horizontal="center" vertical="center"/>
      <protection locked="0"/>
    </xf>
    <xf numFmtId="0" fontId="13" fillId="0" borderId="62" xfId="0" applyFont="1" applyBorder="1" applyAlignment="1">
      <alignment horizontal="center" vertical="center"/>
    </xf>
    <xf numFmtId="0" fontId="13" fillId="0" borderId="61" xfId="0" applyFont="1" applyBorder="1" applyAlignment="1">
      <alignment horizontal="center" vertical="center"/>
    </xf>
    <xf numFmtId="0" fontId="13" fillId="0" borderId="63" xfId="0" applyFont="1" applyBorder="1" applyAlignment="1">
      <alignment horizontal="center" vertical="center"/>
    </xf>
    <xf numFmtId="0" fontId="13" fillId="3" borderId="57" xfId="0" applyFont="1" applyFill="1" applyBorder="1" applyAlignment="1" applyProtection="1">
      <alignment horizontal="center"/>
      <protection locked="0"/>
    </xf>
    <xf numFmtId="0" fontId="0" fillId="0" borderId="38" xfId="0" applyBorder="1" applyAlignment="1">
      <alignment horizontal="center" vertical="center" wrapText="1"/>
    </xf>
    <xf numFmtId="0" fontId="0" fillId="0" borderId="59" xfId="0" applyBorder="1" applyAlignment="1">
      <alignment horizontal="center" vertical="center" wrapText="1"/>
    </xf>
    <xf numFmtId="0" fontId="0" fillId="0" borderId="24" xfId="0" applyBorder="1" applyAlignment="1">
      <alignment horizontal="center" vertical="center" wrapText="1"/>
    </xf>
    <xf numFmtId="0" fontId="0" fillId="0" borderId="13" xfId="0" applyBorder="1" applyAlignment="1">
      <alignment horizontal="center" vertical="center" wrapText="1"/>
    </xf>
    <xf numFmtId="0" fontId="0" fillId="0" borderId="50" xfId="0" applyBorder="1" applyAlignment="1">
      <alignment horizontal="center" vertical="center" wrapText="1"/>
    </xf>
    <xf numFmtId="0" fontId="0" fillId="0" borderId="30" xfId="0" applyBorder="1" applyAlignment="1">
      <alignment horizontal="center" vertical="center" wrapText="1"/>
    </xf>
    <xf numFmtId="0" fontId="0" fillId="0" borderId="39" xfId="0" applyBorder="1" applyAlignment="1">
      <alignment horizontal="center" vertical="center" wrapText="1"/>
    </xf>
    <xf numFmtId="0" fontId="0" fillId="0" borderId="60" xfId="0" applyBorder="1" applyAlignment="1">
      <alignment horizontal="center" vertical="center" wrapText="1"/>
    </xf>
    <xf numFmtId="0" fontId="0" fillId="0" borderId="35" xfId="0" applyBorder="1" applyAlignment="1">
      <alignment horizontal="center"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8" xfId="0" applyBorder="1" applyAlignment="1">
      <alignment horizontal="left" vertical="center" wrapText="1"/>
    </xf>
    <xf numFmtId="0" fontId="0" fillId="0" borderId="6" xfId="0" applyBorder="1" applyAlignment="1">
      <alignment horizontal="left" vertical="center" wrapText="1"/>
    </xf>
    <xf numFmtId="0" fontId="0" fillId="0" borderId="7" xfId="0" applyBorder="1" applyAlignment="1">
      <alignment horizontal="left" vertical="center" wrapText="1"/>
    </xf>
  </cellXfs>
  <cellStyles count="4">
    <cellStyle name="Hyperlink" xfId="1" builtinId="8"/>
    <cellStyle name="Normal" xfId="0" builtinId="0"/>
    <cellStyle name="Normal 2" xfId="2" xr:uid="{1071313C-0272-4977-8612-3D28FF294EF4}"/>
    <cellStyle name="Normal 3" xfId="3" xr:uid="{D0C603FD-D12E-4CE6-8220-D65827384C09}"/>
  </cellStyles>
  <dxfs count="8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rgb="FF9C0006"/>
      </font>
      <fill>
        <patternFill patternType="none">
          <bgColor indexed="65"/>
        </patternFill>
      </fill>
    </dxf>
    <dxf>
      <fill>
        <patternFill>
          <bgColor theme="1"/>
        </patternFill>
      </fill>
    </dxf>
    <dxf>
      <fill>
        <patternFill>
          <bgColor theme="1"/>
        </patternFill>
      </fill>
    </dxf>
    <dxf>
      <font>
        <color theme="1" tint="4.9989318521683403E-2"/>
      </font>
      <fill>
        <patternFill>
          <bgColor theme="1"/>
        </patternFill>
      </fill>
    </dxf>
    <dxf>
      <font>
        <color theme="1" tint="4.9989318521683403E-2"/>
      </font>
      <fill>
        <patternFill>
          <bgColor theme="1"/>
        </patternFill>
      </fill>
    </dxf>
    <dxf>
      <font>
        <color theme="1" tint="4.9989318521683403E-2"/>
      </font>
      <fill>
        <patternFill>
          <bgColor theme="1"/>
        </patternFill>
      </fill>
    </dxf>
    <dxf>
      <font>
        <b/>
        <i val="0"/>
        <color rgb="FFC00000"/>
      </font>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ont>
        <b/>
        <i val="0"/>
        <color rgb="FFC00000"/>
      </font>
    </dxf>
    <dxf>
      <font>
        <b/>
        <i val="0"/>
        <color rgb="FFC00000"/>
      </font>
    </dxf>
    <dxf>
      <font>
        <b/>
        <i val="0"/>
        <color rgb="FFC00000"/>
      </font>
      <fill>
        <patternFill patternType="solid">
          <bgColor theme="4" tint="0.79998168889431442"/>
        </patternFill>
      </fill>
    </dxf>
    <dxf>
      <fill>
        <patternFill>
          <bgColor theme="4" tint="0.79998168889431442"/>
        </patternFill>
      </fill>
      <border>
        <left style="thin">
          <color auto="1"/>
        </left>
        <right style="thin">
          <color auto="1"/>
        </right>
        <top style="thin">
          <color auto="1"/>
        </top>
        <bottom style="thin">
          <color auto="1"/>
        </bottom>
        <vertical/>
        <horizontal/>
      </border>
    </dxf>
    <dxf>
      <font>
        <b/>
        <i val="0"/>
        <color rgb="FFC00000"/>
      </font>
      <fill>
        <patternFill>
          <bgColor theme="7" tint="0.79998168889431442"/>
        </patternFill>
      </fill>
    </dxf>
    <dxf>
      <font>
        <b/>
        <i/>
        <color rgb="FFC00000"/>
      </font>
      <fill>
        <patternFill>
          <bgColor theme="5" tint="0.79998168889431442"/>
        </patternFill>
      </fill>
    </dxf>
    <dxf>
      <font>
        <b/>
        <i/>
        <color rgb="FFC00000"/>
      </font>
      <fill>
        <patternFill>
          <bgColor theme="7" tint="0.59996337778862885"/>
        </patternFill>
      </fill>
    </dxf>
    <dxf>
      <font>
        <strike/>
        <color rgb="FFFF0000"/>
      </font>
    </dxf>
    <dxf>
      <fill>
        <patternFill patternType="solid">
          <fgColor indexed="64"/>
          <bgColor theme="4" tint="0.59999389629810485"/>
        </patternFill>
      </fill>
      <alignment horizontal="center" vertical="bottom" textRotation="0" wrapText="0" indent="0" justifyLastLine="0" shrinkToFit="0" readingOrder="0"/>
      <border diagonalUp="0" diagonalDown="0">
        <left style="thin">
          <color indexed="64"/>
        </left>
        <right style="medium">
          <color indexed="64"/>
        </right>
        <top style="thin">
          <color indexed="64"/>
        </top>
        <bottom style="thin">
          <color indexed="64"/>
        </bottom>
        <vertical style="thin">
          <color indexed="64"/>
        </vertical>
        <horizontal style="thin">
          <color indexed="64"/>
        </horizontal>
      </border>
      <protection locked="0" hidden="0"/>
    </dxf>
    <dxf>
      <fill>
        <patternFill patternType="solid">
          <fgColor indexed="64"/>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ill>
        <patternFill patternType="solid">
          <fgColor indexed="64"/>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ill>
        <patternFill patternType="solid">
          <fgColor indexed="64"/>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ill>
        <patternFill patternType="solid">
          <fgColor indexed="64"/>
          <bgColor theme="4" tint="0.5999938962981048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ill>
        <patternFill patternType="solid">
          <fgColor indexed="64"/>
          <bgColor theme="4" tint="0.59999389629810485"/>
        </patternFill>
      </fill>
      <alignment horizontal="center" vertical="center" textRotation="0" wrapText="0" indent="0" justifyLastLine="0" shrinkToFit="1" readingOrder="0"/>
      <border diagonalUp="0" diagonalDown="0">
        <left style="medium">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left style="medium">
          <color indexed="64"/>
        </left>
        <right style="medium">
          <color indexed="64"/>
        </right>
        <top style="medium">
          <color indexed="64"/>
        </top>
      </border>
    </dxf>
    <dxf>
      <fill>
        <patternFill patternType="solid">
          <fgColor indexed="64"/>
          <bgColor theme="4" tint="0.59999389629810485"/>
        </patternFill>
      </fill>
      <alignment horizontal="center" vertical="bottom" textRotation="0" wrapText="0" indent="0" justifyLastLine="0" shrinkToFit="0" readingOrder="0"/>
      <protection locked="0" hidden="0"/>
    </dxf>
    <dxf>
      <border outline="0">
        <bottom style="medium">
          <color indexed="64"/>
        </bottom>
      </border>
    </dxf>
    <dxf>
      <font>
        <b/>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numFmt numFmtId="26" formatCode="h:mm:ss"/>
      <fill>
        <patternFill patternType="solid">
          <fgColor indexed="64"/>
          <bgColor theme="7" tint="0.79998168889431442"/>
        </patternFill>
      </fill>
    </dxf>
    <dxf>
      <font>
        <b val="0"/>
        <i val="0"/>
        <strike val="0"/>
        <condense val="0"/>
        <extend val="0"/>
        <outline val="0"/>
        <shadow val="0"/>
        <u val="none"/>
        <vertAlign val="baseline"/>
        <sz val="11"/>
        <color auto="1"/>
        <name val="Calibri"/>
        <family val="2"/>
        <scheme val="minor"/>
      </font>
      <fill>
        <patternFill patternType="solid">
          <fgColor indexed="64"/>
          <bgColor theme="7" tint="0.79998168889431442"/>
        </patternFill>
      </fill>
      <alignment horizontal="center" vertical="center" textRotation="0" wrapText="1" indent="0" justifyLastLine="0" shrinkToFit="0" readingOrder="0"/>
    </dxf>
    <dxf>
      <font>
        <strike val="0"/>
        <outline val="0"/>
        <shadow val="0"/>
        <u val="none"/>
        <vertAlign val="baseline"/>
        <sz val="11"/>
        <color theme="1"/>
        <name val="Calibri"/>
        <family val="2"/>
        <scheme val="minor"/>
      </font>
      <numFmt numFmtId="30" formatCode="@"/>
      <fill>
        <patternFill patternType="solid">
          <fgColor indexed="64"/>
          <bgColor theme="3" tint="0.79998168889431442"/>
        </patternFill>
      </fill>
      <alignment horizontal="center" vertical="center" textRotation="0" wrapText="1" indent="0" justifyLastLine="0" shrinkToFit="0" readingOrder="0"/>
      <border diagonalUp="0" diagonalDown="0">
        <left style="thin">
          <color indexed="64"/>
        </left>
        <right style="thin">
          <color indexed="64"/>
        </right>
        <top/>
        <bottom style="thin">
          <color indexed="64"/>
        </bottom>
      </border>
      <protection locked="0" hidden="0"/>
    </dxf>
    <dxf>
      <fill>
        <patternFill patternType="solid">
          <fgColor indexed="64"/>
          <bgColor theme="7" tint="0.79998168889431442"/>
        </patternFill>
      </fill>
      <alignment horizontal="center" vertical="bottom" textRotation="0" wrapText="0" indent="0" justifyLastLine="0" shrinkToFit="0" readingOrder="0"/>
      <border diagonalUp="0" diagonalDown="0" outline="0">
        <left style="thin">
          <color indexed="64"/>
        </left>
        <right style="thin">
          <color indexed="64"/>
        </right>
        <top/>
        <bottom style="thin">
          <color indexed="64"/>
        </bottom>
      </border>
    </dxf>
    <dxf>
      <numFmt numFmtId="26" formatCode="h:mm:ss"/>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26" formatCode="h:mm:ss"/>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26" formatCode="h:mm:ss"/>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26" formatCode="h:mm:ss"/>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26" formatCode="h:mm:ss"/>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26" formatCode="h:mm:ss"/>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26" formatCode="h:mm:ss"/>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28" formatCode="mm:ss"/>
      <fill>
        <patternFill patternType="solid">
          <fgColor indexed="64"/>
          <bgColor theme="7"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26" formatCode="h:mm:ss"/>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26" formatCode="h:mm:ss"/>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ill>
        <patternFill patternType="solid">
          <fgColor indexed="64"/>
          <bgColor theme="4" tint="0.79998168889431442"/>
        </patternFill>
      </fil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protection locked="0" hidden="0"/>
    </dxf>
    <dxf>
      <fill>
        <patternFill patternType="solid">
          <fgColor indexed="64"/>
          <bgColor theme="7" tint="0.79998168889431442"/>
        </patternFill>
      </fill>
      <alignment horizontal="center" vertical="center" textRotation="0" wrapText="0" indent="0" justifyLastLine="0" shrinkToFit="0" readingOrder="0"/>
      <border diagonalUp="0" diagonalDown="0">
        <left/>
        <right style="thin">
          <color indexed="64"/>
        </right>
        <top/>
        <bottom style="thin">
          <color indexed="64"/>
        </bottom>
        <vertical/>
        <horizontal/>
      </border>
    </dxf>
    <dxf>
      <border outline="0">
        <left style="medium">
          <color indexed="64"/>
        </left>
        <right style="medium">
          <color indexed="64"/>
        </right>
        <top style="medium">
          <color indexed="64"/>
        </top>
        <bottom style="medium">
          <color indexed="64"/>
        </bottom>
      </border>
    </dxf>
    <dxf>
      <fill>
        <patternFill patternType="solid">
          <fgColor indexed="64"/>
          <bgColor theme="7" tint="0.79998168889431442"/>
        </patternFill>
      </fill>
      <alignment horizontal="center" vertical="center" textRotation="0" wrapText="0" indent="0" justifyLastLine="0" shrinkToFit="0" readingOrder="0"/>
    </dxf>
    <dxf>
      <border outline="0">
        <bottom style="medium">
          <color indexed="64"/>
        </bottom>
      </border>
    </dxf>
    <dxf>
      <font>
        <b/>
        <i val="0"/>
        <strike val="0"/>
        <condense val="0"/>
        <extend val="0"/>
        <outline val="0"/>
        <shadow val="0"/>
        <u val="none"/>
        <vertAlign val="baseline"/>
        <sz val="11"/>
        <color auto="1"/>
        <name val="Calibri"/>
        <family val="2"/>
        <scheme val="minor"/>
      </font>
      <fill>
        <patternFill patternType="solid">
          <fgColor indexed="64"/>
          <bgColor theme="4"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colors>
    <mruColors>
      <color rgb="FFF7F9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07" Type="http://schemas.microsoft.com/office/2022/11/relationships/FeaturePropertyBag" Target="featurePropertyBag/featurePropertyBag.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worksheet" Target="worksheets/sheet10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externalLink" Target="externalLinks/externalLink1.xml"/><Relationship Id="rId108"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Apparatus Response Zone '!A1"/><Relationship Id="rId13" Type="http://schemas.openxmlformats.org/officeDocument/2006/relationships/hyperlink" Target="#'Water System 1'!A1"/><Relationship Id="rId18" Type="http://schemas.openxmlformats.org/officeDocument/2006/relationships/hyperlink" Target="#'Instructions (2)'!A1"/><Relationship Id="rId3" Type="http://schemas.openxmlformats.org/officeDocument/2006/relationships/hyperlink" Target="#'City or Town Contact'!A1"/><Relationship Id="rId21" Type="http://schemas.openxmlformats.org/officeDocument/2006/relationships/hyperlink" Target="#'Equipment List'!A1"/><Relationship Id="rId7" Type="http://schemas.openxmlformats.org/officeDocument/2006/relationships/hyperlink" Target="#'Demographics and Alarms'!A1"/><Relationship Id="rId12" Type="http://schemas.openxmlformats.org/officeDocument/2006/relationships/hyperlink" Target="#'Outside Aid IP'!A1"/><Relationship Id="rId17" Type="http://schemas.openxmlformats.org/officeDocument/2006/relationships/hyperlink" Target="#'Auto Aid Worksheet'!A1"/><Relationship Id="rId2" Type="http://schemas.openxmlformats.org/officeDocument/2006/relationships/hyperlink" Target="#'County Contact'!A1"/><Relationship Id="rId16" Type="http://schemas.openxmlformats.org/officeDocument/2006/relationships/hyperlink" Target="#'Apparatus Sheet '!A1"/><Relationship Id="rId20" Type="http://schemas.openxmlformats.org/officeDocument/2006/relationships/hyperlink" Target="#'Instructions (3)'!A1"/><Relationship Id="rId1" Type="http://schemas.openxmlformats.org/officeDocument/2006/relationships/hyperlink" Target="#'Department Information'!A1"/><Relationship Id="rId6" Type="http://schemas.openxmlformats.org/officeDocument/2006/relationships/hyperlink" Target="#'Governental Information'!A1"/><Relationship Id="rId11" Type="http://schemas.openxmlformats.org/officeDocument/2006/relationships/hyperlink" Target="#'Automatic Response'!A1"/><Relationship Id="rId5" Type="http://schemas.openxmlformats.org/officeDocument/2006/relationships/hyperlink" Target="#'Fire Station Info 1-5'!A1"/><Relationship Id="rId15" Type="http://schemas.openxmlformats.org/officeDocument/2006/relationships/hyperlink" Target="#'Task Sheet'!A1"/><Relationship Id="rId23" Type="http://schemas.openxmlformats.org/officeDocument/2006/relationships/hyperlink" Target="#'Alternate Water Supply'!A1"/><Relationship Id="rId10" Type="http://schemas.openxmlformats.org/officeDocument/2006/relationships/hyperlink" Target="#'Structure Fire Respones'!A1"/><Relationship Id="rId19" Type="http://schemas.openxmlformats.org/officeDocument/2006/relationships/hyperlink" Target="#'Community Risk Worksheets'!A1"/><Relationship Id="rId4" Type="http://schemas.openxmlformats.org/officeDocument/2006/relationships/hyperlink" Target="#'Communications Info'!A1"/><Relationship Id="rId9" Type="http://schemas.openxmlformats.org/officeDocument/2006/relationships/hyperlink" Target="#'Personnel and On Duty Staffing'!A1"/><Relationship Id="rId14" Type="http://schemas.openxmlformats.org/officeDocument/2006/relationships/hyperlink" Target="#'Control Sheet'!A1"/><Relationship Id="rId22" Type="http://schemas.openxmlformats.org/officeDocument/2006/relationships/hyperlink" Target="#'Static Water Point'!A1"/></Relationships>
</file>

<file path=xl/drawings/_rels/drawing10.xml.rels><?xml version="1.0" encoding="UTF-8" standalone="yes"?>
<Relationships xmlns="http://schemas.openxmlformats.org/package/2006/relationships"><Relationship Id="rId8" Type="http://schemas.openxmlformats.org/officeDocument/2006/relationships/hyperlink" Target="#'Personnel and On Duty Staffing'!A1"/><Relationship Id="rId13" Type="http://schemas.openxmlformats.org/officeDocument/2006/relationships/hyperlink" Target="#'Auto Aid Worksheet'!A1"/><Relationship Id="rId18" Type="http://schemas.openxmlformats.org/officeDocument/2006/relationships/hyperlink" Target="#'Static Water Point'!A1"/><Relationship Id="rId3" Type="http://schemas.openxmlformats.org/officeDocument/2006/relationships/hyperlink" Target="#'Department Information'!A1"/><Relationship Id="rId21" Type="http://schemas.openxmlformats.org/officeDocument/2006/relationships/hyperlink" Target="#'Communications Info'!A1"/><Relationship Id="rId7" Type="http://schemas.openxmlformats.org/officeDocument/2006/relationships/hyperlink" Target="#'Demographics and Alarms'!A1"/><Relationship Id="rId12" Type="http://schemas.openxmlformats.org/officeDocument/2006/relationships/hyperlink" Target="#'Automatic Response'!A1"/><Relationship Id="rId17" Type="http://schemas.openxmlformats.org/officeDocument/2006/relationships/hyperlink" Target="#'Community Risk Worksheets'!A1"/><Relationship Id="rId2" Type="http://schemas.openxmlformats.org/officeDocument/2006/relationships/hyperlink" Target="#'Task Sheet'!A1"/><Relationship Id="rId16" Type="http://schemas.openxmlformats.org/officeDocument/2006/relationships/hyperlink" Target="#'Instructions (3)'!A1"/><Relationship Id="rId20" Type="http://schemas.openxmlformats.org/officeDocument/2006/relationships/hyperlink" Target="#'Water System 1'!A1"/><Relationship Id="rId1" Type="http://schemas.openxmlformats.org/officeDocument/2006/relationships/hyperlink" Target="#'Control Sheet'!A1"/><Relationship Id="rId6" Type="http://schemas.openxmlformats.org/officeDocument/2006/relationships/hyperlink" Target="#'Fire Station Info 1-5'!A1"/><Relationship Id="rId11" Type="http://schemas.openxmlformats.org/officeDocument/2006/relationships/hyperlink" Target="#'Governmental Information'!A1"/><Relationship Id="rId5" Type="http://schemas.openxmlformats.org/officeDocument/2006/relationships/hyperlink" Target="#'City or Town Contact'!A1"/><Relationship Id="rId15" Type="http://schemas.openxmlformats.org/officeDocument/2006/relationships/hyperlink" Target="#'Apparatus Sheet'!A1"/><Relationship Id="rId10" Type="http://schemas.openxmlformats.org/officeDocument/2006/relationships/hyperlink" Target="#'Instructions (2)'!A1"/><Relationship Id="rId19" Type="http://schemas.openxmlformats.org/officeDocument/2006/relationships/hyperlink" Target="#'Alternate Water Supply'!A1"/><Relationship Id="rId4" Type="http://schemas.openxmlformats.org/officeDocument/2006/relationships/hyperlink" Target="#'County Contact'!A1"/><Relationship Id="rId9" Type="http://schemas.openxmlformats.org/officeDocument/2006/relationships/hyperlink" Target="#'Structure Fire Respones'!A1"/><Relationship Id="rId14" Type="http://schemas.openxmlformats.org/officeDocument/2006/relationships/hyperlink" Target="#'Outside Aid IP'!A1"/><Relationship Id="rId22" Type="http://schemas.openxmlformats.org/officeDocument/2006/relationships/hyperlink" Target="#'Alternate Water Appartus List'!A1"/></Relationships>
</file>

<file path=xl/drawings/_rels/drawing100.xml.rels><?xml version="1.0" encoding="UTF-8" standalone="yes"?>
<Relationships xmlns="http://schemas.openxmlformats.org/package/2006/relationships"><Relationship Id="rId1" Type="http://schemas.openxmlformats.org/officeDocument/2006/relationships/hyperlink" Target="#'Automatic Response'!A1"/></Relationships>
</file>

<file path=xl/drawings/_rels/drawing11.xml.rels><?xml version="1.0" encoding="UTF-8" standalone="yes"?>
<Relationships xmlns="http://schemas.openxmlformats.org/package/2006/relationships"><Relationship Id="rId8" Type="http://schemas.openxmlformats.org/officeDocument/2006/relationships/hyperlink" Target="#'Personnel and On Duty Staffing'!A1"/><Relationship Id="rId13" Type="http://schemas.openxmlformats.org/officeDocument/2006/relationships/hyperlink" Target="#'Auto Aid Worksheet'!A1"/><Relationship Id="rId18" Type="http://schemas.openxmlformats.org/officeDocument/2006/relationships/hyperlink" Target="#'Static Water Point'!A1"/><Relationship Id="rId3" Type="http://schemas.openxmlformats.org/officeDocument/2006/relationships/hyperlink" Target="#'Department Information'!A1"/><Relationship Id="rId21" Type="http://schemas.openxmlformats.org/officeDocument/2006/relationships/hyperlink" Target="#'Communications Info'!A1"/><Relationship Id="rId7" Type="http://schemas.openxmlformats.org/officeDocument/2006/relationships/hyperlink" Target="#'Demographics and Alarms'!A1"/><Relationship Id="rId12" Type="http://schemas.openxmlformats.org/officeDocument/2006/relationships/hyperlink" Target="#'Automatic Response'!A1"/><Relationship Id="rId17" Type="http://schemas.openxmlformats.org/officeDocument/2006/relationships/hyperlink" Target="#'Community Risk Worksheets'!A1"/><Relationship Id="rId2" Type="http://schemas.openxmlformats.org/officeDocument/2006/relationships/hyperlink" Target="#'Task Sheet'!A1"/><Relationship Id="rId16" Type="http://schemas.openxmlformats.org/officeDocument/2006/relationships/hyperlink" Target="#'Instructions (3)'!A1"/><Relationship Id="rId20" Type="http://schemas.openxmlformats.org/officeDocument/2006/relationships/hyperlink" Target="#'Water System 1'!A1"/><Relationship Id="rId1" Type="http://schemas.openxmlformats.org/officeDocument/2006/relationships/hyperlink" Target="#'Control Sheet'!A1"/><Relationship Id="rId6" Type="http://schemas.openxmlformats.org/officeDocument/2006/relationships/hyperlink" Target="#'Fire Station Info 1-5'!A1"/><Relationship Id="rId11" Type="http://schemas.openxmlformats.org/officeDocument/2006/relationships/hyperlink" Target="#'Governmental Information'!A1"/><Relationship Id="rId5" Type="http://schemas.openxmlformats.org/officeDocument/2006/relationships/hyperlink" Target="#'City or Town Contact'!A1"/><Relationship Id="rId15" Type="http://schemas.openxmlformats.org/officeDocument/2006/relationships/hyperlink" Target="#'Apparatus Sheet'!A1"/><Relationship Id="rId10" Type="http://schemas.openxmlformats.org/officeDocument/2006/relationships/hyperlink" Target="#'Instructions (2)'!A1"/><Relationship Id="rId19" Type="http://schemas.openxmlformats.org/officeDocument/2006/relationships/hyperlink" Target="#'Alternate Water Supply'!A1"/><Relationship Id="rId4" Type="http://schemas.openxmlformats.org/officeDocument/2006/relationships/hyperlink" Target="#'County Contact'!A1"/><Relationship Id="rId9" Type="http://schemas.openxmlformats.org/officeDocument/2006/relationships/hyperlink" Target="#'Structure Fire Respones'!A1"/><Relationship Id="rId14" Type="http://schemas.openxmlformats.org/officeDocument/2006/relationships/hyperlink" Target="#'Outside Aid IP'!A1"/><Relationship Id="rId22" Type="http://schemas.openxmlformats.org/officeDocument/2006/relationships/hyperlink" Target="#'Alternate Water Appartus List'!A1"/></Relationships>
</file>

<file path=xl/drawings/_rels/drawing12.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image" Target="../media/image5.png"/><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Task Shee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13.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image" Target="../media/image5.png"/><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Task Shee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14.xml.rels><?xml version="1.0" encoding="UTF-8" standalone="yes"?>
<Relationships xmlns="http://schemas.openxmlformats.org/package/2006/relationships"><Relationship Id="rId8" Type="http://schemas.openxmlformats.org/officeDocument/2006/relationships/hyperlink" Target="#'Department Information'!A1"/><Relationship Id="rId13" Type="http://schemas.openxmlformats.org/officeDocument/2006/relationships/hyperlink" Target="#'Instructions (2)'!A1"/><Relationship Id="rId18" Type="http://schemas.openxmlformats.org/officeDocument/2006/relationships/hyperlink" Target="#'Community Risk Worksheets'!A1"/><Relationship Id="rId3" Type="http://schemas.openxmlformats.org/officeDocument/2006/relationships/hyperlink" Target="#'Control Sheet'!A1"/><Relationship Id="rId21" Type="http://schemas.openxmlformats.org/officeDocument/2006/relationships/hyperlink" Target="#'Water System 1'!A1"/><Relationship Id="rId7" Type="http://schemas.openxmlformats.org/officeDocument/2006/relationships/hyperlink" Target="#'Structure Fire Respones'!A1"/><Relationship Id="rId12" Type="http://schemas.openxmlformats.org/officeDocument/2006/relationships/hyperlink" Target="#'Demographics and Alarms'!A1"/><Relationship Id="rId17" Type="http://schemas.openxmlformats.org/officeDocument/2006/relationships/hyperlink" Target="#'Instructions (3)'!A1"/><Relationship Id="rId2" Type="http://schemas.openxmlformats.org/officeDocument/2006/relationships/image" Target="../media/image7.png"/><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image" Target="../media/image6.png"/><Relationship Id="rId6" Type="http://schemas.openxmlformats.org/officeDocument/2006/relationships/hyperlink" Target="#'Personnel and On Duty Staffing'!A1"/><Relationship Id="rId11" Type="http://schemas.openxmlformats.org/officeDocument/2006/relationships/hyperlink" Target="#'Fire Station Info 1-5'!A1"/><Relationship Id="rId5" Type="http://schemas.openxmlformats.org/officeDocument/2006/relationships/hyperlink" Target="#'Auto Aid Workshee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City or Town Contact'!A1"/><Relationship Id="rId19" Type="http://schemas.openxmlformats.org/officeDocument/2006/relationships/hyperlink" Target="#'Static Water Point'!A1"/><Relationship Id="rId4" Type="http://schemas.openxmlformats.org/officeDocument/2006/relationships/hyperlink" Target="#'Automatic Response'!A1"/><Relationship Id="rId9" Type="http://schemas.openxmlformats.org/officeDocument/2006/relationships/hyperlink" Target="#'County Contact'!A1"/><Relationship Id="rId14" Type="http://schemas.openxmlformats.org/officeDocument/2006/relationships/hyperlink" Target="#'Governmental Information'!A1"/><Relationship Id="rId22" Type="http://schemas.openxmlformats.org/officeDocument/2006/relationships/hyperlink" Target="#'Communications Info'!A1"/></Relationships>
</file>

<file path=xl/drawings/_rels/drawing15.xml.rels><?xml version="1.0" encoding="UTF-8" standalone="yes"?>
<Relationships xmlns="http://schemas.openxmlformats.org/package/2006/relationships"><Relationship Id="rId8" Type="http://schemas.openxmlformats.org/officeDocument/2006/relationships/hyperlink" Target="#'Fire Station Info 1-5'!A1"/><Relationship Id="rId13" Type="http://schemas.openxmlformats.org/officeDocument/2006/relationships/hyperlink" Target="#'Governmental Information'!A1"/><Relationship Id="rId18" Type="http://schemas.openxmlformats.org/officeDocument/2006/relationships/hyperlink" Target="#'Instructions (3)'!A1"/><Relationship Id="rId3" Type="http://schemas.openxmlformats.org/officeDocument/2006/relationships/hyperlink" Target="#'Task Sheet'!A1"/><Relationship Id="rId21" Type="http://schemas.openxmlformats.org/officeDocument/2006/relationships/hyperlink" Target="#'Alternate Water Supply'!A1"/><Relationship Id="rId7" Type="http://schemas.openxmlformats.org/officeDocument/2006/relationships/hyperlink" Target="#'City or Town Contact'!A1"/><Relationship Id="rId12" Type="http://schemas.openxmlformats.org/officeDocument/2006/relationships/hyperlink" Target="#'Instructions (2)'!A1"/><Relationship Id="rId17" Type="http://schemas.openxmlformats.org/officeDocument/2006/relationships/hyperlink" Target="#'Apparatus Sheet'!A1"/><Relationship Id="rId2" Type="http://schemas.openxmlformats.org/officeDocument/2006/relationships/hyperlink" Target="#'Control Sheet'!A1"/><Relationship Id="rId16" Type="http://schemas.openxmlformats.org/officeDocument/2006/relationships/hyperlink" Target="#'Outside Aid IP'!A1"/><Relationship Id="rId20" Type="http://schemas.openxmlformats.org/officeDocument/2006/relationships/hyperlink" Target="#'Static Water Point'!A1"/><Relationship Id="rId1" Type="http://schemas.openxmlformats.org/officeDocument/2006/relationships/hyperlink" Target="#'Personnel and On Duty Staff Ex'!A1"/><Relationship Id="rId6" Type="http://schemas.openxmlformats.org/officeDocument/2006/relationships/hyperlink" Target="#'County Contact'!A1"/><Relationship Id="rId11" Type="http://schemas.openxmlformats.org/officeDocument/2006/relationships/hyperlink" Target="#'Structure Fire Respones'!A1"/><Relationship Id="rId24" Type="http://schemas.openxmlformats.org/officeDocument/2006/relationships/hyperlink" Target="#'Alternate Water Appartus List'!A1"/><Relationship Id="rId5" Type="http://schemas.openxmlformats.org/officeDocument/2006/relationships/hyperlink" Target="#'Department Information'!A1"/><Relationship Id="rId15" Type="http://schemas.openxmlformats.org/officeDocument/2006/relationships/hyperlink" Target="#'Auto Aid Worksheet'!A1"/><Relationship Id="rId23" Type="http://schemas.openxmlformats.org/officeDocument/2006/relationships/hyperlink" Target="#'Communications Info'!A1"/><Relationship Id="rId10" Type="http://schemas.openxmlformats.org/officeDocument/2006/relationships/hyperlink" Target="#'Personnel and On Duty Staffing'!A1"/><Relationship Id="rId19" Type="http://schemas.openxmlformats.org/officeDocument/2006/relationships/hyperlink" Target="#'Community Risk Worksheets'!A1"/><Relationship Id="rId4" Type="http://schemas.openxmlformats.org/officeDocument/2006/relationships/hyperlink" Target="#'Personnel Deduction Cal'!A1"/><Relationship Id="rId9" Type="http://schemas.openxmlformats.org/officeDocument/2006/relationships/hyperlink" Target="#'Demographics and Alarms'!A1"/><Relationship Id="rId14" Type="http://schemas.openxmlformats.org/officeDocument/2006/relationships/hyperlink" Target="#'Automatic Response'!A1"/><Relationship Id="rId22" Type="http://schemas.openxmlformats.org/officeDocument/2006/relationships/hyperlink" Target="#'Water System 1'!A1"/></Relationships>
</file>

<file path=xl/drawings/_rels/drawing16.xml.rels><?xml version="1.0" encoding="UTF-8" standalone="yes"?>
<Relationships xmlns="http://schemas.openxmlformats.org/package/2006/relationships"><Relationship Id="rId8" Type="http://schemas.openxmlformats.org/officeDocument/2006/relationships/hyperlink" Target="#'County Contact'!A1"/><Relationship Id="rId13" Type="http://schemas.openxmlformats.org/officeDocument/2006/relationships/hyperlink" Target="#'Structure Fire Respones'!A1"/><Relationship Id="rId18" Type="http://schemas.openxmlformats.org/officeDocument/2006/relationships/hyperlink" Target="#'Apparatus Sheet'!A1"/><Relationship Id="rId3" Type="http://schemas.openxmlformats.org/officeDocument/2006/relationships/hyperlink" Target="#'Task Sheet'!A1"/><Relationship Id="rId21" Type="http://schemas.openxmlformats.org/officeDocument/2006/relationships/hyperlink" Target="#'Static Water Point'!A1"/><Relationship Id="rId7" Type="http://schemas.openxmlformats.org/officeDocument/2006/relationships/hyperlink" Target="#'Department Information'!A1"/><Relationship Id="rId12" Type="http://schemas.openxmlformats.org/officeDocument/2006/relationships/hyperlink" Target="#'Personnel and On Duty Staffing'!A1"/><Relationship Id="rId17" Type="http://schemas.openxmlformats.org/officeDocument/2006/relationships/hyperlink" Target="#'Outside Aid IP'!A1"/><Relationship Id="rId25" Type="http://schemas.openxmlformats.org/officeDocument/2006/relationships/hyperlink" Target="#'Alternate Water Appartus List'!A1"/><Relationship Id="rId2" Type="http://schemas.openxmlformats.org/officeDocument/2006/relationships/hyperlink" Target="#'Control Sheet'!A1"/><Relationship Id="rId16" Type="http://schemas.openxmlformats.org/officeDocument/2006/relationships/hyperlink" Target="#'Auto Aid Worksheet'!A1"/><Relationship Id="rId20" Type="http://schemas.openxmlformats.org/officeDocument/2006/relationships/hyperlink" Target="#'Community Risk Worksheets'!A1"/><Relationship Id="rId1" Type="http://schemas.openxmlformats.org/officeDocument/2006/relationships/hyperlink" Target="#'Structure Fire Respones EXAMPLE'!A1"/><Relationship Id="rId6" Type="http://schemas.openxmlformats.org/officeDocument/2006/relationships/hyperlink" Target="#'Structure FIre Instructions'!A1"/><Relationship Id="rId11" Type="http://schemas.openxmlformats.org/officeDocument/2006/relationships/hyperlink" Target="#'Demographics and Alarms'!A1"/><Relationship Id="rId24" Type="http://schemas.openxmlformats.org/officeDocument/2006/relationships/hyperlink" Target="#'Communications Info'!A1"/><Relationship Id="rId5" Type="http://schemas.openxmlformats.org/officeDocument/2006/relationships/hyperlink" Target="#'Personnel Deduction Cal'!A1"/><Relationship Id="rId15" Type="http://schemas.openxmlformats.org/officeDocument/2006/relationships/hyperlink" Target="#'Governmental Information'!A1"/><Relationship Id="rId23" Type="http://schemas.openxmlformats.org/officeDocument/2006/relationships/hyperlink" Target="#'Water System 1'!A1"/><Relationship Id="rId10" Type="http://schemas.openxmlformats.org/officeDocument/2006/relationships/hyperlink" Target="#'Fire Station Info 1-5'!A1"/><Relationship Id="rId19" Type="http://schemas.openxmlformats.org/officeDocument/2006/relationships/hyperlink" Target="#'Instructions (3)'!A1"/><Relationship Id="rId4" Type="http://schemas.openxmlformats.org/officeDocument/2006/relationships/hyperlink" Target="#'Automatic Response'!A1"/><Relationship Id="rId9" Type="http://schemas.openxmlformats.org/officeDocument/2006/relationships/hyperlink" Target="#'City or Town Contact'!A1"/><Relationship Id="rId14" Type="http://schemas.openxmlformats.org/officeDocument/2006/relationships/hyperlink" Target="#'Instructions (2)'!A1"/><Relationship Id="rId22" Type="http://schemas.openxmlformats.org/officeDocument/2006/relationships/hyperlink" Target="#'Alternate Water Supply'!A1"/></Relationships>
</file>

<file path=xl/drawings/_rels/drawing17.xml.rels><?xml version="1.0" encoding="UTF-8" standalone="yes"?>
<Relationships xmlns="http://schemas.openxmlformats.org/package/2006/relationships"><Relationship Id="rId2" Type="http://schemas.openxmlformats.org/officeDocument/2006/relationships/hyperlink" Target="#'Structure Fire Respones'!A1"/><Relationship Id="rId1" Type="http://schemas.openxmlformats.org/officeDocument/2006/relationships/image" Target="../media/image8.png"/></Relationships>
</file>

<file path=xl/drawings/_rels/drawing18.xml.rels><?xml version="1.0" encoding="UTF-8" standalone="yes"?>
<Relationships xmlns="http://schemas.openxmlformats.org/package/2006/relationships"><Relationship Id="rId8" Type="http://schemas.openxmlformats.org/officeDocument/2006/relationships/hyperlink" Target="#'Personnel and On Duty Staffing'!A1"/><Relationship Id="rId13" Type="http://schemas.openxmlformats.org/officeDocument/2006/relationships/hyperlink" Target="#'Auto Aid Worksheet'!A1"/><Relationship Id="rId18" Type="http://schemas.openxmlformats.org/officeDocument/2006/relationships/hyperlink" Target="#'Static Water Point'!A1"/><Relationship Id="rId3" Type="http://schemas.openxmlformats.org/officeDocument/2006/relationships/hyperlink" Target="#'Department Information'!A1"/><Relationship Id="rId21" Type="http://schemas.openxmlformats.org/officeDocument/2006/relationships/hyperlink" Target="#'Communications Info'!A1"/><Relationship Id="rId7" Type="http://schemas.openxmlformats.org/officeDocument/2006/relationships/hyperlink" Target="#'Demographics and Alarms'!A1"/><Relationship Id="rId12" Type="http://schemas.openxmlformats.org/officeDocument/2006/relationships/hyperlink" Target="#'Automatic Response'!A1"/><Relationship Id="rId17" Type="http://schemas.openxmlformats.org/officeDocument/2006/relationships/hyperlink" Target="#'Community Risk Worksheets'!A1"/><Relationship Id="rId2" Type="http://schemas.openxmlformats.org/officeDocument/2006/relationships/hyperlink" Target="#'Task Sheet'!A1"/><Relationship Id="rId16" Type="http://schemas.openxmlformats.org/officeDocument/2006/relationships/hyperlink" Target="#'Instructions (3)'!A1"/><Relationship Id="rId20" Type="http://schemas.openxmlformats.org/officeDocument/2006/relationships/hyperlink" Target="#'Water System 1'!A1"/><Relationship Id="rId1" Type="http://schemas.openxmlformats.org/officeDocument/2006/relationships/hyperlink" Target="#'Control Sheet'!A1"/><Relationship Id="rId6" Type="http://schemas.openxmlformats.org/officeDocument/2006/relationships/hyperlink" Target="#'Fire Station Info 1-5'!A1"/><Relationship Id="rId11" Type="http://schemas.openxmlformats.org/officeDocument/2006/relationships/hyperlink" Target="#'Governmental Information'!A1"/><Relationship Id="rId5" Type="http://schemas.openxmlformats.org/officeDocument/2006/relationships/hyperlink" Target="#'City or Town Contact'!A1"/><Relationship Id="rId15" Type="http://schemas.openxmlformats.org/officeDocument/2006/relationships/hyperlink" Target="#'Apparatus Sheet'!A1"/><Relationship Id="rId10" Type="http://schemas.openxmlformats.org/officeDocument/2006/relationships/hyperlink" Target="#'Instructions (2)'!A1"/><Relationship Id="rId19" Type="http://schemas.openxmlformats.org/officeDocument/2006/relationships/hyperlink" Target="#'Alternate Water Supply'!A1"/><Relationship Id="rId4" Type="http://schemas.openxmlformats.org/officeDocument/2006/relationships/hyperlink" Target="#'County Contact'!A1"/><Relationship Id="rId9" Type="http://schemas.openxmlformats.org/officeDocument/2006/relationships/hyperlink" Target="#'Structure Fire Respones'!A1"/><Relationship Id="rId14" Type="http://schemas.openxmlformats.org/officeDocument/2006/relationships/hyperlink" Target="#'Outside Aid IP'!A1"/><Relationship Id="rId22" Type="http://schemas.openxmlformats.org/officeDocument/2006/relationships/hyperlink" Target="#'Alternate Water Appartus List'!A1"/></Relationships>
</file>

<file path=xl/drawings/_rels/drawing19.xml.rels><?xml version="1.0" encoding="UTF-8" standalone="yes"?>
<Relationships xmlns="http://schemas.openxmlformats.org/package/2006/relationships"><Relationship Id="rId8" Type="http://schemas.openxmlformats.org/officeDocument/2006/relationships/hyperlink" Target="#'Department Information'!A1"/><Relationship Id="rId13" Type="http://schemas.openxmlformats.org/officeDocument/2006/relationships/hyperlink" Target="#'Personnel and On Duty Staffing'!A1"/><Relationship Id="rId18" Type="http://schemas.openxmlformats.org/officeDocument/2006/relationships/hyperlink" Target="#'Outside Aid IP'!A1"/><Relationship Id="rId26" Type="http://schemas.openxmlformats.org/officeDocument/2006/relationships/hyperlink" Target="#'Alternate Water Appartus List'!A1"/><Relationship Id="rId3" Type="http://schemas.openxmlformats.org/officeDocument/2006/relationships/hyperlink" Target="#'Automatic Response EXAMPLE'!A1"/><Relationship Id="rId21" Type="http://schemas.openxmlformats.org/officeDocument/2006/relationships/hyperlink" Target="#'Community Risk Worksheets'!A1"/><Relationship Id="rId7" Type="http://schemas.openxmlformats.org/officeDocument/2006/relationships/hyperlink" Target="#'Task Sheet'!A1"/><Relationship Id="rId12" Type="http://schemas.openxmlformats.org/officeDocument/2006/relationships/hyperlink" Target="#'Demographics and Alarms'!A1"/><Relationship Id="rId17" Type="http://schemas.openxmlformats.org/officeDocument/2006/relationships/hyperlink" Target="#'Automatic Response'!A1"/><Relationship Id="rId25" Type="http://schemas.openxmlformats.org/officeDocument/2006/relationships/hyperlink" Target="#'Communications Info'!A1"/><Relationship Id="rId2" Type="http://schemas.openxmlformats.org/officeDocument/2006/relationships/hyperlink" Target="#'Automatic Response (2)'!A1"/><Relationship Id="rId16" Type="http://schemas.openxmlformats.org/officeDocument/2006/relationships/hyperlink" Target="#'Governmental Information'!A1"/><Relationship Id="rId20" Type="http://schemas.openxmlformats.org/officeDocument/2006/relationships/hyperlink" Target="#'Instructions (3)'!A1"/><Relationship Id="rId1" Type="http://schemas.openxmlformats.org/officeDocument/2006/relationships/hyperlink" Target="#'Auto Aid Worksheet'!A1"/><Relationship Id="rId6" Type="http://schemas.openxmlformats.org/officeDocument/2006/relationships/hyperlink" Target="#'Automatic Aid Instructions '!A1"/><Relationship Id="rId11" Type="http://schemas.openxmlformats.org/officeDocument/2006/relationships/hyperlink" Target="#'Fire Station Info 1-5'!A1"/><Relationship Id="rId24" Type="http://schemas.openxmlformats.org/officeDocument/2006/relationships/hyperlink" Target="#'Water System 1'!A1"/><Relationship Id="rId5" Type="http://schemas.openxmlformats.org/officeDocument/2006/relationships/hyperlink" Target="#'Personnel Deduction Cal'!A1"/><Relationship Id="rId15" Type="http://schemas.openxmlformats.org/officeDocument/2006/relationships/hyperlink" Target="#'Instructions (2)'!A1"/><Relationship Id="rId23" Type="http://schemas.openxmlformats.org/officeDocument/2006/relationships/hyperlink" Target="#'Alternate Water Supply'!A1"/><Relationship Id="rId10" Type="http://schemas.openxmlformats.org/officeDocument/2006/relationships/hyperlink" Target="#'City or Town Contact'!A1"/><Relationship Id="rId19" Type="http://schemas.openxmlformats.org/officeDocument/2006/relationships/hyperlink" Target="#'Apparatus Sheet'!A1"/><Relationship Id="rId4" Type="http://schemas.openxmlformats.org/officeDocument/2006/relationships/hyperlink" Target="#'Control Sheet'!A1"/><Relationship Id="rId9" Type="http://schemas.openxmlformats.org/officeDocument/2006/relationships/hyperlink" Target="#'County Contact'!A1"/><Relationship Id="rId14" Type="http://schemas.openxmlformats.org/officeDocument/2006/relationships/hyperlink" Target="#'Structure Fire Respones'!A1"/><Relationship Id="rId22" Type="http://schemas.openxmlformats.org/officeDocument/2006/relationships/hyperlink" Target="#'Static Water Point'!A1"/></Relationships>
</file>

<file path=xl/drawings/_rels/drawing2.xml.rels><?xml version="1.0" encoding="UTF-8" standalone="yes"?>
<Relationships xmlns="http://schemas.openxmlformats.org/package/2006/relationships"><Relationship Id="rId2" Type="http://schemas.openxmlformats.org/officeDocument/2006/relationships/hyperlink" Target="#Instructions!A1"/><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hyperlink" Target="#'Automatic Response'!A1"/><Relationship Id="rId1" Type="http://schemas.openxmlformats.org/officeDocument/2006/relationships/image" Target="../media/image8.png"/></Relationships>
</file>

<file path=xl/drawings/_rels/drawing21.xml.rels><?xml version="1.0" encoding="UTF-8" standalone="yes"?>
<Relationships xmlns="http://schemas.openxmlformats.org/package/2006/relationships"><Relationship Id="rId3" Type="http://schemas.openxmlformats.org/officeDocument/2006/relationships/hyperlink" Target="#'Personnel Deduction Cal'!A1"/><Relationship Id="rId2" Type="http://schemas.openxmlformats.org/officeDocument/2006/relationships/hyperlink" Target="#'Auto Aid Worksheet'!A1"/><Relationship Id="rId1" Type="http://schemas.openxmlformats.org/officeDocument/2006/relationships/hyperlink" Target="#'Automatic Response'!A1"/></Relationships>
</file>

<file path=xl/drawings/_rels/drawing22.xml.rels><?xml version="1.0" encoding="UTF-8" standalone="yes"?>
<Relationships xmlns="http://schemas.openxmlformats.org/package/2006/relationships"><Relationship Id="rId8" Type="http://schemas.openxmlformats.org/officeDocument/2006/relationships/hyperlink" Target="#'Auto Aid Worksheet (2)'!A1"/><Relationship Id="rId13" Type="http://schemas.openxmlformats.org/officeDocument/2006/relationships/hyperlink" Target="#'Auto Aid Worksheet (7)'!A1"/><Relationship Id="rId3" Type="http://schemas.openxmlformats.org/officeDocument/2006/relationships/hyperlink" Target="#'Automatic Response'!A1"/><Relationship Id="rId7" Type="http://schemas.openxmlformats.org/officeDocument/2006/relationships/hyperlink" Target="#'Auto Aid Worksheet'!A1"/><Relationship Id="rId12" Type="http://schemas.openxmlformats.org/officeDocument/2006/relationships/hyperlink" Target="#'Auto Aid Worksheet (6)'!A1"/><Relationship Id="rId2" Type="http://schemas.openxmlformats.org/officeDocument/2006/relationships/hyperlink" Target="#'Task Sheet'!A1"/><Relationship Id="rId16" Type="http://schemas.openxmlformats.org/officeDocument/2006/relationships/hyperlink" Target="#'Auto Aid Worksheet (10)'!A1"/><Relationship Id="rId1" Type="http://schemas.openxmlformats.org/officeDocument/2006/relationships/hyperlink" Target="#'Control Sheet'!A1"/><Relationship Id="rId6" Type="http://schemas.openxmlformats.org/officeDocument/2006/relationships/hyperlink" Target="#'Auto Aid Worksheet (12)'!A1"/><Relationship Id="rId11" Type="http://schemas.openxmlformats.org/officeDocument/2006/relationships/hyperlink" Target="#'Auto Aid Worksheet (5)'!A1"/><Relationship Id="rId5" Type="http://schemas.openxmlformats.org/officeDocument/2006/relationships/hyperlink" Target="#'Auto Aid Worksheet (11)'!A1"/><Relationship Id="rId15" Type="http://schemas.openxmlformats.org/officeDocument/2006/relationships/hyperlink" Target="#'Auto Aid Worksheet (9)'!A1"/><Relationship Id="rId10" Type="http://schemas.openxmlformats.org/officeDocument/2006/relationships/hyperlink" Target="#'Auto Aid Worksheet (4)'!A1"/><Relationship Id="rId4" Type="http://schemas.openxmlformats.org/officeDocument/2006/relationships/hyperlink" Target="#'AA Calcultor '!A1"/><Relationship Id="rId9" Type="http://schemas.openxmlformats.org/officeDocument/2006/relationships/hyperlink" Target="#'Auto Aid Worksheet (3)'!A1"/><Relationship Id="rId14" Type="http://schemas.openxmlformats.org/officeDocument/2006/relationships/hyperlink" Target="#'Auto Aid Worksheet (8)'!A1"/></Relationships>
</file>

<file path=xl/drawings/_rels/drawing23.xml.rels><?xml version="1.0" encoding="UTF-8" standalone="yes"?>
<Relationships xmlns="http://schemas.openxmlformats.org/package/2006/relationships"><Relationship Id="rId1" Type="http://schemas.openxmlformats.org/officeDocument/2006/relationships/hyperlink" Target="#'Auto Aid Worksheet'!A1"/></Relationships>
</file>

<file path=xl/drawings/_rels/drawing24.xml.rels><?xml version="1.0" encoding="UTF-8" standalone="yes"?>
<Relationships xmlns="http://schemas.openxmlformats.org/package/2006/relationships"><Relationship Id="rId8" Type="http://schemas.openxmlformats.org/officeDocument/2006/relationships/hyperlink" Target="#'Auto Aid Worksheet (2)'!A1"/><Relationship Id="rId13" Type="http://schemas.openxmlformats.org/officeDocument/2006/relationships/hyperlink" Target="#'Auto Aid Worksheet (7)'!A1"/><Relationship Id="rId3" Type="http://schemas.openxmlformats.org/officeDocument/2006/relationships/hyperlink" Target="#'Automatic Response'!A1"/><Relationship Id="rId7" Type="http://schemas.openxmlformats.org/officeDocument/2006/relationships/hyperlink" Target="#'Auto Aid Worksheet'!A1"/><Relationship Id="rId12" Type="http://schemas.openxmlformats.org/officeDocument/2006/relationships/hyperlink" Target="#'Auto Aid Worksheet (6)'!A1"/><Relationship Id="rId2" Type="http://schemas.openxmlformats.org/officeDocument/2006/relationships/hyperlink" Target="#'Task Sheet'!A1"/><Relationship Id="rId16" Type="http://schemas.openxmlformats.org/officeDocument/2006/relationships/hyperlink" Target="#'Auto Aid Worksheet (10)'!A1"/><Relationship Id="rId1" Type="http://schemas.openxmlformats.org/officeDocument/2006/relationships/hyperlink" Target="#'Control Sheet'!A1"/><Relationship Id="rId6" Type="http://schemas.openxmlformats.org/officeDocument/2006/relationships/hyperlink" Target="#'Auto Aid Worksheet (12)'!A1"/><Relationship Id="rId11" Type="http://schemas.openxmlformats.org/officeDocument/2006/relationships/hyperlink" Target="#'Auto Aid Worksheet (5)'!A1"/><Relationship Id="rId5" Type="http://schemas.openxmlformats.org/officeDocument/2006/relationships/hyperlink" Target="#'Auto Aid Worksheet (11)'!A1"/><Relationship Id="rId15" Type="http://schemas.openxmlformats.org/officeDocument/2006/relationships/hyperlink" Target="#'Auto Aid Worksheet (9)'!A1"/><Relationship Id="rId10" Type="http://schemas.openxmlformats.org/officeDocument/2006/relationships/hyperlink" Target="#'Auto Aid Worksheet (4)'!A1"/><Relationship Id="rId4" Type="http://schemas.openxmlformats.org/officeDocument/2006/relationships/hyperlink" Target="#'AA Calcultor  (2)'!A1"/><Relationship Id="rId9" Type="http://schemas.openxmlformats.org/officeDocument/2006/relationships/hyperlink" Target="#'Auto Aid Worksheet (3)'!A1"/><Relationship Id="rId14" Type="http://schemas.openxmlformats.org/officeDocument/2006/relationships/hyperlink" Target="#'Auto Aid Worksheet (8)'!A1"/></Relationships>
</file>

<file path=xl/drawings/_rels/drawing25.xml.rels><?xml version="1.0" encoding="UTF-8" standalone="yes"?>
<Relationships xmlns="http://schemas.openxmlformats.org/package/2006/relationships"><Relationship Id="rId1" Type="http://schemas.openxmlformats.org/officeDocument/2006/relationships/hyperlink" Target="#'Auto Aid Worksheet (2)'!A1"/></Relationships>
</file>

<file path=xl/drawings/_rels/drawing26.xml.rels><?xml version="1.0" encoding="UTF-8" standalone="yes"?>
<Relationships xmlns="http://schemas.openxmlformats.org/package/2006/relationships"><Relationship Id="rId8" Type="http://schemas.openxmlformats.org/officeDocument/2006/relationships/hyperlink" Target="#'Auto Aid Worksheet (2)'!A1"/><Relationship Id="rId13" Type="http://schemas.openxmlformats.org/officeDocument/2006/relationships/hyperlink" Target="#'Auto Aid Worksheet (7)'!A1"/><Relationship Id="rId3" Type="http://schemas.openxmlformats.org/officeDocument/2006/relationships/hyperlink" Target="#'Automatic Response'!A1"/><Relationship Id="rId7" Type="http://schemas.openxmlformats.org/officeDocument/2006/relationships/hyperlink" Target="#'Auto Aid Worksheet'!A1"/><Relationship Id="rId12" Type="http://schemas.openxmlformats.org/officeDocument/2006/relationships/hyperlink" Target="#'Auto Aid Worksheet (6)'!A1"/><Relationship Id="rId2" Type="http://schemas.openxmlformats.org/officeDocument/2006/relationships/hyperlink" Target="#'Task Sheet'!A1"/><Relationship Id="rId16" Type="http://schemas.openxmlformats.org/officeDocument/2006/relationships/hyperlink" Target="#'Auto Aid Worksheet (10)'!A1"/><Relationship Id="rId1" Type="http://schemas.openxmlformats.org/officeDocument/2006/relationships/hyperlink" Target="#'Control Sheet'!A1"/><Relationship Id="rId6" Type="http://schemas.openxmlformats.org/officeDocument/2006/relationships/hyperlink" Target="#'Auto Aid Worksheet (12)'!A1"/><Relationship Id="rId11" Type="http://schemas.openxmlformats.org/officeDocument/2006/relationships/hyperlink" Target="#'Auto Aid Worksheet (5)'!A1"/><Relationship Id="rId5" Type="http://schemas.openxmlformats.org/officeDocument/2006/relationships/hyperlink" Target="#'Auto Aid Worksheet (11)'!A1"/><Relationship Id="rId15" Type="http://schemas.openxmlformats.org/officeDocument/2006/relationships/hyperlink" Target="#'Auto Aid Worksheet (9)'!A1"/><Relationship Id="rId10" Type="http://schemas.openxmlformats.org/officeDocument/2006/relationships/hyperlink" Target="#'Auto Aid Worksheet (4)'!A1"/><Relationship Id="rId4" Type="http://schemas.openxmlformats.org/officeDocument/2006/relationships/hyperlink" Target="#'AA Calcultor  (3)'!A1"/><Relationship Id="rId9" Type="http://schemas.openxmlformats.org/officeDocument/2006/relationships/hyperlink" Target="#'Auto Aid Worksheet (3)'!A1"/><Relationship Id="rId14" Type="http://schemas.openxmlformats.org/officeDocument/2006/relationships/hyperlink" Target="#'Auto Aid Worksheet (8)'!A1"/></Relationships>
</file>

<file path=xl/drawings/_rels/drawing27.xml.rels><?xml version="1.0" encoding="UTF-8" standalone="yes"?>
<Relationships xmlns="http://schemas.openxmlformats.org/package/2006/relationships"><Relationship Id="rId1" Type="http://schemas.openxmlformats.org/officeDocument/2006/relationships/hyperlink" Target="#'Auto Aid Worksheet (3)'!A1"/></Relationships>
</file>

<file path=xl/drawings/_rels/drawing28.xml.rels><?xml version="1.0" encoding="UTF-8" standalone="yes"?>
<Relationships xmlns="http://schemas.openxmlformats.org/package/2006/relationships"><Relationship Id="rId8" Type="http://schemas.openxmlformats.org/officeDocument/2006/relationships/hyperlink" Target="#'Auto Aid Worksheet (2)'!A1"/><Relationship Id="rId13" Type="http://schemas.openxmlformats.org/officeDocument/2006/relationships/hyperlink" Target="#'Auto Aid Worksheet (7)'!A1"/><Relationship Id="rId3" Type="http://schemas.openxmlformats.org/officeDocument/2006/relationships/hyperlink" Target="#'Automatic Response'!A1"/><Relationship Id="rId7" Type="http://schemas.openxmlformats.org/officeDocument/2006/relationships/hyperlink" Target="#'Auto Aid Worksheet'!A1"/><Relationship Id="rId12" Type="http://schemas.openxmlformats.org/officeDocument/2006/relationships/hyperlink" Target="#'Auto Aid Worksheet (6)'!A1"/><Relationship Id="rId2" Type="http://schemas.openxmlformats.org/officeDocument/2006/relationships/hyperlink" Target="#'Task Sheet'!A1"/><Relationship Id="rId16" Type="http://schemas.openxmlformats.org/officeDocument/2006/relationships/hyperlink" Target="#'Auto Aid Worksheet (10)'!A1"/><Relationship Id="rId1" Type="http://schemas.openxmlformats.org/officeDocument/2006/relationships/hyperlink" Target="#'Control Sheet'!A1"/><Relationship Id="rId6" Type="http://schemas.openxmlformats.org/officeDocument/2006/relationships/hyperlink" Target="#'Auto Aid Worksheet (12)'!A1"/><Relationship Id="rId11" Type="http://schemas.openxmlformats.org/officeDocument/2006/relationships/hyperlink" Target="#'Auto Aid Worksheet (5)'!A1"/><Relationship Id="rId5" Type="http://schemas.openxmlformats.org/officeDocument/2006/relationships/hyperlink" Target="#'Auto Aid Worksheet (11)'!A1"/><Relationship Id="rId15" Type="http://schemas.openxmlformats.org/officeDocument/2006/relationships/hyperlink" Target="#'Auto Aid Worksheet (9)'!A1"/><Relationship Id="rId10" Type="http://schemas.openxmlformats.org/officeDocument/2006/relationships/hyperlink" Target="#'Auto Aid Worksheet (4)'!A1"/><Relationship Id="rId4" Type="http://schemas.openxmlformats.org/officeDocument/2006/relationships/hyperlink" Target="#'AA Calcultor  (4)'!A1"/><Relationship Id="rId9" Type="http://schemas.openxmlformats.org/officeDocument/2006/relationships/hyperlink" Target="#'Auto Aid Worksheet (3)'!A1"/><Relationship Id="rId14" Type="http://schemas.openxmlformats.org/officeDocument/2006/relationships/hyperlink" Target="#'Auto Aid Worksheet (8)'!A1"/></Relationships>
</file>

<file path=xl/drawings/_rels/drawing29.xml.rels><?xml version="1.0" encoding="UTF-8" standalone="yes"?>
<Relationships xmlns="http://schemas.openxmlformats.org/package/2006/relationships"><Relationship Id="rId1" Type="http://schemas.openxmlformats.org/officeDocument/2006/relationships/hyperlink" Target="#'Auto Aid Worksheet (4)'!A1"/></Relationships>
</file>

<file path=xl/drawings/_rels/drawing3.xml.rels><?xml version="1.0" encoding="UTF-8" standalone="yes"?>
<Relationships xmlns="http://schemas.openxmlformats.org/package/2006/relationships"><Relationship Id="rId8" Type="http://schemas.openxmlformats.org/officeDocument/2006/relationships/hyperlink" Target="#'Automatic Response'!A1"/><Relationship Id="rId13" Type="http://schemas.openxmlformats.org/officeDocument/2006/relationships/hyperlink" Target="#'Task Sheet'!A1"/><Relationship Id="rId18" Type="http://schemas.openxmlformats.org/officeDocument/2006/relationships/hyperlink" Target="#'Community Risk Worksheets'!A1"/><Relationship Id="rId3" Type="http://schemas.openxmlformats.org/officeDocument/2006/relationships/hyperlink" Target="#'City or Town Contact'!A1"/><Relationship Id="rId21" Type="http://schemas.openxmlformats.org/officeDocument/2006/relationships/hyperlink" Target="#'Static Water Point'!A1"/><Relationship Id="rId7" Type="http://schemas.openxmlformats.org/officeDocument/2006/relationships/hyperlink" Target="#'Structure Fire Respones'!A1"/><Relationship Id="rId12" Type="http://schemas.openxmlformats.org/officeDocument/2006/relationships/hyperlink" Target="#'Fire Station Info 1-5'!A1"/><Relationship Id="rId17" Type="http://schemas.openxmlformats.org/officeDocument/2006/relationships/hyperlink" Target="#'Instructions (2)'!A1"/><Relationship Id="rId2" Type="http://schemas.openxmlformats.org/officeDocument/2006/relationships/hyperlink" Target="#'County Contact'!A1"/><Relationship Id="rId16" Type="http://schemas.openxmlformats.org/officeDocument/2006/relationships/hyperlink" Target="#'Apparatus Sheet'!A1"/><Relationship Id="rId20" Type="http://schemas.openxmlformats.org/officeDocument/2006/relationships/hyperlink" Target="#'Alternate Water Appartus List'!A1"/><Relationship Id="rId1" Type="http://schemas.openxmlformats.org/officeDocument/2006/relationships/hyperlink" Target="#'Department Information'!A1"/><Relationship Id="rId6" Type="http://schemas.openxmlformats.org/officeDocument/2006/relationships/hyperlink" Target="#'Personnel and On Duty Staffing'!A1"/><Relationship Id="rId11" Type="http://schemas.openxmlformats.org/officeDocument/2006/relationships/hyperlink" Target="#'Documents to Review'!A1"/><Relationship Id="rId24" Type="http://schemas.openxmlformats.org/officeDocument/2006/relationships/hyperlink" Target="#'Alternate Water Supply'!A1"/><Relationship Id="rId5" Type="http://schemas.openxmlformats.org/officeDocument/2006/relationships/hyperlink" Target="#'Demographics and Alarms'!A1"/><Relationship Id="rId15" Type="http://schemas.openxmlformats.org/officeDocument/2006/relationships/hyperlink" Target="#'Auto Aid Worksheet'!A1"/><Relationship Id="rId23" Type="http://schemas.openxmlformats.org/officeDocument/2006/relationships/image" Target="../media/image2.png"/><Relationship Id="rId10" Type="http://schemas.openxmlformats.org/officeDocument/2006/relationships/hyperlink" Target="#'Water System 1'!A1"/><Relationship Id="rId19" Type="http://schemas.openxmlformats.org/officeDocument/2006/relationships/hyperlink" Target="#'Instructions (3)'!A1"/><Relationship Id="rId4" Type="http://schemas.openxmlformats.org/officeDocument/2006/relationships/hyperlink" Target="#'Communications Info'!A1"/><Relationship Id="rId9" Type="http://schemas.openxmlformats.org/officeDocument/2006/relationships/hyperlink" Target="#'Outside Aid IP'!A1"/><Relationship Id="rId14" Type="http://schemas.openxmlformats.org/officeDocument/2006/relationships/hyperlink" Target="#Instructions!A1"/><Relationship Id="rId22" Type="http://schemas.openxmlformats.org/officeDocument/2006/relationships/hyperlink" Target="#'Governmental Information'!A1"/></Relationships>
</file>

<file path=xl/drawings/_rels/drawing30.xml.rels><?xml version="1.0" encoding="UTF-8" standalone="yes"?>
<Relationships xmlns="http://schemas.openxmlformats.org/package/2006/relationships"><Relationship Id="rId8" Type="http://schemas.openxmlformats.org/officeDocument/2006/relationships/hyperlink" Target="#'Auto Aid Worksheet (2)'!A1"/><Relationship Id="rId13" Type="http://schemas.openxmlformats.org/officeDocument/2006/relationships/hyperlink" Target="#'Auto Aid Worksheet (7)'!A1"/><Relationship Id="rId3" Type="http://schemas.openxmlformats.org/officeDocument/2006/relationships/hyperlink" Target="#'Automatic Response'!A1"/><Relationship Id="rId7" Type="http://schemas.openxmlformats.org/officeDocument/2006/relationships/hyperlink" Target="#'Auto Aid Worksheet'!A1"/><Relationship Id="rId12" Type="http://schemas.openxmlformats.org/officeDocument/2006/relationships/hyperlink" Target="#'Auto Aid Worksheet (6)'!A1"/><Relationship Id="rId2" Type="http://schemas.openxmlformats.org/officeDocument/2006/relationships/hyperlink" Target="#'Task Sheet'!A1"/><Relationship Id="rId16" Type="http://schemas.openxmlformats.org/officeDocument/2006/relationships/hyperlink" Target="#'Auto Aid Worksheet (10)'!A1"/><Relationship Id="rId1" Type="http://schemas.openxmlformats.org/officeDocument/2006/relationships/hyperlink" Target="#'Control Sheet'!A1"/><Relationship Id="rId6" Type="http://schemas.openxmlformats.org/officeDocument/2006/relationships/hyperlink" Target="#'Auto Aid Worksheet (12)'!A1"/><Relationship Id="rId11" Type="http://schemas.openxmlformats.org/officeDocument/2006/relationships/hyperlink" Target="#'Auto Aid Worksheet (5)'!A1"/><Relationship Id="rId5" Type="http://schemas.openxmlformats.org/officeDocument/2006/relationships/hyperlink" Target="#'Auto Aid Worksheet (11)'!A1"/><Relationship Id="rId15" Type="http://schemas.openxmlformats.org/officeDocument/2006/relationships/hyperlink" Target="#'Auto Aid Worksheet (9)'!A1"/><Relationship Id="rId10" Type="http://schemas.openxmlformats.org/officeDocument/2006/relationships/hyperlink" Target="#'Auto Aid Worksheet (4)'!A1"/><Relationship Id="rId4" Type="http://schemas.openxmlformats.org/officeDocument/2006/relationships/hyperlink" Target="#'AA Calcultor  (5)'!A1"/><Relationship Id="rId9" Type="http://schemas.openxmlformats.org/officeDocument/2006/relationships/hyperlink" Target="#'Auto Aid Worksheet (3)'!A1"/><Relationship Id="rId14" Type="http://schemas.openxmlformats.org/officeDocument/2006/relationships/hyperlink" Target="#'Auto Aid Worksheet (8)'!A1"/></Relationships>
</file>

<file path=xl/drawings/_rels/drawing31.xml.rels><?xml version="1.0" encoding="UTF-8" standalone="yes"?>
<Relationships xmlns="http://schemas.openxmlformats.org/package/2006/relationships"><Relationship Id="rId1" Type="http://schemas.openxmlformats.org/officeDocument/2006/relationships/hyperlink" Target="#'Auto Aid Worksheet (5)'!A1"/></Relationships>
</file>

<file path=xl/drawings/_rels/drawing32.xml.rels><?xml version="1.0" encoding="UTF-8" standalone="yes"?>
<Relationships xmlns="http://schemas.openxmlformats.org/package/2006/relationships"><Relationship Id="rId8" Type="http://schemas.openxmlformats.org/officeDocument/2006/relationships/hyperlink" Target="#'Auto Aid Worksheet (2)'!A1"/><Relationship Id="rId13" Type="http://schemas.openxmlformats.org/officeDocument/2006/relationships/hyperlink" Target="#'Auto Aid Worksheet (7)'!A1"/><Relationship Id="rId3" Type="http://schemas.openxmlformats.org/officeDocument/2006/relationships/hyperlink" Target="#'Automatic Response'!A1"/><Relationship Id="rId7" Type="http://schemas.openxmlformats.org/officeDocument/2006/relationships/hyperlink" Target="#'Auto Aid Worksheet'!A1"/><Relationship Id="rId12" Type="http://schemas.openxmlformats.org/officeDocument/2006/relationships/hyperlink" Target="#'Auto Aid Worksheet (6)'!A1"/><Relationship Id="rId2" Type="http://schemas.openxmlformats.org/officeDocument/2006/relationships/hyperlink" Target="#'Task Sheet'!A1"/><Relationship Id="rId16" Type="http://schemas.openxmlformats.org/officeDocument/2006/relationships/hyperlink" Target="#'Auto Aid Worksheet (10)'!A1"/><Relationship Id="rId1" Type="http://schemas.openxmlformats.org/officeDocument/2006/relationships/hyperlink" Target="#'Control Sheet'!A1"/><Relationship Id="rId6" Type="http://schemas.openxmlformats.org/officeDocument/2006/relationships/hyperlink" Target="#'Auto Aid Worksheet (12)'!A1"/><Relationship Id="rId11" Type="http://schemas.openxmlformats.org/officeDocument/2006/relationships/hyperlink" Target="#'Auto Aid Worksheet (5)'!A1"/><Relationship Id="rId5" Type="http://schemas.openxmlformats.org/officeDocument/2006/relationships/hyperlink" Target="#'Auto Aid Worksheet (11)'!A1"/><Relationship Id="rId15" Type="http://schemas.openxmlformats.org/officeDocument/2006/relationships/hyperlink" Target="#'Auto Aid Worksheet (9)'!A1"/><Relationship Id="rId10" Type="http://schemas.openxmlformats.org/officeDocument/2006/relationships/hyperlink" Target="#'Auto Aid Worksheet (4)'!A1"/><Relationship Id="rId4" Type="http://schemas.openxmlformats.org/officeDocument/2006/relationships/hyperlink" Target="#'AA Calcultor  (6)'!A1"/><Relationship Id="rId9" Type="http://schemas.openxmlformats.org/officeDocument/2006/relationships/hyperlink" Target="#'Auto Aid Worksheet (3)'!A1"/><Relationship Id="rId14" Type="http://schemas.openxmlformats.org/officeDocument/2006/relationships/hyperlink" Target="#'Auto Aid Worksheet (8)'!A1"/></Relationships>
</file>

<file path=xl/drawings/_rels/drawing33.xml.rels><?xml version="1.0" encoding="UTF-8" standalone="yes"?>
<Relationships xmlns="http://schemas.openxmlformats.org/package/2006/relationships"><Relationship Id="rId1" Type="http://schemas.openxmlformats.org/officeDocument/2006/relationships/hyperlink" Target="#'Auto Aid Worksheet (6)'!A1"/></Relationships>
</file>

<file path=xl/drawings/_rels/drawing34.xml.rels><?xml version="1.0" encoding="UTF-8" standalone="yes"?>
<Relationships xmlns="http://schemas.openxmlformats.org/package/2006/relationships"><Relationship Id="rId8" Type="http://schemas.openxmlformats.org/officeDocument/2006/relationships/hyperlink" Target="#'Auto Aid Worksheet (2)'!A1"/><Relationship Id="rId13" Type="http://schemas.openxmlformats.org/officeDocument/2006/relationships/hyperlink" Target="#'Auto Aid Worksheet (7)'!A1"/><Relationship Id="rId3" Type="http://schemas.openxmlformats.org/officeDocument/2006/relationships/hyperlink" Target="#'Automatic Response'!A1"/><Relationship Id="rId7" Type="http://schemas.openxmlformats.org/officeDocument/2006/relationships/hyperlink" Target="#'Auto Aid Worksheet'!A1"/><Relationship Id="rId12" Type="http://schemas.openxmlformats.org/officeDocument/2006/relationships/hyperlink" Target="#'Auto Aid Worksheet (6)'!A1"/><Relationship Id="rId2" Type="http://schemas.openxmlformats.org/officeDocument/2006/relationships/hyperlink" Target="#'Task Sheet'!A1"/><Relationship Id="rId16" Type="http://schemas.openxmlformats.org/officeDocument/2006/relationships/hyperlink" Target="#'Auto Aid Worksheet (10)'!A1"/><Relationship Id="rId1" Type="http://schemas.openxmlformats.org/officeDocument/2006/relationships/hyperlink" Target="#'Control Sheet'!A1"/><Relationship Id="rId6" Type="http://schemas.openxmlformats.org/officeDocument/2006/relationships/hyperlink" Target="#'Auto Aid Worksheet (12)'!A1"/><Relationship Id="rId11" Type="http://schemas.openxmlformats.org/officeDocument/2006/relationships/hyperlink" Target="#'Auto Aid Worksheet (5)'!A1"/><Relationship Id="rId5" Type="http://schemas.openxmlformats.org/officeDocument/2006/relationships/hyperlink" Target="#'Auto Aid Worksheet (11)'!A1"/><Relationship Id="rId15" Type="http://schemas.openxmlformats.org/officeDocument/2006/relationships/hyperlink" Target="#'Auto Aid Worksheet (9)'!A1"/><Relationship Id="rId10" Type="http://schemas.openxmlformats.org/officeDocument/2006/relationships/hyperlink" Target="#'Auto Aid Worksheet (4)'!A1"/><Relationship Id="rId4" Type="http://schemas.openxmlformats.org/officeDocument/2006/relationships/hyperlink" Target="#'AA Calcultor  (7)'!A1"/><Relationship Id="rId9" Type="http://schemas.openxmlformats.org/officeDocument/2006/relationships/hyperlink" Target="#'Auto Aid Worksheet (3)'!A1"/><Relationship Id="rId14" Type="http://schemas.openxmlformats.org/officeDocument/2006/relationships/hyperlink" Target="#'Auto Aid Worksheet (8)'!A1"/></Relationships>
</file>

<file path=xl/drawings/_rels/drawing35.xml.rels><?xml version="1.0" encoding="UTF-8" standalone="yes"?>
<Relationships xmlns="http://schemas.openxmlformats.org/package/2006/relationships"><Relationship Id="rId1" Type="http://schemas.openxmlformats.org/officeDocument/2006/relationships/hyperlink" Target="#'Auto Aid Worksheet (7)'!A1"/></Relationships>
</file>

<file path=xl/drawings/_rels/drawing36.xml.rels><?xml version="1.0" encoding="UTF-8" standalone="yes"?>
<Relationships xmlns="http://schemas.openxmlformats.org/package/2006/relationships"><Relationship Id="rId8" Type="http://schemas.openxmlformats.org/officeDocument/2006/relationships/hyperlink" Target="#'Auto Aid Worksheet (2)'!A1"/><Relationship Id="rId13" Type="http://schemas.openxmlformats.org/officeDocument/2006/relationships/hyperlink" Target="#'Auto Aid Worksheet (7)'!A1"/><Relationship Id="rId3" Type="http://schemas.openxmlformats.org/officeDocument/2006/relationships/hyperlink" Target="#'Automatic Response'!A1"/><Relationship Id="rId7" Type="http://schemas.openxmlformats.org/officeDocument/2006/relationships/hyperlink" Target="#'Auto Aid Worksheet'!A1"/><Relationship Id="rId12" Type="http://schemas.openxmlformats.org/officeDocument/2006/relationships/hyperlink" Target="#'Auto Aid Worksheet (6)'!A1"/><Relationship Id="rId2" Type="http://schemas.openxmlformats.org/officeDocument/2006/relationships/hyperlink" Target="#'Task Sheet'!A1"/><Relationship Id="rId16" Type="http://schemas.openxmlformats.org/officeDocument/2006/relationships/hyperlink" Target="#'Auto Aid Worksheet (10)'!A1"/><Relationship Id="rId1" Type="http://schemas.openxmlformats.org/officeDocument/2006/relationships/hyperlink" Target="#'Control Sheet'!A1"/><Relationship Id="rId6" Type="http://schemas.openxmlformats.org/officeDocument/2006/relationships/hyperlink" Target="#'Auto Aid Worksheet (12)'!A1"/><Relationship Id="rId11" Type="http://schemas.openxmlformats.org/officeDocument/2006/relationships/hyperlink" Target="#'Auto Aid Worksheet (5)'!A1"/><Relationship Id="rId5" Type="http://schemas.openxmlformats.org/officeDocument/2006/relationships/hyperlink" Target="#'Auto Aid Worksheet (11)'!A1"/><Relationship Id="rId15" Type="http://schemas.openxmlformats.org/officeDocument/2006/relationships/hyperlink" Target="#'Auto Aid Worksheet (9)'!A1"/><Relationship Id="rId10" Type="http://schemas.openxmlformats.org/officeDocument/2006/relationships/hyperlink" Target="#'Auto Aid Worksheet (4)'!A1"/><Relationship Id="rId4" Type="http://schemas.openxmlformats.org/officeDocument/2006/relationships/hyperlink" Target="#'AA Calcultor  (8)'!A1"/><Relationship Id="rId9" Type="http://schemas.openxmlformats.org/officeDocument/2006/relationships/hyperlink" Target="#'Auto Aid Worksheet (3)'!A1"/><Relationship Id="rId14" Type="http://schemas.openxmlformats.org/officeDocument/2006/relationships/hyperlink" Target="#'Auto Aid Worksheet (8)'!A1"/></Relationships>
</file>

<file path=xl/drawings/_rels/drawing37.xml.rels><?xml version="1.0" encoding="UTF-8" standalone="yes"?>
<Relationships xmlns="http://schemas.openxmlformats.org/package/2006/relationships"><Relationship Id="rId1" Type="http://schemas.openxmlformats.org/officeDocument/2006/relationships/hyperlink" Target="#'Auto Aid Worksheet (8)'!A1"/></Relationships>
</file>

<file path=xl/drawings/_rels/drawing38.xml.rels><?xml version="1.0" encoding="UTF-8" standalone="yes"?>
<Relationships xmlns="http://schemas.openxmlformats.org/package/2006/relationships"><Relationship Id="rId8" Type="http://schemas.openxmlformats.org/officeDocument/2006/relationships/hyperlink" Target="#'Auto Aid Worksheet (2)'!A1"/><Relationship Id="rId13" Type="http://schemas.openxmlformats.org/officeDocument/2006/relationships/hyperlink" Target="#'Auto Aid Worksheet (7)'!A1"/><Relationship Id="rId3" Type="http://schemas.openxmlformats.org/officeDocument/2006/relationships/hyperlink" Target="#'Automatic Response'!A1"/><Relationship Id="rId7" Type="http://schemas.openxmlformats.org/officeDocument/2006/relationships/hyperlink" Target="#'Auto Aid Worksheet'!A1"/><Relationship Id="rId12" Type="http://schemas.openxmlformats.org/officeDocument/2006/relationships/hyperlink" Target="#'Auto Aid Worksheet (6)'!A1"/><Relationship Id="rId2" Type="http://schemas.openxmlformats.org/officeDocument/2006/relationships/hyperlink" Target="#'Task Sheet'!A1"/><Relationship Id="rId16" Type="http://schemas.openxmlformats.org/officeDocument/2006/relationships/hyperlink" Target="#'Auto Aid Worksheet (10)'!A1"/><Relationship Id="rId1" Type="http://schemas.openxmlformats.org/officeDocument/2006/relationships/hyperlink" Target="#'Control Sheet'!A1"/><Relationship Id="rId6" Type="http://schemas.openxmlformats.org/officeDocument/2006/relationships/hyperlink" Target="#'Auto Aid Worksheet (12)'!A1"/><Relationship Id="rId11" Type="http://schemas.openxmlformats.org/officeDocument/2006/relationships/hyperlink" Target="#'Auto Aid Worksheet (5)'!A1"/><Relationship Id="rId5" Type="http://schemas.openxmlformats.org/officeDocument/2006/relationships/hyperlink" Target="#'Auto Aid Worksheet (11)'!A1"/><Relationship Id="rId15" Type="http://schemas.openxmlformats.org/officeDocument/2006/relationships/hyperlink" Target="#'Auto Aid Worksheet (9)'!A1"/><Relationship Id="rId10" Type="http://schemas.openxmlformats.org/officeDocument/2006/relationships/hyperlink" Target="#'Auto Aid Worksheet (4)'!A1"/><Relationship Id="rId4" Type="http://schemas.openxmlformats.org/officeDocument/2006/relationships/hyperlink" Target="#'AA Calcultor  (9)'!A1"/><Relationship Id="rId9" Type="http://schemas.openxmlformats.org/officeDocument/2006/relationships/hyperlink" Target="#'Auto Aid Worksheet (3)'!A1"/><Relationship Id="rId14" Type="http://schemas.openxmlformats.org/officeDocument/2006/relationships/hyperlink" Target="#'Auto Aid Worksheet (8)'!A1"/></Relationships>
</file>

<file path=xl/drawings/_rels/drawing39.xml.rels><?xml version="1.0" encoding="UTF-8" standalone="yes"?>
<Relationships xmlns="http://schemas.openxmlformats.org/package/2006/relationships"><Relationship Id="rId1" Type="http://schemas.openxmlformats.org/officeDocument/2006/relationships/hyperlink" Target="#'Auto Aid Worksheet (9)'!A1"/></Relationships>
</file>

<file path=xl/drawings/_rels/drawing4.xml.rels><?xml version="1.0" encoding="UTF-8" standalone="yes"?>
<Relationships xmlns="http://schemas.openxmlformats.org/package/2006/relationships"><Relationship Id="rId3" Type="http://schemas.openxmlformats.org/officeDocument/2006/relationships/hyperlink" Target="https://www.youtube.com/watch?v=qmKuQT6U960" TargetMode="External"/><Relationship Id="rId2" Type="http://schemas.openxmlformats.org/officeDocument/2006/relationships/hyperlink" Target="#'Documents to Review'!A1"/><Relationship Id="rId1" Type="http://schemas.openxmlformats.org/officeDocument/2006/relationships/image" Target="../media/image3.png"/></Relationships>
</file>

<file path=xl/drawings/_rels/drawing40.xml.rels><?xml version="1.0" encoding="UTF-8" standalone="yes"?>
<Relationships xmlns="http://schemas.openxmlformats.org/package/2006/relationships"><Relationship Id="rId8" Type="http://schemas.openxmlformats.org/officeDocument/2006/relationships/hyperlink" Target="#'Auto Aid Worksheet (2)'!A1"/><Relationship Id="rId13" Type="http://schemas.openxmlformats.org/officeDocument/2006/relationships/hyperlink" Target="#'Auto Aid Worksheet (7)'!A1"/><Relationship Id="rId3" Type="http://schemas.openxmlformats.org/officeDocument/2006/relationships/hyperlink" Target="#'Automatic Response'!A1"/><Relationship Id="rId7" Type="http://schemas.openxmlformats.org/officeDocument/2006/relationships/hyperlink" Target="#'Auto Aid Worksheet'!A1"/><Relationship Id="rId12" Type="http://schemas.openxmlformats.org/officeDocument/2006/relationships/hyperlink" Target="#'Auto Aid Worksheet (6)'!A1"/><Relationship Id="rId2" Type="http://schemas.openxmlformats.org/officeDocument/2006/relationships/hyperlink" Target="#'Task Sheet'!A1"/><Relationship Id="rId16" Type="http://schemas.openxmlformats.org/officeDocument/2006/relationships/hyperlink" Target="#'Auto Aid Worksheet (10)'!A1"/><Relationship Id="rId1" Type="http://schemas.openxmlformats.org/officeDocument/2006/relationships/hyperlink" Target="#'Control Sheet'!A1"/><Relationship Id="rId6" Type="http://schemas.openxmlformats.org/officeDocument/2006/relationships/hyperlink" Target="#'Auto Aid Worksheet (12)'!A1"/><Relationship Id="rId11" Type="http://schemas.openxmlformats.org/officeDocument/2006/relationships/hyperlink" Target="#'Auto Aid Worksheet (5)'!A1"/><Relationship Id="rId5" Type="http://schemas.openxmlformats.org/officeDocument/2006/relationships/hyperlink" Target="#'Auto Aid Worksheet (11)'!A1"/><Relationship Id="rId15" Type="http://schemas.openxmlformats.org/officeDocument/2006/relationships/hyperlink" Target="#'Auto Aid Worksheet (9)'!A1"/><Relationship Id="rId10" Type="http://schemas.openxmlformats.org/officeDocument/2006/relationships/hyperlink" Target="#'Auto Aid Worksheet (4)'!A1"/><Relationship Id="rId4" Type="http://schemas.openxmlformats.org/officeDocument/2006/relationships/hyperlink" Target="#'AA Calcultor  (10)'!A1"/><Relationship Id="rId9" Type="http://schemas.openxmlformats.org/officeDocument/2006/relationships/hyperlink" Target="#'Auto Aid Worksheet (3)'!A1"/><Relationship Id="rId14" Type="http://schemas.openxmlformats.org/officeDocument/2006/relationships/hyperlink" Target="#'Auto Aid Worksheet (8)'!A1"/></Relationships>
</file>

<file path=xl/drawings/_rels/drawing41.xml.rels><?xml version="1.0" encoding="UTF-8" standalone="yes"?>
<Relationships xmlns="http://schemas.openxmlformats.org/package/2006/relationships"><Relationship Id="rId1" Type="http://schemas.openxmlformats.org/officeDocument/2006/relationships/hyperlink" Target="#'Auto Aid Worksheet (10)'!A1"/></Relationships>
</file>

<file path=xl/drawings/_rels/drawing42.xml.rels><?xml version="1.0" encoding="UTF-8" standalone="yes"?>
<Relationships xmlns="http://schemas.openxmlformats.org/package/2006/relationships"><Relationship Id="rId8" Type="http://schemas.openxmlformats.org/officeDocument/2006/relationships/hyperlink" Target="#'Auto Aid Worksheet (2)'!A1"/><Relationship Id="rId13" Type="http://schemas.openxmlformats.org/officeDocument/2006/relationships/hyperlink" Target="#'Auto Aid Worksheet (7)'!A1"/><Relationship Id="rId3" Type="http://schemas.openxmlformats.org/officeDocument/2006/relationships/hyperlink" Target="#'Automatic Response'!A1"/><Relationship Id="rId7" Type="http://schemas.openxmlformats.org/officeDocument/2006/relationships/hyperlink" Target="#'Auto Aid Worksheet'!A1"/><Relationship Id="rId12" Type="http://schemas.openxmlformats.org/officeDocument/2006/relationships/hyperlink" Target="#'Auto Aid Worksheet (6)'!A1"/><Relationship Id="rId2" Type="http://schemas.openxmlformats.org/officeDocument/2006/relationships/hyperlink" Target="#'Task Sheet'!A1"/><Relationship Id="rId16" Type="http://schemas.openxmlformats.org/officeDocument/2006/relationships/hyperlink" Target="#'Auto Aid Worksheet (10)'!A1"/><Relationship Id="rId1" Type="http://schemas.openxmlformats.org/officeDocument/2006/relationships/hyperlink" Target="#'Control Sheet'!A1"/><Relationship Id="rId6" Type="http://schemas.openxmlformats.org/officeDocument/2006/relationships/hyperlink" Target="#'Auto Aid Worksheet (12)'!A1"/><Relationship Id="rId11" Type="http://schemas.openxmlformats.org/officeDocument/2006/relationships/hyperlink" Target="#'Auto Aid Worksheet (5)'!A1"/><Relationship Id="rId5" Type="http://schemas.openxmlformats.org/officeDocument/2006/relationships/hyperlink" Target="#'Auto Aid Worksheet (11)'!A1"/><Relationship Id="rId15" Type="http://schemas.openxmlformats.org/officeDocument/2006/relationships/hyperlink" Target="#'Auto Aid Worksheet (9)'!A1"/><Relationship Id="rId10" Type="http://schemas.openxmlformats.org/officeDocument/2006/relationships/hyperlink" Target="#'Auto Aid Worksheet (4)'!A1"/><Relationship Id="rId4" Type="http://schemas.openxmlformats.org/officeDocument/2006/relationships/hyperlink" Target="#'AA Calcultor  (11)'!A1"/><Relationship Id="rId9" Type="http://schemas.openxmlformats.org/officeDocument/2006/relationships/hyperlink" Target="#'Auto Aid Worksheet (3)'!A1"/><Relationship Id="rId14" Type="http://schemas.openxmlformats.org/officeDocument/2006/relationships/hyperlink" Target="#'Auto Aid Worksheet (8)'!A1"/></Relationships>
</file>

<file path=xl/drawings/_rels/drawing43.xml.rels><?xml version="1.0" encoding="UTF-8" standalone="yes"?>
<Relationships xmlns="http://schemas.openxmlformats.org/package/2006/relationships"><Relationship Id="rId1" Type="http://schemas.openxmlformats.org/officeDocument/2006/relationships/hyperlink" Target="#'Auto Aid Worksheet (11)'!A1"/></Relationships>
</file>

<file path=xl/drawings/_rels/drawing44.xml.rels><?xml version="1.0" encoding="UTF-8" standalone="yes"?>
<Relationships xmlns="http://schemas.openxmlformats.org/package/2006/relationships"><Relationship Id="rId8" Type="http://schemas.openxmlformats.org/officeDocument/2006/relationships/hyperlink" Target="#'Auto Aid Worksheet (2)'!A1"/><Relationship Id="rId13" Type="http://schemas.openxmlformats.org/officeDocument/2006/relationships/hyperlink" Target="#'Auto Aid Worksheet (7)'!A1"/><Relationship Id="rId3" Type="http://schemas.openxmlformats.org/officeDocument/2006/relationships/hyperlink" Target="#'Automatic Response'!A1"/><Relationship Id="rId7" Type="http://schemas.openxmlformats.org/officeDocument/2006/relationships/hyperlink" Target="#'Auto Aid Worksheet'!A1"/><Relationship Id="rId12" Type="http://schemas.openxmlformats.org/officeDocument/2006/relationships/hyperlink" Target="#'Auto Aid Worksheet (6)'!A1"/><Relationship Id="rId2" Type="http://schemas.openxmlformats.org/officeDocument/2006/relationships/hyperlink" Target="#'Task Sheet'!A1"/><Relationship Id="rId16" Type="http://schemas.openxmlformats.org/officeDocument/2006/relationships/hyperlink" Target="#'Auto Aid Worksheet (10)'!A1"/><Relationship Id="rId1" Type="http://schemas.openxmlformats.org/officeDocument/2006/relationships/hyperlink" Target="#'Control Sheet'!A1"/><Relationship Id="rId6" Type="http://schemas.openxmlformats.org/officeDocument/2006/relationships/hyperlink" Target="#'Auto Aid Worksheet (12)'!A1"/><Relationship Id="rId11" Type="http://schemas.openxmlformats.org/officeDocument/2006/relationships/hyperlink" Target="#'Auto Aid Worksheet (5)'!A1"/><Relationship Id="rId5" Type="http://schemas.openxmlformats.org/officeDocument/2006/relationships/hyperlink" Target="#'Auto Aid Worksheet (11)'!A1"/><Relationship Id="rId15" Type="http://schemas.openxmlformats.org/officeDocument/2006/relationships/hyperlink" Target="#'Auto Aid Worksheet (9)'!A1"/><Relationship Id="rId10" Type="http://schemas.openxmlformats.org/officeDocument/2006/relationships/hyperlink" Target="#'Auto Aid Worksheet (4)'!A1"/><Relationship Id="rId4" Type="http://schemas.openxmlformats.org/officeDocument/2006/relationships/hyperlink" Target="#'AA Calcultor  (12)'!A1"/><Relationship Id="rId9" Type="http://schemas.openxmlformats.org/officeDocument/2006/relationships/hyperlink" Target="#'Auto Aid Worksheet (3)'!A1"/><Relationship Id="rId14" Type="http://schemas.openxmlformats.org/officeDocument/2006/relationships/hyperlink" Target="#'Auto Aid Worksheet (8)'!A1"/></Relationships>
</file>

<file path=xl/drawings/_rels/drawing45.xml.rels><?xml version="1.0" encoding="UTF-8" standalone="yes"?>
<Relationships xmlns="http://schemas.openxmlformats.org/package/2006/relationships"><Relationship Id="rId1" Type="http://schemas.openxmlformats.org/officeDocument/2006/relationships/hyperlink" Target="#'Auto Aid Worksheet (12)'!A1"/></Relationships>
</file>

<file path=xl/drawings/_rels/drawing46.xml.rels><?xml version="1.0" encoding="UTF-8" standalone="yes"?>
<Relationships xmlns="http://schemas.openxmlformats.org/package/2006/relationships"><Relationship Id="rId8" Type="http://schemas.openxmlformats.org/officeDocument/2006/relationships/hyperlink" Target="#'Task Sheet'!A1"/><Relationship Id="rId13" Type="http://schemas.openxmlformats.org/officeDocument/2006/relationships/hyperlink" Target="#'Demographics and Alarms'!A1"/><Relationship Id="rId18" Type="http://schemas.openxmlformats.org/officeDocument/2006/relationships/hyperlink" Target="#'Automatic Response'!A1"/><Relationship Id="rId26" Type="http://schemas.openxmlformats.org/officeDocument/2006/relationships/hyperlink" Target="#'Communications Info'!A1"/><Relationship Id="rId3" Type="http://schemas.openxmlformats.org/officeDocument/2006/relationships/hyperlink" Target="#'Water System 3'!T3"/><Relationship Id="rId21" Type="http://schemas.openxmlformats.org/officeDocument/2006/relationships/hyperlink" Target="#'Apparatus Sheet'!A1"/><Relationship Id="rId7" Type="http://schemas.openxmlformats.org/officeDocument/2006/relationships/hyperlink" Target="#'Control Sheet'!A1"/><Relationship Id="rId12" Type="http://schemas.openxmlformats.org/officeDocument/2006/relationships/hyperlink" Target="#'Fire Station Info 1-5'!A1"/><Relationship Id="rId17" Type="http://schemas.openxmlformats.org/officeDocument/2006/relationships/hyperlink" Target="#'Governmental Information'!A1"/><Relationship Id="rId25" Type="http://schemas.openxmlformats.org/officeDocument/2006/relationships/hyperlink" Target="#'Water System 1'!A1"/><Relationship Id="rId2" Type="http://schemas.openxmlformats.org/officeDocument/2006/relationships/hyperlink" Target="#'Water System 2'!T3"/><Relationship Id="rId16" Type="http://schemas.openxmlformats.org/officeDocument/2006/relationships/hyperlink" Target="#'Instructions (2)'!A1"/><Relationship Id="rId20" Type="http://schemas.openxmlformats.org/officeDocument/2006/relationships/hyperlink" Target="#'Outside Aid IP'!A1"/><Relationship Id="rId1" Type="http://schemas.openxmlformats.org/officeDocument/2006/relationships/hyperlink" Target="#'Water System 1'!T3"/><Relationship Id="rId6" Type="http://schemas.openxmlformats.org/officeDocument/2006/relationships/hyperlink" Target="#'Static Water Point'!A1"/><Relationship Id="rId11" Type="http://schemas.openxmlformats.org/officeDocument/2006/relationships/hyperlink" Target="#'City or Town Contact'!A1"/><Relationship Id="rId24" Type="http://schemas.openxmlformats.org/officeDocument/2006/relationships/hyperlink" Target="#'Alternate Water Supply'!A1"/><Relationship Id="rId5" Type="http://schemas.openxmlformats.org/officeDocument/2006/relationships/hyperlink" Target="#'Water System 5'!T3"/><Relationship Id="rId15" Type="http://schemas.openxmlformats.org/officeDocument/2006/relationships/hyperlink" Target="#'Structure Fire Respones'!A1"/><Relationship Id="rId23" Type="http://schemas.openxmlformats.org/officeDocument/2006/relationships/hyperlink" Target="#'Community Risk Worksheets'!A1"/><Relationship Id="rId10" Type="http://schemas.openxmlformats.org/officeDocument/2006/relationships/hyperlink" Target="#'County Contact'!A1"/><Relationship Id="rId19" Type="http://schemas.openxmlformats.org/officeDocument/2006/relationships/hyperlink" Target="#'Auto Aid Worksheet'!A1"/><Relationship Id="rId4" Type="http://schemas.openxmlformats.org/officeDocument/2006/relationships/hyperlink" Target="#'Water System 4'!T3"/><Relationship Id="rId9" Type="http://schemas.openxmlformats.org/officeDocument/2006/relationships/hyperlink" Target="#'Department Information'!A1"/><Relationship Id="rId14" Type="http://schemas.openxmlformats.org/officeDocument/2006/relationships/hyperlink" Target="#'Personnel and On Duty Staffing'!A1"/><Relationship Id="rId22" Type="http://schemas.openxmlformats.org/officeDocument/2006/relationships/hyperlink" Target="#'Instructions (3)'!A1"/><Relationship Id="rId27" Type="http://schemas.openxmlformats.org/officeDocument/2006/relationships/hyperlink" Target="#'Alternate Water Appartus List'!A1"/></Relationships>
</file>

<file path=xl/drawings/_rels/drawing47.xml.rels><?xml version="1.0" encoding="UTF-8" standalone="yes"?>
<Relationships xmlns="http://schemas.openxmlformats.org/package/2006/relationships"><Relationship Id="rId8" Type="http://schemas.openxmlformats.org/officeDocument/2006/relationships/hyperlink" Target="#'Task Sheet'!A1"/><Relationship Id="rId13" Type="http://schemas.openxmlformats.org/officeDocument/2006/relationships/hyperlink" Target="#'Demographics and Alarms'!A1"/><Relationship Id="rId18" Type="http://schemas.openxmlformats.org/officeDocument/2006/relationships/hyperlink" Target="#'Automatic Response'!A1"/><Relationship Id="rId26" Type="http://schemas.openxmlformats.org/officeDocument/2006/relationships/hyperlink" Target="#'Communications Info'!A1"/><Relationship Id="rId3" Type="http://schemas.openxmlformats.org/officeDocument/2006/relationships/hyperlink" Target="#'Water System 3'!T3"/><Relationship Id="rId21" Type="http://schemas.openxmlformats.org/officeDocument/2006/relationships/hyperlink" Target="#'Apparatus Sheet'!A1"/><Relationship Id="rId7" Type="http://schemas.openxmlformats.org/officeDocument/2006/relationships/hyperlink" Target="#'Control Sheet'!A1"/><Relationship Id="rId12" Type="http://schemas.openxmlformats.org/officeDocument/2006/relationships/hyperlink" Target="#'Fire Station Info 1-5'!A1"/><Relationship Id="rId17" Type="http://schemas.openxmlformats.org/officeDocument/2006/relationships/hyperlink" Target="#'Governmental Information'!A1"/><Relationship Id="rId25" Type="http://schemas.openxmlformats.org/officeDocument/2006/relationships/hyperlink" Target="#'Water System 1'!A1"/><Relationship Id="rId2" Type="http://schemas.openxmlformats.org/officeDocument/2006/relationships/hyperlink" Target="#'Water System 2'!T3"/><Relationship Id="rId16" Type="http://schemas.openxmlformats.org/officeDocument/2006/relationships/hyperlink" Target="#'Instructions (2)'!A1"/><Relationship Id="rId20" Type="http://schemas.openxmlformats.org/officeDocument/2006/relationships/hyperlink" Target="#'Outside Aid IP'!A1"/><Relationship Id="rId1" Type="http://schemas.openxmlformats.org/officeDocument/2006/relationships/hyperlink" Target="#'Water System 1'!T3"/><Relationship Id="rId6" Type="http://schemas.openxmlformats.org/officeDocument/2006/relationships/hyperlink" Target="#'Static Water Point'!A1"/><Relationship Id="rId11" Type="http://schemas.openxmlformats.org/officeDocument/2006/relationships/hyperlink" Target="#'City or Town Contact'!A1"/><Relationship Id="rId24" Type="http://schemas.openxmlformats.org/officeDocument/2006/relationships/hyperlink" Target="#'Alternate Water Supply'!A1"/><Relationship Id="rId5" Type="http://schemas.openxmlformats.org/officeDocument/2006/relationships/hyperlink" Target="#'Water System 5'!T3"/><Relationship Id="rId15" Type="http://schemas.openxmlformats.org/officeDocument/2006/relationships/hyperlink" Target="#'Structure Fire Respones'!A1"/><Relationship Id="rId23" Type="http://schemas.openxmlformats.org/officeDocument/2006/relationships/hyperlink" Target="#'Community Risk Worksheets'!A1"/><Relationship Id="rId10" Type="http://schemas.openxmlformats.org/officeDocument/2006/relationships/hyperlink" Target="#'County Contact'!A1"/><Relationship Id="rId19" Type="http://schemas.openxmlformats.org/officeDocument/2006/relationships/hyperlink" Target="#'Auto Aid Worksheet'!A1"/><Relationship Id="rId4" Type="http://schemas.openxmlformats.org/officeDocument/2006/relationships/hyperlink" Target="#'Water System 4'!T3"/><Relationship Id="rId9" Type="http://schemas.openxmlformats.org/officeDocument/2006/relationships/hyperlink" Target="#'Department Information'!A1"/><Relationship Id="rId14" Type="http://schemas.openxmlformats.org/officeDocument/2006/relationships/hyperlink" Target="#'Personnel and On Duty Staffing'!A1"/><Relationship Id="rId22" Type="http://schemas.openxmlformats.org/officeDocument/2006/relationships/hyperlink" Target="#'Instructions (3)'!A1"/><Relationship Id="rId27" Type="http://schemas.openxmlformats.org/officeDocument/2006/relationships/hyperlink" Target="#'Alternate Water Appartus List'!A1"/></Relationships>
</file>

<file path=xl/drawings/_rels/drawing48.xml.rels><?xml version="1.0" encoding="UTF-8" standalone="yes"?>
<Relationships xmlns="http://schemas.openxmlformats.org/package/2006/relationships"><Relationship Id="rId8" Type="http://schemas.openxmlformats.org/officeDocument/2006/relationships/hyperlink" Target="#'Task Sheet'!A1"/><Relationship Id="rId13" Type="http://schemas.openxmlformats.org/officeDocument/2006/relationships/hyperlink" Target="#'Demographics and Alarms'!A1"/><Relationship Id="rId18" Type="http://schemas.openxmlformats.org/officeDocument/2006/relationships/hyperlink" Target="#'Automatic Response'!A1"/><Relationship Id="rId26" Type="http://schemas.openxmlformats.org/officeDocument/2006/relationships/hyperlink" Target="#'Communications Info'!A1"/><Relationship Id="rId3" Type="http://schemas.openxmlformats.org/officeDocument/2006/relationships/hyperlink" Target="#'Water System 3'!T3"/><Relationship Id="rId21" Type="http://schemas.openxmlformats.org/officeDocument/2006/relationships/hyperlink" Target="#'Apparatus Sheet'!A1"/><Relationship Id="rId7" Type="http://schemas.openxmlformats.org/officeDocument/2006/relationships/hyperlink" Target="#'Control Sheet'!A1"/><Relationship Id="rId12" Type="http://schemas.openxmlformats.org/officeDocument/2006/relationships/hyperlink" Target="#'Fire Station Info 1-5'!A1"/><Relationship Id="rId17" Type="http://schemas.openxmlformats.org/officeDocument/2006/relationships/hyperlink" Target="#'Governmental Information'!A1"/><Relationship Id="rId25" Type="http://schemas.openxmlformats.org/officeDocument/2006/relationships/hyperlink" Target="#'Water System 1'!A1"/><Relationship Id="rId2" Type="http://schemas.openxmlformats.org/officeDocument/2006/relationships/hyperlink" Target="#'Water System 2'!T3"/><Relationship Id="rId16" Type="http://schemas.openxmlformats.org/officeDocument/2006/relationships/hyperlink" Target="#'Instructions (2)'!A1"/><Relationship Id="rId20" Type="http://schemas.openxmlformats.org/officeDocument/2006/relationships/hyperlink" Target="#'Outside Aid IP'!A1"/><Relationship Id="rId1" Type="http://schemas.openxmlformats.org/officeDocument/2006/relationships/hyperlink" Target="#'Water System 1'!T3"/><Relationship Id="rId6" Type="http://schemas.openxmlformats.org/officeDocument/2006/relationships/hyperlink" Target="#'Static Water Point'!A1"/><Relationship Id="rId11" Type="http://schemas.openxmlformats.org/officeDocument/2006/relationships/hyperlink" Target="#'City or Town Contact'!A1"/><Relationship Id="rId24" Type="http://schemas.openxmlformats.org/officeDocument/2006/relationships/hyperlink" Target="#'Alternate Water Supply'!A1"/><Relationship Id="rId5" Type="http://schemas.openxmlformats.org/officeDocument/2006/relationships/hyperlink" Target="#'Water System 5'!T3"/><Relationship Id="rId15" Type="http://schemas.openxmlformats.org/officeDocument/2006/relationships/hyperlink" Target="#'Structure Fire Respones'!A1"/><Relationship Id="rId23" Type="http://schemas.openxmlformats.org/officeDocument/2006/relationships/hyperlink" Target="#'Community Risk Worksheets'!A1"/><Relationship Id="rId10" Type="http://schemas.openxmlformats.org/officeDocument/2006/relationships/hyperlink" Target="#'County Contact'!A1"/><Relationship Id="rId19" Type="http://schemas.openxmlformats.org/officeDocument/2006/relationships/hyperlink" Target="#'Auto Aid Worksheet'!A1"/><Relationship Id="rId4" Type="http://schemas.openxmlformats.org/officeDocument/2006/relationships/hyperlink" Target="#'Water System 4'!T3"/><Relationship Id="rId9" Type="http://schemas.openxmlformats.org/officeDocument/2006/relationships/hyperlink" Target="#'Department Information'!A1"/><Relationship Id="rId14" Type="http://schemas.openxmlformats.org/officeDocument/2006/relationships/hyperlink" Target="#'Personnel and On Duty Staffing'!A1"/><Relationship Id="rId22" Type="http://schemas.openxmlformats.org/officeDocument/2006/relationships/hyperlink" Target="#'Instructions (3)'!A1"/><Relationship Id="rId27" Type="http://schemas.openxmlformats.org/officeDocument/2006/relationships/hyperlink" Target="#'Alternate Water Appartus List'!A1"/></Relationships>
</file>

<file path=xl/drawings/_rels/drawing49.xml.rels><?xml version="1.0" encoding="UTF-8" standalone="yes"?>
<Relationships xmlns="http://schemas.openxmlformats.org/package/2006/relationships"><Relationship Id="rId8" Type="http://schemas.openxmlformats.org/officeDocument/2006/relationships/hyperlink" Target="#'Task Sheet'!A1"/><Relationship Id="rId13" Type="http://schemas.openxmlformats.org/officeDocument/2006/relationships/hyperlink" Target="#'Demographics and Alarms'!A1"/><Relationship Id="rId18" Type="http://schemas.openxmlformats.org/officeDocument/2006/relationships/hyperlink" Target="#'Automatic Response'!A1"/><Relationship Id="rId26" Type="http://schemas.openxmlformats.org/officeDocument/2006/relationships/hyperlink" Target="#'Communications Info'!A1"/><Relationship Id="rId3" Type="http://schemas.openxmlformats.org/officeDocument/2006/relationships/hyperlink" Target="#'Water System 3'!T3"/><Relationship Id="rId21" Type="http://schemas.openxmlformats.org/officeDocument/2006/relationships/hyperlink" Target="#'Apparatus Sheet'!A1"/><Relationship Id="rId7" Type="http://schemas.openxmlformats.org/officeDocument/2006/relationships/hyperlink" Target="#'Control Sheet'!A1"/><Relationship Id="rId12" Type="http://schemas.openxmlformats.org/officeDocument/2006/relationships/hyperlink" Target="#'Fire Station Info 1-5'!A1"/><Relationship Id="rId17" Type="http://schemas.openxmlformats.org/officeDocument/2006/relationships/hyperlink" Target="#'Governmental Information'!A1"/><Relationship Id="rId25" Type="http://schemas.openxmlformats.org/officeDocument/2006/relationships/hyperlink" Target="#'Water System 1'!A1"/><Relationship Id="rId2" Type="http://schemas.openxmlformats.org/officeDocument/2006/relationships/hyperlink" Target="#'Water System 2'!T3"/><Relationship Id="rId16" Type="http://schemas.openxmlformats.org/officeDocument/2006/relationships/hyperlink" Target="#'Instructions (2)'!A1"/><Relationship Id="rId20" Type="http://schemas.openxmlformats.org/officeDocument/2006/relationships/hyperlink" Target="#'Outside Aid IP'!A1"/><Relationship Id="rId1" Type="http://schemas.openxmlformats.org/officeDocument/2006/relationships/hyperlink" Target="#'Water System 1'!T3"/><Relationship Id="rId6" Type="http://schemas.openxmlformats.org/officeDocument/2006/relationships/hyperlink" Target="#'Static Water Point'!A1"/><Relationship Id="rId11" Type="http://schemas.openxmlformats.org/officeDocument/2006/relationships/hyperlink" Target="#'City or Town Contact'!A1"/><Relationship Id="rId24" Type="http://schemas.openxmlformats.org/officeDocument/2006/relationships/hyperlink" Target="#'Alternate Water Supply'!A1"/><Relationship Id="rId5" Type="http://schemas.openxmlformats.org/officeDocument/2006/relationships/hyperlink" Target="#'Water System 5'!T3"/><Relationship Id="rId15" Type="http://schemas.openxmlformats.org/officeDocument/2006/relationships/hyperlink" Target="#'Structure Fire Respones'!A1"/><Relationship Id="rId23" Type="http://schemas.openxmlformats.org/officeDocument/2006/relationships/hyperlink" Target="#'Community Risk Worksheets'!A1"/><Relationship Id="rId10" Type="http://schemas.openxmlformats.org/officeDocument/2006/relationships/hyperlink" Target="#'County Contact'!A1"/><Relationship Id="rId19" Type="http://schemas.openxmlformats.org/officeDocument/2006/relationships/hyperlink" Target="#'Auto Aid Worksheet'!A1"/><Relationship Id="rId4" Type="http://schemas.openxmlformats.org/officeDocument/2006/relationships/hyperlink" Target="#'Water System 4'!T3"/><Relationship Id="rId9" Type="http://schemas.openxmlformats.org/officeDocument/2006/relationships/hyperlink" Target="#'Department Information'!A1"/><Relationship Id="rId14" Type="http://schemas.openxmlformats.org/officeDocument/2006/relationships/hyperlink" Target="#'Personnel and On Duty Staffing'!A1"/><Relationship Id="rId22" Type="http://schemas.openxmlformats.org/officeDocument/2006/relationships/hyperlink" Target="#'Instructions (3)'!A1"/><Relationship Id="rId27" Type="http://schemas.openxmlformats.org/officeDocument/2006/relationships/hyperlink" Target="#'Alternate Water Appartus List'!A1"/></Relationships>
</file>

<file path=xl/drawings/_rels/drawing5.xml.rels><?xml version="1.0" encoding="UTF-8" standalone="yes"?>
<Relationships xmlns="http://schemas.openxmlformats.org/package/2006/relationships"><Relationship Id="rId1" Type="http://schemas.openxmlformats.org/officeDocument/2006/relationships/hyperlink" Target="#'Control Sheet'!A1"/></Relationships>
</file>

<file path=xl/drawings/_rels/drawing50.xml.rels><?xml version="1.0" encoding="UTF-8" standalone="yes"?>
<Relationships xmlns="http://schemas.openxmlformats.org/package/2006/relationships"><Relationship Id="rId8" Type="http://schemas.openxmlformats.org/officeDocument/2006/relationships/hyperlink" Target="#'Task Sheet'!A1"/><Relationship Id="rId13" Type="http://schemas.openxmlformats.org/officeDocument/2006/relationships/hyperlink" Target="#'Demographics and Alarms'!A1"/><Relationship Id="rId18" Type="http://schemas.openxmlformats.org/officeDocument/2006/relationships/hyperlink" Target="#'Automatic Response'!A1"/><Relationship Id="rId26" Type="http://schemas.openxmlformats.org/officeDocument/2006/relationships/hyperlink" Target="#'Communications Info'!A1"/><Relationship Id="rId3" Type="http://schemas.openxmlformats.org/officeDocument/2006/relationships/hyperlink" Target="#'Water System 3'!T3"/><Relationship Id="rId21" Type="http://schemas.openxmlformats.org/officeDocument/2006/relationships/hyperlink" Target="#'Apparatus Sheet'!A1"/><Relationship Id="rId7" Type="http://schemas.openxmlformats.org/officeDocument/2006/relationships/hyperlink" Target="#'Control Sheet'!A1"/><Relationship Id="rId12" Type="http://schemas.openxmlformats.org/officeDocument/2006/relationships/hyperlink" Target="#'Fire Station Info 1-5'!A1"/><Relationship Id="rId17" Type="http://schemas.openxmlformats.org/officeDocument/2006/relationships/hyperlink" Target="#'Governmental Information'!A1"/><Relationship Id="rId25" Type="http://schemas.openxmlformats.org/officeDocument/2006/relationships/hyperlink" Target="#'Water System 1'!A1"/><Relationship Id="rId2" Type="http://schemas.openxmlformats.org/officeDocument/2006/relationships/hyperlink" Target="#'Water System 2'!T3"/><Relationship Id="rId16" Type="http://schemas.openxmlformats.org/officeDocument/2006/relationships/hyperlink" Target="#'Instructions (2)'!A1"/><Relationship Id="rId20" Type="http://schemas.openxmlformats.org/officeDocument/2006/relationships/hyperlink" Target="#'Outside Aid IP'!A1"/><Relationship Id="rId1" Type="http://schemas.openxmlformats.org/officeDocument/2006/relationships/hyperlink" Target="#'Water System 1'!T3"/><Relationship Id="rId6" Type="http://schemas.openxmlformats.org/officeDocument/2006/relationships/hyperlink" Target="#'Static Water Point'!A1"/><Relationship Id="rId11" Type="http://schemas.openxmlformats.org/officeDocument/2006/relationships/hyperlink" Target="#'City or Town Contact'!A1"/><Relationship Id="rId24" Type="http://schemas.openxmlformats.org/officeDocument/2006/relationships/hyperlink" Target="#'Alternate Water Supply'!A1"/><Relationship Id="rId5" Type="http://schemas.openxmlformats.org/officeDocument/2006/relationships/hyperlink" Target="#'Water System 5'!T3"/><Relationship Id="rId15" Type="http://schemas.openxmlformats.org/officeDocument/2006/relationships/hyperlink" Target="#'Structure Fire Respones'!A1"/><Relationship Id="rId23" Type="http://schemas.openxmlformats.org/officeDocument/2006/relationships/hyperlink" Target="#'Community Risk Worksheets'!A1"/><Relationship Id="rId10" Type="http://schemas.openxmlformats.org/officeDocument/2006/relationships/hyperlink" Target="#'County Contact'!A1"/><Relationship Id="rId19" Type="http://schemas.openxmlformats.org/officeDocument/2006/relationships/hyperlink" Target="#'Auto Aid Worksheet'!A1"/><Relationship Id="rId4" Type="http://schemas.openxmlformats.org/officeDocument/2006/relationships/hyperlink" Target="#'Water System 4'!T3"/><Relationship Id="rId9" Type="http://schemas.openxmlformats.org/officeDocument/2006/relationships/hyperlink" Target="#'Department Information'!A1"/><Relationship Id="rId14" Type="http://schemas.openxmlformats.org/officeDocument/2006/relationships/hyperlink" Target="#'Personnel and On Duty Staffing'!A1"/><Relationship Id="rId22" Type="http://schemas.openxmlformats.org/officeDocument/2006/relationships/hyperlink" Target="#'Instructions (3)'!A1"/><Relationship Id="rId27" Type="http://schemas.openxmlformats.org/officeDocument/2006/relationships/hyperlink" Target="#'Alternate Water Appartus List'!A1"/></Relationships>
</file>

<file path=xl/drawings/_rels/drawing51.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52.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53.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54.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55.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56.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57.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58.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59.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6.xml.rels><?xml version="1.0" encoding="UTF-8" standalone="yes"?>
<Relationships xmlns="http://schemas.openxmlformats.org/package/2006/relationships"><Relationship Id="rId1" Type="http://schemas.openxmlformats.org/officeDocument/2006/relationships/hyperlink" Target="#'Task Sheet'!A1"/></Relationships>
</file>

<file path=xl/drawings/_rels/drawing60.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61.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62.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63.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64.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65.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66.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67.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68.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69.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7.xml.rels><?xml version="1.0" encoding="UTF-8" standalone="yes"?>
<Relationships xmlns="http://schemas.openxmlformats.org/package/2006/relationships"><Relationship Id="rId8" Type="http://schemas.openxmlformats.org/officeDocument/2006/relationships/hyperlink" Target="#'Personnel and On Duty Staffing'!A1"/><Relationship Id="rId13" Type="http://schemas.openxmlformats.org/officeDocument/2006/relationships/hyperlink" Target="#'Auto Aid Worksheet'!A1"/><Relationship Id="rId18" Type="http://schemas.openxmlformats.org/officeDocument/2006/relationships/hyperlink" Target="#'Static Water Point'!A1"/><Relationship Id="rId3" Type="http://schemas.openxmlformats.org/officeDocument/2006/relationships/hyperlink" Target="#'Department Information'!A1"/><Relationship Id="rId21" Type="http://schemas.openxmlformats.org/officeDocument/2006/relationships/hyperlink" Target="#'Communications Info'!A1"/><Relationship Id="rId7" Type="http://schemas.openxmlformats.org/officeDocument/2006/relationships/hyperlink" Target="#'Demographics and Alarms'!A1"/><Relationship Id="rId12" Type="http://schemas.openxmlformats.org/officeDocument/2006/relationships/hyperlink" Target="#'Automatic Response'!A1"/><Relationship Id="rId17" Type="http://schemas.openxmlformats.org/officeDocument/2006/relationships/hyperlink" Target="#'Community Risk Worksheets'!A1"/><Relationship Id="rId2" Type="http://schemas.openxmlformats.org/officeDocument/2006/relationships/hyperlink" Target="#'Task Sheet'!A1"/><Relationship Id="rId16" Type="http://schemas.openxmlformats.org/officeDocument/2006/relationships/hyperlink" Target="#'Instructions (3)'!A1"/><Relationship Id="rId20" Type="http://schemas.openxmlformats.org/officeDocument/2006/relationships/hyperlink" Target="#'Water System 1'!A1"/><Relationship Id="rId1" Type="http://schemas.openxmlformats.org/officeDocument/2006/relationships/hyperlink" Target="#'Control Sheet'!A1"/><Relationship Id="rId6" Type="http://schemas.openxmlformats.org/officeDocument/2006/relationships/hyperlink" Target="#'Fire Station Info 1-5'!A1"/><Relationship Id="rId11" Type="http://schemas.openxmlformats.org/officeDocument/2006/relationships/hyperlink" Target="#'Governmental Information'!A1"/><Relationship Id="rId5" Type="http://schemas.openxmlformats.org/officeDocument/2006/relationships/hyperlink" Target="#'City or Town Contact'!A1"/><Relationship Id="rId15" Type="http://schemas.openxmlformats.org/officeDocument/2006/relationships/hyperlink" Target="#'Apparatus Sheet'!A1"/><Relationship Id="rId10" Type="http://schemas.openxmlformats.org/officeDocument/2006/relationships/hyperlink" Target="#'Instructions (2)'!A1"/><Relationship Id="rId19" Type="http://schemas.openxmlformats.org/officeDocument/2006/relationships/hyperlink" Target="#'Alternate Water Supply'!A1"/><Relationship Id="rId4" Type="http://schemas.openxmlformats.org/officeDocument/2006/relationships/hyperlink" Target="#'County Contact'!A1"/><Relationship Id="rId9" Type="http://schemas.openxmlformats.org/officeDocument/2006/relationships/hyperlink" Target="#'Structure Fire Respones'!A1"/><Relationship Id="rId14" Type="http://schemas.openxmlformats.org/officeDocument/2006/relationships/hyperlink" Target="#'Outside Aid IP'!A1"/><Relationship Id="rId22" Type="http://schemas.openxmlformats.org/officeDocument/2006/relationships/hyperlink" Target="#'Alternate Water Appartus List'!A1"/></Relationships>
</file>

<file path=xl/drawings/_rels/drawing70.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71.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72.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73.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74.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75.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76.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77.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78.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79.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8.xml.rels><?xml version="1.0" encoding="UTF-8" standalone="yes"?>
<Relationships xmlns="http://schemas.openxmlformats.org/package/2006/relationships"><Relationship Id="rId8" Type="http://schemas.openxmlformats.org/officeDocument/2006/relationships/hyperlink" Target="#'Personnel and On Duty Staffing'!A1"/><Relationship Id="rId13" Type="http://schemas.openxmlformats.org/officeDocument/2006/relationships/hyperlink" Target="#'Auto Aid Worksheet'!A1"/><Relationship Id="rId18" Type="http://schemas.openxmlformats.org/officeDocument/2006/relationships/hyperlink" Target="#'Static Water Point'!A1"/><Relationship Id="rId3" Type="http://schemas.openxmlformats.org/officeDocument/2006/relationships/hyperlink" Target="#'Department Information'!A1"/><Relationship Id="rId21" Type="http://schemas.openxmlformats.org/officeDocument/2006/relationships/hyperlink" Target="#'Communications Info'!A1"/><Relationship Id="rId7" Type="http://schemas.openxmlformats.org/officeDocument/2006/relationships/hyperlink" Target="#'Demographics and Alarms'!A1"/><Relationship Id="rId12" Type="http://schemas.openxmlformats.org/officeDocument/2006/relationships/hyperlink" Target="#'Automatic Response'!A1"/><Relationship Id="rId17" Type="http://schemas.openxmlformats.org/officeDocument/2006/relationships/hyperlink" Target="#'Community Risk Worksheets'!A1"/><Relationship Id="rId2" Type="http://schemas.openxmlformats.org/officeDocument/2006/relationships/hyperlink" Target="#'Task Sheet'!A1"/><Relationship Id="rId16" Type="http://schemas.openxmlformats.org/officeDocument/2006/relationships/hyperlink" Target="#'Instructions (3)'!A1"/><Relationship Id="rId20" Type="http://schemas.openxmlformats.org/officeDocument/2006/relationships/hyperlink" Target="#'Water System 1'!A1"/><Relationship Id="rId1" Type="http://schemas.openxmlformats.org/officeDocument/2006/relationships/hyperlink" Target="#'Control Sheet'!A1"/><Relationship Id="rId6" Type="http://schemas.openxmlformats.org/officeDocument/2006/relationships/hyperlink" Target="#'Fire Station Info 1-5'!A1"/><Relationship Id="rId11" Type="http://schemas.openxmlformats.org/officeDocument/2006/relationships/hyperlink" Target="#'Governmental Information'!A1"/><Relationship Id="rId5" Type="http://schemas.openxmlformats.org/officeDocument/2006/relationships/hyperlink" Target="#'City or Town Contact'!A1"/><Relationship Id="rId15" Type="http://schemas.openxmlformats.org/officeDocument/2006/relationships/hyperlink" Target="#'Apparatus Sheet'!A1"/><Relationship Id="rId10" Type="http://schemas.openxmlformats.org/officeDocument/2006/relationships/hyperlink" Target="#'Instructions (2)'!A1"/><Relationship Id="rId19" Type="http://schemas.openxmlformats.org/officeDocument/2006/relationships/hyperlink" Target="#'Alternate Water Supply'!A1"/><Relationship Id="rId4" Type="http://schemas.openxmlformats.org/officeDocument/2006/relationships/hyperlink" Target="#'County Contact'!A1"/><Relationship Id="rId9" Type="http://schemas.openxmlformats.org/officeDocument/2006/relationships/hyperlink" Target="#'Structure Fire Respones'!A1"/><Relationship Id="rId14" Type="http://schemas.openxmlformats.org/officeDocument/2006/relationships/hyperlink" Target="#'Outside Aid IP'!A1"/><Relationship Id="rId22" Type="http://schemas.openxmlformats.org/officeDocument/2006/relationships/hyperlink" Target="#'Alternate Water Appartus List'!A1"/></Relationships>
</file>

<file path=xl/drawings/_rels/drawing80.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Equipment Lis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81.xml.rels><?xml version="1.0" encoding="UTF-8" standalone="yes"?>
<Relationships xmlns="http://schemas.openxmlformats.org/package/2006/relationships"><Relationship Id="rId3" Type="http://schemas.openxmlformats.org/officeDocument/2006/relationships/hyperlink" Target="#'Task Sheet'!A1"/><Relationship Id="rId2" Type="http://schemas.openxmlformats.org/officeDocument/2006/relationships/hyperlink" Target="#'Control Sheet'!A1"/><Relationship Id="rId1" Type="http://schemas.openxmlformats.org/officeDocument/2006/relationships/hyperlink" Target="#'Training Questions'!A1"/></Relationships>
</file>

<file path=xl/drawings/_rels/drawing82.xml.rels><?xml version="1.0" encoding="UTF-8" standalone="yes"?>
<Relationships xmlns="http://schemas.openxmlformats.org/package/2006/relationships"><Relationship Id="rId8" Type="http://schemas.openxmlformats.org/officeDocument/2006/relationships/hyperlink" Target="#'Fire Station Info 1-5'!A1"/><Relationship Id="rId13" Type="http://schemas.openxmlformats.org/officeDocument/2006/relationships/hyperlink" Target="#'Governmental Information'!A1"/><Relationship Id="rId18" Type="http://schemas.openxmlformats.org/officeDocument/2006/relationships/hyperlink" Target="#'Instructions (3)'!A1"/><Relationship Id="rId3" Type="http://schemas.openxmlformats.org/officeDocument/2006/relationships/hyperlink" Target="#'Task Sheet'!A1"/><Relationship Id="rId21" Type="http://schemas.openxmlformats.org/officeDocument/2006/relationships/hyperlink" Target="#'Alternate Water Supply'!A1"/><Relationship Id="rId7" Type="http://schemas.openxmlformats.org/officeDocument/2006/relationships/hyperlink" Target="#'City or Town Contact'!A1"/><Relationship Id="rId12" Type="http://schemas.openxmlformats.org/officeDocument/2006/relationships/hyperlink" Target="#'Instructions (2)'!A1"/><Relationship Id="rId17" Type="http://schemas.openxmlformats.org/officeDocument/2006/relationships/hyperlink" Target="#'Apparatus Sheet'!A1"/><Relationship Id="rId2" Type="http://schemas.openxmlformats.org/officeDocument/2006/relationships/hyperlink" Target="#'Control Sheet'!A1"/><Relationship Id="rId16" Type="http://schemas.openxmlformats.org/officeDocument/2006/relationships/hyperlink" Target="#'Outside Aid IP'!A1"/><Relationship Id="rId20" Type="http://schemas.openxmlformats.org/officeDocument/2006/relationships/hyperlink" Target="#'Static Water Point'!A1"/><Relationship Id="rId1" Type="http://schemas.openxmlformats.org/officeDocument/2006/relationships/hyperlink" Target="#'Instructions (2)'!A3"/><Relationship Id="rId6" Type="http://schemas.openxmlformats.org/officeDocument/2006/relationships/hyperlink" Target="#'County Contact'!A1"/><Relationship Id="rId11" Type="http://schemas.openxmlformats.org/officeDocument/2006/relationships/hyperlink" Target="#'Structure Fire Respones'!A1"/><Relationship Id="rId24" Type="http://schemas.openxmlformats.org/officeDocument/2006/relationships/hyperlink" Target="#'Alternate Water Appartus List'!A1"/><Relationship Id="rId5" Type="http://schemas.openxmlformats.org/officeDocument/2006/relationships/hyperlink" Target="#'Department Information'!A1"/><Relationship Id="rId15" Type="http://schemas.openxmlformats.org/officeDocument/2006/relationships/hyperlink" Target="#'Auto Aid Worksheet'!A1"/><Relationship Id="rId23" Type="http://schemas.openxmlformats.org/officeDocument/2006/relationships/hyperlink" Target="#'Communications Info'!A1"/><Relationship Id="rId10" Type="http://schemas.openxmlformats.org/officeDocument/2006/relationships/hyperlink" Target="#'Personnel and On Duty Staffing'!A1"/><Relationship Id="rId19" Type="http://schemas.openxmlformats.org/officeDocument/2006/relationships/hyperlink" Target="#'Community Risk Worksheets'!A1"/><Relationship Id="rId4" Type="http://schemas.openxmlformats.org/officeDocument/2006/relationships/hyperlink" Target="#'Training Worksheet 1-40 FF'!A1"/><Relationship Id="rId9" Type="http://schemas.openxmlformats.org/officeDocument/2006/relationships/hyperlink" Target="#'Demographics and Alarms'!A1"/><Relationship Id="rId14" Type="http://schemas.openxmlformats.org/officeDocument/2006/relationships/hyperlink" Target="#'Automatic Response'!A1"/><Relationship Id="rId22" Type="http://schemas.openxmlformats.org/officeDocument/2006/relationships/hyperlink" Target="#'Water System 1'!A1"/></Relationships>
</file>

<file path=xl/drawings/_rels/drawing83.xml.rels><?xml version="1.0" encoding="UTF-8" standalone="yes"?>
<Relationships xmlns="http://schemas.openxmlformats.org/package/2006/relationships"><Relationship Id="rId8" Type="http://schemas.openxmlformats.org/officeDocument/2006/relationships/hyperlink" Target="#'Fire Station Info 1-5'!A1"/><Relationship Id="rId13" Type="http://schemas.openxmlformats.org/officeDocument/2006/relationships/hyperlink" Target="#'Governmental Information'!A1"/><Relationship Id="rId18" Type="http://schemas.openxmlformats.org/officeDocument/2006/relationships/hyperlink" Target="#'Instructions (3)'!A1"/><Relationship Id="rId3" Type="http://schemas.openxmlformats.org/officeDocument/2006/relationships/hyperlink" Target="#'Control Sheet'!A1"/><Relationship Id="rId21" Type="http://schemas.openxmlformats.org/officeDocument/2006/relationships/hyperlink" Target="#'Alternate Water Supply'!A1"/><Relationship Id="rId7" Type="http://schemas.openxmlformats.org/officeDocument/2006/relationships/hyperlink" Target="#'City or Town Contact'!A1"/><Relationship Id="rId12" Type="http://schemas.openxmlformats.org/officeDocument/2006/relationships/hyperlink" Target="#'Instructions (2)'!A1"/><Relationship Id="rId17" Type="http://schemas.openxmlformats.org/officeDocument/2006/relationships/hyperlink" Target="#'Apparatus Sheet'!A1"/><Relationship Id="rId2" Type="http://schemas.openxmlformats.org/officeDocument/2006/relationships/hyperlink" Target="#'Training Questions'!A1"/><Relationship Id="rId16" Type="http://schemas.openxmlformats.org/officeDocument/2006/relationships/hyperlink" Target="#'Outside Aid IP'!A1"/><Relationship Id="rId20" Type="http://schemas.openxmlformats.org/officeDocument/2006/relationships/hyperlink" Target="#'Static Water Point'!A1"/><Relationship Id="rId1" Type="http://schemas.openxmlformats.org/officeDocument/2006/relationships/hyperlink" Target="#'Instructions (2)'!A3"/><Relationship Id="rId6" Type="http://schemas.openxmlformats.org/officeDocument/2006/relationships/hyperlink" Target="#'County Contact'!A1"/><Relationship Id="rId11" Type="http://schemas.openxmlformats.org/officeDocument/2006/relationships/hyperlink" Target="#'Structure Fire Respones'!A1"/><Relationship Id="rId24" Type="http://schemas.openxmlformats.org/officeDocument/2006/relationships/hyperlink" Target="#'Alternate Water Appartus List'!A1"/><Relationship Id="rId5" Type="http://schemas.openxmlformats.org/officeDocument/2006/relationships/hyperlink" Target="#'Department Information'!A1"/><Relationship Id="rId15" Type="http://schemas.openxmlformats.org/officeDocument/2006/relationships/hyperlink" Target="#'Auto Aid Worksheet'!A1"/><Relationship Id="rId23" Type="http://schemas.openxmlformats.org/officeDocument/2006/relationships/hyperlink" Target="#'Communications Info'!A1"/><Relationship Id="rId10" Type="http://schemas.openxmlformats.org/officeDocument/2006/relationships/hyperlink" Target="#'Personnel and On Duty Staffing'!A1"/><Relationship Id="rId19" Type="http://schemas.openxmlformats.org/officeDocument/2006/relationships/hyperlink" Target="#'Community Risk Worksheets'!A1"/><Relationship Id="rId4" Type="http://schemas.openxmlformats.org/officeDocument/2006/relationships/hyperlink" Target="#'Task Sheet'!A1"/><Relationship Id="rId9" Type="http://schemas.openxmlformats.org/officeDocument/2006/relationships/hyperlink" Target="#'Demographics and Alarms'!A1"/><Relationship Id="rId14" Type="http://schemas.openxmlformats.org/officeDocument/2006/relationships/hyperlink" Target="#'Automatic Response'!A1"/><Relationship Id="rId22" Type="http://schemas.openxmlformats.org/officeDocument/2006/relationships/hyperlink" Target="#'Water System 1'!A1"/></Relationships>
</file>

<file path=xl/drawings/_rels/drawing84.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Training Calculator'!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85.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Static Water Point'!A1"/><Relationship Id="rId3" Type="http://schemas.openxmlformats.org/officeDocument/2006/relationships/hyperlink" Target="#'Task Sheet'!A1"/><Relationship Id="rId21" Type="http://schemas.openxmlformats.org/officeDocument/2006/relationships/hyperlink" Target="#'Communications Info'!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Water System 1'!A1"/><Relationship Id="rId1" Type="http://schemas.openxmlformats.org/officeDocument/2006/relationships/hyperlink" Target="#'Community Risk Worksheets'!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10" Type="http://schemas.openxmlformats.org/officeDocument/2006/relationships/hyperlink" Target="#'Structure Fire Respones'!A1"/><Relationship Id="rId19" Type="http://schemas.openxmlformats.org/officeDocument/2006/relationships/hyperlink" Target="#'Alternate Water Supply'!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Alternate Water Appartus List'!A1"/></Relationships>
</file>

<file path=xl/drawings/_rels/drawing86.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hyperlink" Target="#'Performanace Worksheet'!A1"/><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87.xml.rels><?xml version="1.0" encoding="UTF-8" standalone="yes"?>
<Relationships xmlns="http://schemas.openxmlformats.org/package/2006/relationships"><Relationship Id="rId3" Type="http://schemas.openxmlformats.org/officeDocument/2006/relationships/hyperlink" Target="#'Task Sheet'!A1"/><Relationship Id="rId2" Type="http://schemas.openxmlformats.org/officeDocument/2006/relationships/hyperlink" Target="#'Control Sheet'!A1"/><Relationship Id="rId1" Type="http://schemas.openxmlformats.org/officeDocument/2006/relationships/hyperlink" Target="#'Instructions (3)'!A1"/></Relationships>
</file>

<file path=xl/drawings/_rels/drawing88.xml.rels><?xml version="1.0" encoding="UTF-8" standalone="yes"?>
<Relationships xmlns="http://schemas.openxmlformats.org/package/2006/relationships"><Relationship Id="rId8" Type="http://schemas.openxmlformats.org/officeDocument/2006/relationships/hyperlink" Target="#'Personnel and On Duty Staffing'!A1"/><Relationship Id="rId13" Type="http://schemas.openxmlformats.org/officeDocument/2006/relationships/hyperlink" Target="#'Auto Aid Worksheet'!A1"/><Relationship Id="rId18" Type="http://schemas.openxmlformats.org/officeDocument/2006/relationships/hyperlink" Target="#'Static Water Point'!A1"/><Relationship Id="rId3" Type="http://schemas.openxmlformats.org/officeDocument/2006/relationships/hyperlink" Target="#'Department Information'!A1"/><Relationship Id="rId21" Type="http://schemas.openxmlformats.org/officeDocument/2006/relationships/hyperlink" Target="#'Communications Info'!A1"/><Relationship Id="rId7" Type="http://schemas.openxmlformats.org/officeDocument/2006/relationships/hyperlink" Target="#'Demographics and Alarms'!A1"/><Relationship Id="rId12" Type="http://schemas.openxmlformats.org/officeDocument/2006/relationships/hyperlink" Target="#'Automatic Response'!A1"/><Relationship Id="rId17" Type="http://schemas.openxmlformats.org/officeDocument/2006/relationships/hyperlink" Target="#'Community Risk Worksheets'!A1"/><Relationship Id="rId2" Type="http://schemas.openxmlformats.org/officeDocument/2006/relationships/hyperlink" Target="#'Task Sheet'!A1"/><Relationship Id="rId16" Type="http://schemas.openxmlformats.org/officeDocument/2006/relationships/hyperlink" Target="#'Instructions (3)'!A1"/><Relationship Id="rId20" Type="http://schemas.openxmlformats.org/officeDocument/2006/relationships/hyperlink" Target="#'Water System 1'!A1"/><Relationship Id="rId1" Type="http://schemas.openxmlformats.org/officeDocument/2006/relationships/hyperlink" Target="#'Control Sheet'!A1"/><Relationship Id="rId6" Type="http://schemas.openxmlformats.org/officeDocument/2006/relationships/hyperlink" Target="#'Fire Station Info 1-5'!A1"/><Relationship Id="rId11" Type="http://schemas.openxmlformats.org/officeDocument/2006/relationships/hyperlink" Target="#'Governmental Information'!A1"/><Relationship Id="rId5" Type="http://schemas.openxmlformats.org/officeDocument/2006/relationships/hyperlink" Target="#'City or Town Contact'!A1"/><Relationship Id="rId15" Type="http://schemas.openxmlformats.org/officeDocument/2006/relationships/hyperlink" Target="#'Apparatus Sheet'!A1"/><Relationship Id="rId10" Type="http://schemas.openxmlformats.org/officeDocument/2006/relationships/hyperlink" Target="#'Instructions (2)'!A1"/><Relationship Id="rId19" Type="http://schemas.openxmlformats.org/officeDocument/2006/relationships/hyperlink" Target="#'Alternate Water Supply'!A1"/><Relationship Id="rId4" Type="http://schemas.openxmlformats.org/officeDocument/2006/relationships/hyperlink" Target="#'County Contact'!A1"/><Relationship Id="rId9" Type="http://schemas.openxmlformats.org/officeDocument/2006/relationships/hyperlink" Target="#'Structure Fire Respones'!A1"/><Relationship Id="rId14" Type="http://schemas.openxmlformats.org/officeDocument/2006/relationships/hyperlink" Target="#'Outside Aid IP'!A1"/><Relationship Id="rId22" Type="http://schemas.openxmlformats.org/officeDocument/2006/relationships/hyperlink" Target="#'Alternate Water Appartus List'!A1"/></Relationships>
</file>

<file path=xl/drawings/_rels/drawing89.xml.rels><?xml version="1.0" encoding="UTF-8" standalone="yes"?>
<Relationships xmlns="http://schemas.openxmlformats.org/package/2006/relationships"><Relationship Id="rId8" Type="http://schemas.openxmlformats.org/officeDocument/2006/relationships/hyperlink" Target="#'Demographics and Alarms'!A1"/><Relationship Id="rId13" Type="http://schemas.openxmlformats.org/officeDocument/2006/relationships/hyperlink" Target="#'Automatic Response'!A1"/><Relationship Id="rId18" Type="http://schemas.openxmlformats.org/officeDocument/2006/relationships/hyperlink" Target="#'Community Risk Worksheets'!A1"/><Relationship Id="rId3" Type="http://schemas.openxmlformats.org/officeDocument/2006/relationships/hyperlink" Target="#'Task Sheet'!A1"/><Relationship Id="rId21" Type="http://schemas.openxmlformats.org/officeDocument/2006/relationships/hyperlink" Target="#'Water System 1'!A1"/><Relationship Id="rId7" Type="http://schemas.openxmlformats.org/officeDocument/2006/relationships/hyperlink" Target="#'Fire Station Info 1-5'!A1"/><Relationship Id="rId12" Type="http://schemas.openxmlformats.org/officeDocument/2006/relationships/hyperlink" Target="#'Governmental Information'!A1"/><Relationship Id="rId17" Type="http://schemas.openxmlformats.org/officeDocument/2006/relationships/hyperlink" Target="#'Instructions (3)'!A1"/><Relationship Id="rId2" Type="http://schemas.openxmlformats.org/officeDocument/2006/relationships/hyperlink" Target="#'Control Sheet'!A1"/><Relationship Id="rId16" Type="http://schemas.openxmlformats.org/officeDocument/2006/relationships/hyperlink" Target="#'Apparatus Sheet'!A1"/><Relationship Id="rId20" Type="http://schemas.openxmlformats.org/officeDocument/2006/relationships/hyperlink" Target="#'Alternate Water Supply'!A1"/><Relationship Id="rId1" Type="http://schemas.openxmlformats.org/officeDocument/2006/relationships/image" Target="../media/image9.png"/><Relationship Id="rId6" Type="http://schemas.openxmlformats.org/officeDocument/2006/relationships/hyperlink" Target="#'City or Town Contact'!A1"/><Relationship Id="rId11" Type="http://schemas.openxmlformats.org/officeDocument/2006/relationships/hyperlink" Target="#'Instructions (2)'!A1"/><Relationship Id="rId5" Type="http://schemas.openxmlformats.org/officeDocument/2006/relationships/hyperlink" Target="#'County Contact'!A1"/><Relationship Id="rId15" Type="http://schemas.openxmlformats.org/officeDocument/2006/relationships/hyperlink" Target="#'Outside Aid IP'!A1"/><Relationship Id="rId23" Type="http://schemas.openxmlformats.org/officeDocument/2006/relationships/hyperlink" Target="#'Alternate Water Appartus List'!A1"/><Relationship Id="rId10" Type="http://schemas.openxmlformats.org/officeDocument/2006/relationships/hyperlink" Target="#'Structure Fire Respones'!A1"/><Relationship Id="rId19" Type="http://schemas.openxmlformats.org/officeDocument/2006/relationships/hyperlink" Target="#'Static Water Point'!A1"/><Relationship Id="rId4" Type="http://schemas.openxmlformats.org/officeDocument/2006/relationships/hyperlink" Target="#'Department Information'!A1"/><Relationship Id="rId9" Type="http://schemas.openxmlformats.org/officeDocument/2006/relationships/hyperlink" Target="#'Personnel and On Duty Staffing'!A1"/><Relationship Id="rId14" Type="http://schemas.openxmlformats.org/officeDocument/2006/relationships/hyperlink" Target="#'Auto Aid Worksheet'!A1"/><Relationship Id="rId22" Type="http://schemas.openxmlformats.org/officeDocument/2006/relationships/hyperlink" Target="#'Communications Info'!A1"/></Relationships>
</file>

<file path=xl/drawings/_rels/drawing9.xml.rels><?xml version="1.0" encoding="UTF-8" standalone="yes"?>
<Relationships xmlns="http://schemas.openxmlformats.org/package/2006/relationships"><Relationship Id="rId8" Type="http://schemas.openxmlformats.org/officeDocument/2006/relationships/hyperlink" Target="#'Personnel and On Duty Staffing'!A1"/><Relationship Id="rId13" Type="http://schemas.openxmlformats.org/officeDocument/2006/relationships/hyperlink" Target="#'Auto Aid Worksheet'!A1"/><Relationship Id="rId18" Type="http://schemas.openxmlformats.org/officeDocument/2006/relationships/hyperlink" Target="#'Static Water Point'!A1"/><Relationship Id="rId3" Type="http://schemas.openxmlformats.org/officeDocument/2006/relationships/hyperlink" Target="#'Department Information'!A1"/><Relationship Id="rId21" Type="http://schemas.openxmlformats.org/officeDocument/2006/relationships/hyperlink" Target="#'Communications Info'!A1"/><Relationship Id="rId7" Type="http://schemas.openxmlformats.org/officeDocument/2006/relationships/hyperlink" Target="#'Demographics and Alarms'!A1"/><Relationship Id="rId12" Type="http://schemas.openxmlformats.org/officeDocument/2006/relationships/hyperlink" Target="#'Automatic Response'!A1"/><Relationship Id="rId17" Type="http://schemas.openxmlformats.org/officeDocument/2006/relationships/hyperlink" Target="#'Community Risk Worksheets'!A1"/><Relationship Id="rId2" Type="http://schemas.openxmlformats.org/officeDocument/2006/relationships/hyperlink" Target="#'Control Sheet'!A1"/><Relationship Id="rId16" Type="http://schemas.openxmlformats.org/officeDocument/2006/relationships/hyperlink" Target="#'Instructions (3)'!A1"/><Relationship Id="rId20" Type="http://schemas.openxmlformats.org/officeDocument/2006/relationships/hyperlink" Target="#'Water System 1'!A1"/><Relationship Id="rId1" Type="http://schemas.openxmlformats.org/officeDocument/2006/relationships/hyperlink" Target="#'Task Sheet'!A1"/><Relationship Id="rId6" Type="http://schemas.openxmlformats.org/officeDocument/2006/relationships/hyperlink" Target="#'Fire Station Info 1-5'!A1"/><Relationship Id="rId11" Type="http://schemas.openxmlformats.org/officeDocument/2006/relationships/hyperlink" Target="#'Governmental Information'!A1"/><Relationship Id="rId5" Type="http://schemas.openxmlformats.org/officeDocument/2006/relationships/hyperlink" Target="#'City or Town Contact'!A1"/><Relationship Id="rId15" Type="http://schemas.openxmlformats.org/officeDocument/2006/relationships/hyperlink" Target="#'Apparatus Sheet'!A1"/><Relationship Id="rId10" Type="http://schemas.openxmlformats.org/officeDocument/2006/relationships/hyperlink" Target="#'Instructions (2)'!A1"/><Relationship Id="rId19" Type="http://schemas.openxmlformats.org/officeDocument/2006/relationships/hyperlink" Target="#'Alternate Water Supply'!A1"/><Relationship Id="rId4" Type="http://schemas.openxmlformats.org/officeDocument/2006/relationships/hyperlink" Target="#'County Contact'!A1"/><Relationship Id="rId9" Type="http://schemas.openxmlformats.org/officeDocument/2006/relationships/hyperlink" Target="#'Structure Fire Respones'!A1"/><Relationship Id="rId14" Type="http://schemas.openxmlformats.org/officeDocument/2006/relationships/hyperlink" Target="#'Outside Aid IP'!A1"/><Relationship Id="rId22" Type="http://schemas.openxmlformats.org/officeDocument/2006/relationships/hyperlink" Target="#'Alternate Water Appartus List'!A1"/></Relationships>
</file>

<file path=xl/drawings/_rels/drawing90.xml.rels><?xml version="1.0" encoding="UTF-8" standalone="yes"?>
<Relationships xmlns="http://schemas.openxmlformats.org/package/2006/relationships"><Relationship Id="rId8" Type="http://schemas.openxmlformats.org/officeDocument/2006/relationships/hyperlink" Target="#'Fire Station Info 1-5'!A1"/><Relationship Id="rId13" Type="http://schemas.openxmlformats.org/officeDocument/2006/relationships/hyperlink" Target="#'Governmental Information'!A1"/><Relationship Id="rId18" Type="http://schemas.openxmlformats.org/officeDocument/2006/relationships/hyperlink" Target="#'Instructions (3)'!A1"/><Relationship Id="rId3" Type="http://schemas.openxmlformats.org/officeDocument/2006/relationships/hyperlink" Target="#'Extended Hose Lay Form'!A1"/><Relationship Id="rId21" Type="http://schemas.openxmlformats.org/officeDocument/2006/relationships/hyperlink" Target="#'Alternate Water Supply'!A1"/><Relationship Id="rId7" Type="http://schemas.openxmlformats.org/officeDocument/2006/relationships/hyperlink" Target="#'City or Town Contact'!A1"/><Relationship Id="rId12" Type="http://schemas.openxmlformats.org/officeDocument/2006/relationships/hyperlink" Target="#'Instructions (2)'!A1"/><Relationship Id="rId17" Type="http://schemas.openxmlformats.org/officeDocument/2006/relationships/hyperlink" Target="#'Apparatus Sheet'!A1"/><Relationship Id="rId2" Type="http://schemas.openxmlformats.org/officeDocument/2006/relationships/hyperlink" Target="#'Alternate Water Appartus List'!A1"/><Relationship Id="rId16" Type="http://schemas.openxmlformats.org/officeDocument/2006/relationships/hyperlink" Target="#'Outside Aid IP'!A1"/><Relationship Id="rId20" Type="http://schemas.openxmlformats.org/officeDocument/2006/relationships/hyperlink" Target="#'Static Water Point'!A1"/><Relationship Id="rId1" Type="http://schemas.openxmlformats.org/officeDocument/2006/relationships/hyperlink" Target="#'Control Sheet'!A1"/><Relationship Id="rId6" Type="http://schemas.openxmlformats.org/officeDocument/2006/relationships/hyperlink" Target="#'County Contact'!A1"/><Relationship Id="rId11" Type="http://schemas.openxmlformats.org/officeDocument/2006/relationships/hyperlink" Target="#'Structure Fire Respones'!A1"/><Relationship Id="rId5" Type="http://schemas.openxmlformats.org/officeDocument/2006/relationships/hyperlink" Target="#'Department Information'!A1"/><Relationship Id="rId15" Type="http://schemas.openxmlformats.org/officeDocument/2006/relationships/hyperlink" Target="#'Auto Aid Worksheet'!A1"/><Relationship Id="rId23" Type="http://schemas.openxmlformats.org/officeDocument/2006/relationships/hyperlink" Target="#'Communications Info'!A1"/><Relationship Id="rId10" Type="http://schemas.openxmlformats.org/officeDocument/2006/relationships/hyperlink" Target="#'Personnel and On Duty Staffing'!A1"/><Relationship Id="rId19" Type="http://schemas.openxmlformats.org/officeDocument/2006/relationships/hyperlink" Target="#'Community Risk Worksheets'!A1"/><Relationship Id="rId4" Type="http://schemas.openxmlformats.org/officeDocument/2006/relationships/hyperlink" Target="#'Task Sheet'!A1"/><Relationship Id="rId9" Type="http://schemas.openxmlformats.org/officeDocument/2006/relationships/hyperlink" Target="#'Demographics and Alarms'!A1"/><Relationship Id="rId14" Type="http://schemas.openxmlformats.org/officeDocument/2006/relationships/hyperlink" Target="#'Automatic Response'!A1"/><Relationship Id="rId22" Type="http://schemas.openxmlformats.org/officeDocument/2006/relationships/hyperlink" Target="#'Water System 1'!A1"/></Relationships>
</file>

<file path=xl/drawings/_rels/drawing91.xml.rels><?xml version="1.0" encoding="UTF-8" standalone="yes"?>
<Relationships xmlns="http://schemas.openxmlformats.org/package/2006/relationships"><Relationship Id="rId3" Type="http://schemas.openxmlformats.org/officeDocument/2006/relationships/hyperlink" Target="#'Alternate Water Appartus List'!A1"/><Relationship Id="rId2" Type="http://schemas.openxmlformats.org/officeDocument/2006/relationships/hyperlink" Target="#'Control Sheet'!A1"/><Relationship Id="rId1" Type="http://schemas.openxmlformats.org/officeDocument/2006/relationships/hyperlink" Target="#'Alternate Water Supply'!A1"/><Relationship Id="rId5" Type="http://schemas.openxmlformats.org/officeDocument/2006/relationships/hyperlink" Target="#'Task Sheet'!A1"/><Relationship Id="rId4" Type="http://schemas.openxmlformats.org/officeDocument/2006/relationships/hyperlink" Target="#'Extended Hose Lay Form'!A1"/></Relationships>
</file>

<file path=xl/drawings/_rels/drawing92.xml.rels><?xml version="1.0" encoding="UTF-8" standalone="yes"?>
<Relationships xmlns="http://schemas.openxmlformats.org/package/2006/relationships"><Relationship Id="rId2" Type="http://schemas.openxmlformats.org/officeDocument/2006/relationships/hyperlink" Target="#'Task Sheet'!A1"/><Relationship Id="rId1" Type="http://schemas.openxmlformats.org/officeDocument/2006/relationships/hyperlink" Target="#'Control Sheet'!A1"/></Relationships>
</file>

<file path=xl/drawings/_rels/drawing93.xml.rels><?xml version="1.0" encoding="UTF-8" standalone="yes"?>
<Relationships xmlns="http://schemas.openxmlformats.org/package/2006/relationships"><Relationship Id="rId8" Type="http://schemas.openxmlformats.org/officeDocument/2006/relationships/hyperlink" Target="#'Extended Hose Lay Form (3)'!A1"/><Relationship Id="rId13" Type="http://schemas.openxmlformats.org/officeDocument/2006/relationships/hyperlink" Target="#'County Contact'!A1"/><Relationship Id="rId18" Type="http://schemas.openxmlformats.org/officeDocument/2006/relationships/hyperlink" Target="#'Structure Fire Respones'!A1"/><Relationship Id="rId26" Type="http://schemas.openxmlformats.org/officeDocument/2006/relationships/hyperlink" Target="#'Community Risk Worksheets'!A1"/><Relationship Id="rId3" Type="http://schemas.openxmlformats.org/officeDocument/2006/relationships/hyperlink" Target="#'Control Sheet'!A1"/><Relationship Id="rId21" Type="http://schemas.openxmlformats.org/officeDocument/2006/relationships/hyperlink" Target="#'Automatic Response'!A1"/><Relationship Id="rId7" Type="http://schemas.openxmlformats.org/officeDocument/2006/relationships/hyperlink" Target="#'Extended Hose Lay Form (2)'!A1"/><Relationship Id="rId12" Type="http://schemas.openxmlformats.org/officeDocument/2006/relationships/hyperlink" Target="#'Department Information'!A1"/><Relationship Id="rId17" Type="http://schemas.openxmlformats.org/officeDocument/2006/relationships/hyperlink" Target="#'Personnel and On Duty Staffing'!A1"/><Relationship Id="rId25" Type="http://schemas.openxmlformats.org/officeDocument/2006/relationships/hyperlink" Target="#'Instructions (3)'!A1"/><Relationship Id="rId2" Type="http://schemas.openxmlformats.org/officeDocument/2006/relationships/hyperlink" Target="#'Alternate Water Supply'!A1"/><Relationship Id="rId16" Type="http://schemas.openxmlformats.org/officeDocument/2006/relationships/hyperlink" Target="#'Demographics and Alarms'!A1"/><Relationship Id="rId20" Type="http://schemas.openxmlformats.org/officeDocument/2006/relationships/hyperlink" Target="#'Governmental Information'!A1"/><Relationship Id="rId29" Type="http://schemas.openxmlformats.org/officeDocument/2006/relationships/hyperlink" Target="#'Communications Info'!A1"/><Relationship Id="rId1" Type="http://schemas.openxmlformats.org/officeDocument/2006/relationships/image" Target="../media/image10.png"/><Relationship Id="rId6" Type="http://schemas.openxmlformats.org/officeDocument/2006/relationships/hyperlink" Target="#'Extended Hose Lay Form'!A1"/><Relationship Id="rId11" Type="http://schemas.openxmlformats.org/officeDocument/2006/relationships/hyperlink" Target="file:///G:\Office%20of%20State%20Fire%20Marshal\FIRE\GRANTS%20&amp;%20GOVERNMENTAL%20SERVICES\2.%20Ratings%20&amp;%20Inspections\2023%20Extended%20Hose%20Lay%20Calculator%20vs3.1.xlsm" TargetMode="External"/><Relationship Id="rId24" Type="http://schemas.openxmlformats.org/officeDocument/2006/relationships/hyperlink" Target="#'Apparatus Sheet'!A1"/><Relationship Id="rId5" Type="http://schemas.openxmlformats.org/officeDocument/2006/relationships/hyperlink" Target="#'Task Sheet'!A1"/><Relationship Id="rId15" Type="http://schemas.openxmlformats.org/officeDocument/2006/relationships/hyperlink" Target="#'Fire Station Info 1-5'!A1"/><Relationship Id="rId23" Type="http://schemas.openxmlformats.org/officeDocument/2006/relationships/hyperlink" Target="#'Outside Aid IP'!A1"/><Relationship Id="rId28" Type="http://schemas.openxmlformats.org/officeDocument/2006/relationships/hyperlink" Target="#'Water System 1'!A1"/><Relationship Id="rId10" Type="http://schemas.openxmlformats.org/officeDocument/2006/relationships/hyperlink" Target="#'Extended Hose Lay Form (5)'!A1"/><Relationship Id="rId19" Type="http://schemas.openxmlformats.org/officeDocument/2006/relationships/hyperlink" Target="#'Instructions (2)'!A1"/><Relationship Id="rId4" Type="http://schemas.openxmlformats.org/officeDocument/2006/relationships/hyperlink" Target="#'Alternate Water Appartus List'!A1"/><Relationship Id="rId9" Type="http://schemas.openxmlformats.org/officeDocument/2006/relationships/hyperlink" Target="#'Extended Hose Lay Form (4)'!A1"/><Relationship Id="rId14" Type="http://schemas.openxmlformats.org/officeDocument/2006/relationships/hyperlink" Target="#'City or Town Contact'!A1"/><Relationship Id="rId22" Type="http://schemas.openxmlformats.org/officeDocument/2006/relationships/hyperlink" Target="#'Auto Aid Worksheet'!A1"/><Relationship Id="rId27" Type="http://schemas.openxmlformats.org/officeDocument/2006/relationships/hyperlink" Target="#'Static Water Point'!A1"/></Relationships>
</file>

<file path=xl/drawings/_rels/drawing94.xml.rels><?xml version="1.0" encoding="UTF-8" standalone="yes"?>
<Relationships xmlns="http://schemas.openxmlformats.org/package/2006/relationships"><Relationship Id="rId8" Type="http://schemas.openxmlformats.org/officeDocument/2006/relationships/hyperlink" Target="#'Extended Hose Lay Form (3)'!A1"/><Relationship Id="rId13" Type="http://schemas.openxmlformats.org/officeDocument/2006/relationships/hyperlink" Target="#'County Contact'!A1"/><Relationship Id="rId18" Type="http://schemas.openxmlformats.org/officeDocument/2006/relationships/hyperlink" Target="#'Structure Fire Respones'!A1"/><Relationship Id="rId26" Type="http://schemas.openxmlformats.org/officeDocument/2006/relationships/hyperlink" Target="#'Community Risk Worksheets'!A1"/><Relationship Id="rId3" Type="http://schemas.openxmlformats.org/officeDocument/2006/relationships/hyperlink" Target="#'Control Sheet'!A1"/><Relationship Id="rId21" Type="http://schemas.openxmlformats.org/officeDocument/2006/relationships/hyperlink" Target="#'Automatic Response'!A1"/><Relationship Id="rId7" Type="http://schemas.openxmlformats.org/officeDocument/2006/relationships/hyperlink" Target="#'Extended Hose Lay Form (2)'!A1"/><Relationship Id="rId12" Type="http://schemas.openxmlformats.org/officeDocument/2006/relationships/hyperlink" Target="#'Department Information'!A1"/><Relationship Id="rId17" Type="http://schemas.openxmlformats.org/officeDocument/2006/relationships/hyperlink" Target="#'Personnel and On Duty Staffing'!A1"/><Relationship Id="rId25" Type="http://schemas.openxmlformats.org/officeDocument/2006/relationships/hyperlink" Target="#'Instructions (3)'!A1"/><Relationship Id="rId2" Type="http://schemas.openxmlformats.org/officeDocument/2006/relationships/hyperlink" Target="#'Alternate Water Supply'!A1"/><Relationship Id="rId16" Type="http://schemas.openxmlformats.org/officeDocument/2006/relationships/hyperlink" Target="#'Demographics and Alarms'!A1"/><Relationship Id="rId20" Type="http://schemas.openxmlformats.org/officeDocument/2006/relationships/hyperlink" Target="#'Governmental Information'!A1"/><Relationship Id="rId29" Type="http://schemas.openxmlformats.org/officeDocument/2006/relationships/hyperlink" Target="#'Communications Info'!A1"/><Relationship Id="rId1" Type="http://schemas.openxmlformats.org/officeDocument/2006/relationships/image" Target="../media/image10.png"/><Relationship Id="rId6" Type="http://schemas.openxmlformats.org/officeDocument/2006/relationships/hyperlink" Target="#'Extended Hose Lay Form'!A1"/><Relationship Id="rId11" Type="http://schemas.openxmlformats.org/officeDocument/2006/relationships/hyperlink" Target="file:///G:\Office%20of%20State%20Fire%20Marshal\FIRE\GRANTS%20&amp;%20GOVERNMENTAL%20SERVICES\2.%20Ratings%20&amp;%20Inspections\2023%20Extended%20Hose%20Lay%20Calculator%20vs3.0.xlsm" TargetMode="External"/><Relationship Id="rId24" Type="http://schemas.openxmlformats.org/officeDocument/2006/relationships/hyperlink" Target="#'Apparatus Sheet'!A1"/><Relationship Id="rId5" Type="http://schemas.openxmlformats.org/officeDocument/2006/relationships/hyperlink" Target="#'Task Sheet'!A1"/><Relationship Id="rId15" Type="http://schemas.openxmlformats.org/officeDocument/2006/relationships/hyperlink" Target="#'Fire Station Info 1-5'!A1"/><Relationship Id="rId23" Type="http://schemas.openxmlformats.org/officeDocument/2006/relationships/hyperlink" Target="#'Outside Aid IP'!A1"/><Relationship Id="rId28" Type="http://schemas.openxmlformats.org/officeDocument/2006/relationships/hyperlink" Target="#'Water System 1'!A1"/><Relationship Id="rId10" Type="http://schemas.openxmlformats.org/officeDocument/2006/relationships/hyperlink" Target="#'Extended Hose Lay Form (5)'!A1"/><Relationship Id="rId19" Type="http://schemas.openxmlformats.org/officeDocument/2006/relationships/hyperlink" Target="#'Instructions (2)'!A1"/><Relationship Id="rId4" Type="http://schemas.openxmlformats.org/officeDocument/2006/relationships/hyperlink" Target="#'Alternate Water Appartus List'!A1"/><Relationship Id="rId9" Type="http://schemas.openxmlformats.org/officeDocument/2006/relationships/hyperlink" Target="#'Extended Hose Lay Form (4)'!A1"/><Relationship Id="rId14" Type="http://schemas.openxmlformats.org/officeDocument/2006/relationships/hyperlink" Target="#'City or Town Contact'!A1"/><Relationship Id="rId22" Type="http://schemas.openxmlformats.org/officeDocument/2006/relationships/hyperlink" Target="#'Auto Aid Worksheet'!A1"/><Relationship Id="rId27" Type="http://schemas.openxmlformats.org/officeDocument/2006/relationships/hyperlink" Target="#'Static Water Point'!A1"/></Relationships>
</file>

<file path=xl/drawings/_rels/drawing95.xml.rels><?xml version="1.0" encoding="UTF-8" standalone="yes"?>
<Relationships xmlns="http://schemas.openxmlformats.org/package/2006/relationships"><Relationship Id="rId8" Type="http://schemas.openxmlformats.org/officeDocument/2006/relationships/hyperlink" Target="#'Extended Hose Lay Form (3)'!A1"/><Relationship Id="rId13" Type="http://schemas.openxmlformats.org/officeDocument/2006/relationships/hyperlink" Target="#'County Contact'!A1"/><Relationship Id="rId18" Type="http://schemas.openxmlformats.org/officeDocument/2006/relationships/hyperlink" Target="#'Structure Fire Respones'!A1"/><Relationship Id="rId26" Type="http://schemas.openxmlformats.org/officeDocument/2006/relationships/hyperlink" Target="#'Community Risk Worksheets'!A1"/><Relationship Id="rId3" Type="http://schemas.openxmlformats.org/officeDocument/2006/relationships/hyperlink" Target="#'Control Sheet'!A1"/><Relationship Id="rId21" Type="http://schemas.openxmlformats.org/officeDocument/2006/relationships/hyperlink" Target="#'Automatic Response'!A1"/><Relationship Id="rId7" Type="http://schemas.openxmlformats.org/officeDocument/2006/relationships/hyperlink" Target="#'Extended Hose Lay Form (2)'!A1"/><Relationship Id="rId12" Type="http://schemas.openxmlformats.org/officeDocument/2006/relationships/hyperlink" Target="#'Department Information'!A1"/><Relationship Id="rId17" Type="http://schemas.openxmlformats.org/officeDocument/2006/relationships/hyperlink" Target="#'Personnel and On Duty Staffing'!A1"/><Relationship Id="rId25" Type="http://schemas.openxmlformats.org/officeDocument/2006/relationships/hyperlink" Target="#'Instructions (3)'!A1"/><Relationship Id="rId2" Type="http://schemas.openxmlformats.org/officeDocument/2006/relationships/hyperlink" Target="#'Alternate Water Supply'!A1"/><Relationship Id="rId16" Type="http://schemas.openxmlformats.org/officeDocument/2006/relationships/hyperlink" Target="#'Demographics and Alarms'!A1"/><Relationship Id="rId20" Type="http://schemas.openxmlformats.org/officeDocument/2006/relationships/hyperlink" Target="#'Governmental Information'!A1"/><Relationship Id="rId29" Type="http://schemas.openxmlformats.org/officeDocument/2006/relationships/hyperlink" Target="#'Communications Info'!A1"/><Relationship Id="rId1" Type="http://schemas.openxmlformats.org/officeDocument/2006/relationships/image" Target="../media/image10.png"/><Relationship Id="rId6" Type="http://schemas.openxmlformats.org/officeDocument/2006/relationships/hyperlink" Target="#'Extended Hose Lay Form'!A1"/><Relationship Id="rId11" Type="http://schemas.openxmlformats.org/officeDocument/2006/relationships/hyperlink" Target="file:///G:\Office%20of%20State%20Fire%20Marshal\FIRE\GRANTS%20&amp;%20GOVERNMENTAL%20SERVICES\2.%20Ratings%20&amp;%20Inspections\2023%20Extended%20Hose%20Lay%20Calculator%20vs3.0.xlsm" TargetMode="External"/><Relationship Id="rId24" Type="http://schemas.openxmlformats.org/officeDocument/2006/relationships/hyperlink" Target="#'Apparatus Sheet'!A1"/><Relationship Id="rId5" Type="http://schemas.openxmlformats.org/officeDocument/2006/relationships/hyperlink" Target="#'Task Sheet'!A1"/><Relationship Id="rId15" Type="http://schemas.openxmlformats.org/officeDocument/2006/relationships/hyperlink" Target="#'Fire Station Info 1-5'!A1"/><Relationship Id="rId23" Type="http://schemas.openxmlformats.org/officeDocument/2006/relationships/hyperlink" Target="#'Outside Aid IP'!A1"/><Relationship Id="rId28" Type="http://schemas.openxmlformats.org/officeDocument/2006/relationships/hyperlink" Target="#'Water System 1'!A1"/><Relationship Id="rId10" Type="http://schemas.openxmlformats.org/officeDocument/2006/relationships/hyperlink" Target="#'Extended Hose Lay Form (5)'!A1"/><Relationship Id="rId19" Type="http://schemas.openxmlformats.org/officeDocument/2006/relationships/hyperlink" Target="#'Instructions (2)'!A1"/><Relationship Id="rId4" Type="http://schemas.openxmlformats.org/officeDocument/2006/relationships/hyperlink" Target="#'Alternate Water Appartus List'!A1"/><Relationship Id="rId9" Type="http://schemas.openxmlformats.org/officeDocument/2006/relationships/hyperlink" Target="#'Extended Hose Lay Form (4)'!A1"/><Relationship Id="rId14" Type="http://schemas.openxmlformats.org/officeDocument/2006/relationships/hyperlink" Target="#'City or Town Contact'!A1"/><Relationship Id="rId22" Type="http://schemas.openxmlformats.org/officeDocument/2006/relationships/hyperlink" Target="#'Auto Aid Worksheet'!A1"/><Relationship Id="rId27" Type="http://schemas.openxmlformats.org/officeDocument/2006/relationships/hyperlink" Target="#'Static Water Point'!A1"/></Relationships>
</file>

<file path=xl/drawings/_rels/drawing96.xml.rels><?xml version="1.0" encoding="UTF-8" standalone="yes"?>
<Relationships xmlns="http://schemas.openxmlformats.org/package/2006/relationships"><Relationship Id="rId8" Type="http://schemas.openxmlformats.org/officeDocument/2006/relationships/hyperlink" Target="#'Extended Hose Lay Form (3)'!A1"/><Relationship Id="rId13" Type="http://schemas.openxmlformats.org/officeDocument/2006/relationships/hyperlink" Target="#'County Contact'!A1"/><Relationship Id="rId18" Type="http://schemas.openxmlformats.org/officeDocument/2006/relationships/hyperlink" Target="#'Structure Fire Respones'!A1"/><Relationship Id="rId26" Type="http://schemas.openxmlformats.org/officeDocument/2006/relationships/hyperlink" Target="#'Community Risk Worksheets'!A1"/><Relationship Id="rId3" Type="http://schemas.openxmlformats.org/officeDocument/2006/relationships/hyperlink" Target="#'Control Sheet'!A1"/><Relationship Id="rId21" Type="http://schemas.openxmlformats.org/officeDocument/2006/relationships/hyperlink" Target="#'Automatic Response'!A1"/><Relationship Id="rId7" Type="http://schemas.openxmlformats.org/officeDocument/2006/relationships/hyperlink" Target="#'Extended Hose Lay Form (2)'!A1"/><Relationship Id="rId12" Type="http://schemas.openxmlformats.org/officeDocument/2006/relationships/hyperlink" Target="#'Department Information'!A1"/><Relationship Id="rId17" Type="http://schemas.openxmlformats.org/officeDocument/2006/relationships/hyperlink" Target="#'Personnel and On Duty Staffing'!A1"/><Relationship Id="rId25" Type="http://schemas.openxmlformats.org/officeDocument/2006/relationships/hyperlink" Target="#'Instructions (3)'!A1"/><Relationship Id="rId2" Type="http://schemas.openxmlformats.org/officeDocument/2006/relationships/hyperlink" Target="#'Alternate Water Supply'!A1"/><Relationship Id="rId16" Type="http://schemas.openxmlformats.org/officeDocument/2006/relationships/hyperlink" Target="#'Demographics and Alarms'!A1"/><Relationship Id="rId20" Type="http://schemas.openxmlformats.org/officeDocument/2006/relationships/hyperlink" Target="#'Governmental Information'!A1"/><Relationship Id="rId29" Type="http://schemas.openxmlformats.org/officeDocument/2006/relationships/hyperlink" Target="#'Communications Info'!A1"/><Relationship Id="rId1" Type="http://schemas.openxmlformats.org/officeDocument/2006/relationships/image" Target="../media/image10.png"/><Relationship Id="rId6" Type="http://schemas.openxmlformats.org/officeDocument/2006/relationships/hyperlink" Target="#'Extended Hose Lay Form'!A1"/><Relationship Id="rId11" Type="http://schemas.openxmlformats.org/officeDocument/2006/relationships/hyperlink" Target="file:///G:\Office%20of%20State%20Fire%20Marshal\FIRE\GRANTS%20&amp;%20GOVERNMENTAL%20SERVICES\2.%20Ratings%20&amp;%20Inspections\2023%20Extended%20Hose%20Lay%20Calculator%20vs3.0.xlsm" TargetMode="External"/><Relationship Id="rId24" Type="http://schemas.openxmlformats.org/officeDocument/2006/relationships/hyperlink" Target="#'Apparatus Sheet'!A1"/><Relationship Id="rId5" Type="http://schemas.openxmlformats.org/officeDocument/2006/relationships/hyperlink" Target="#'Task Sheet'!A1"/><Relationship Id="rId15" Type="http://schemas.openxmlformats.org/officeDocument/2006/relationships/hyperlink" Target="#'Fire Station Info 1-5'!A1"/><Relationship Id="rId23" Type="http://schemas.openxmlformats.org/officeDocument/2006/relationships/hyperlink" Target="#'Outside Aid IP'!A1"/><Relationship Id="rId28" Type="http://schemas.openxmlformats.org/officeDocument/2006/relationships/hyperlink" Target="#'Water System 1'!A1"/><Relationship Id="rId10" Type="http://schemas.openxmlformats.org/officeDocument/2006/relationships/hyperlink" Target="#'Extended Hose Lay Form (5)'!A1"/><Relationship Id="rId19" Type="http://schemas.openxmlformats.org/officeDocument/2006/relationships/hyperlink" Target="#'Instructions (2)'!A1"/><Relationship Id="rId4" Type="http://schemas.openxmlformats.org/officeDocument/2006/relationships/hyperlink" Target="#'Alternate Water Appartus List'!A1"/><Relationship Id="rId9" Type="http://schemas.openxmlformats.org/officeDocument/2006/relationships/hyperlink" Target="#'Extended Hose Lay Form (4)'!A1"/><Relationship Id="rId14" Type="http://schemas.openxmlformats.org/officeDocument/2006/relationships/hyperlink" Target="#'City or Town Contact'!A1"/><Relationship Id="rId22" Type="http://schemas.openxmlformats.org/officeDocument/2006/relationships/hyperlink" Target="#'Auto Aid Worksheet'!A1"/><Relationship Id="rId27" Type="http://schemas.openxmlformats.org/officeDocument/2006/relationships/hyperlink" Target="#'Static Water Point'!A1"/></Relationships>
</file>

<file path=xl/drawings/_rels/drawing97.xml.rels><?xml version="1.0" encoding="UTF-8" standalone="yes"?>
<Relationships xmlns="http://schemas.openxmlformats.org/package/2006/relationships"><Relationship Id="rId8" Type="http://schemas.openxmlformats.org/officeDocument/2006/relationships/hyperlink" Target="#'Extended Hose Lay Form (3)'!A1"/><Relationship Id="rId13" Type="http://schemas.openxmlformats.org/officeDocument/2006/relationships/hyperlink" Target="#'County Contact'!A1"/><Relationship Id="rId18" Type="http://schemas.openxmlformats.org/officeDocument/2006/relationships/hyperlink" Target="#'Structure Fire Respones'!A1"/><Relationship Id="rId26" Type="http://schemas.openxmlformats.org/officeDocument/2006/relationships/hyperlink" Target="#'Community Risk Worksheets'!A1"/><Relationship Id="rId3" Type="http://schemas.openxmlformats.org/officeDocument/2006/relationships/hyperlink" Target="#'Control Sheet'!A1"/><Relationship Id="rId21" Type="http://schemas.openxmlformats.org/officeDocument/2006/relationships/hyperlink" Target="#'Automatic Response'!A1"/><Relationship Id="rId7" Type="http://schemas.openxmlformats.org/officeDocument/2006/relationships/hyperlink" Target="#'Extended Hose Lay Form (2)'!A1"/><Relationship Id="rId12" Type="http://schemas.openxmlformats.org/officeDocument/2006/relationships/hyperlink" Target="#'Department Information'!A1"/><Relationship Id="rId17" Type="http://schemas.openxmlformats.org/officeDocument/2006/relationships/hyperlink" Target="#'Personnel and On Duty Staffing'!A1"/><Relationship Id="rId25" Type="http://schemas.openxmlformats.org/officeDocument/2006/relationships/hyperlink" Target="#'Instructions (3)'!A1"/><Relationship Id="rId2" Type="http://schemas.openxmlformats.org/officeDocument/2006/relationships/hyperlink" Target="#'Alternate Water Supply'!A1"/><Relationship Id="rId16" Type="http://schemas.openxmlformats.org/officeDocument/2006/relationships/hyperlink" Target="#'Demographics and Alarms'!A1"/><Relationship Id="rId20" Type="http://schemas.openxmlformats.org/officeDocument/2006/relationships/hyperlink" Target="#'Governmental Information'!A1"/><Relationship Id="rId29" Type="http://schemas.openxmlformats.org/officeDocument/2006/relationships/hyperlink" Target="#'Communications Info'!A1"/><Relationship Id="rId1" Type="http://schemas.openxmlformats.org/officeDocument/2006/relationships/image" Target="../media/image10.png"/><Relationship Id="rId6" Type="http://schemas.openxmlformats.org/officeDocument/2006/relationships/hyperlink" Target="#'Extended Hose Lay Form'!A1"/><Relationship Id="rId11" Type="http://schemas.openxmlformats.org/officeDocument/2006/relationships/hyperlink" Target="file:///G:\Office%20of%20State%20Fire%20Marshal\FIRE\GRANTS%20&amp;%20GOVERNMENTAL%20SERVICES\2.%20Ratings%20&amp;%20Inspections\2023%20Extended%20Hose%20Lay%20Calculator%20vs3.0.xlsm" TargetMode="External"/><Relationship Id="rId24" Type="http://schemas.openxmlformats.org/officeDocument/2006/relationships/hyperlink" Target="#'Apparatus Sheet'!A1"/><Relationship Id="rId5" Type="http://schemas.openxmlformats.org/officeDocument/2006/relationships/hyperlink" Target="#'Task Sheet'!A1"/><Relationship Id="rId15" Type="http://schemas.openxmlformats.org/officeDocument/2006/relationships/hyperlink" Target="#'Fire Station Info 1-5'!A1"/><Relationship Id="rId23" Type="http://schemas.openxmlformats.org/officeDocument/2006/relationships/hyperlink" Target="#'Outside Aid IP'!A1"/><Relationship Id="rId28" Type="http://schemas.openxmlformats.org/officeDocument/2006/relationships/hyperlink" Target="#'Water System 1'!A1"/><Relationship Id="rId10" Type="http://schemas.openxmlformats.org/officeDocument/2006/relationships/hyperlink" Target="#'Extended Hose Lay Form (5)'!A1"/><Relationship Id="rId19" Type="http://schemas.openxmlformats.org/officeDocument/2006/relationships/hyperlink" Target="#'Instructions (2)'!A1"/><Relationship Id="rId4" Type="http://schemas.openxmlformats.org/officeDocument/2006/relationships/hyperlink" Target="#'Alternate Water Appartus List'!A1"/><Relationship Id="rId9" Type="http://schemas.openxmlformats.org/officeDocument/2006/relationships/hyperlink" Target="#'Extended Hose Lay Form (4)'!A1"/><Relationship Id="rId14" Type="http://schemas.openxmlformats.org/officeDocument/2006/relationships/hyperlink" Target="#'City or Town Contact'!A1"/><Relationship Id="rId22" Type="http://schemas.openxmlformats.org/officeDocument/2006/relationships/hyperlink" Target="#'Auto Aid Worksheet'!A1"/><Relationship Id="rId27" Type="http://schemas.openxmlformats.org/officeDocument/2006/relationships/hyperlink" Target="#'Static Water Point'!A1"/></Relationships>
</file>

<file path=xl/drawings/_rels/drawing98.xml.rels><?xml version="1.0" encoding="UTF-8" standalone="yes"?>
<Relationships xmlns="http://schemas.openxmlformats.org/package/2006/relationships"><Relationship Id="rId1" Type="http://schemas.openxmlformats.org/officeDocument/2006/relationships/hyperlink" Target="#'Personnel and On Duty Staffing'!A1"/></Relationships>
</file>

<file path=xl/drawings/_rels/drawing99.xml.rels><?xml version="1.0" encoding="UTF-8" standalone="yes"?>
<Relationships xmlns="http://schemas.openxmlformats.org/package/2006/relationships"><Relationship Id="rId1" Type="http://schemas.openxmlformats.org/officeDocument/2006/relationships/hyperlink" Target="#'Structure Fire Respones'!A1"/></Relationships>
</file>

<file path=xl/drawings/_rels/vmlDrawing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2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3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4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5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6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61.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62.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63.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64.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65.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66.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6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6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69.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70.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537210</xdr:colOff>
      <xdr:row>2</xdr:row>
      <xdr:rowOff>119743</xdr:rowOff>
    </xdr:from>
    <xdr:to>
      <xdr:col>3</xdr:col>
      <xdr:colOff>445770</xdr:colOff>
      <xdr:row>4</xdr:row>
      <xdr:rowOff>13063</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0000-000002000000}"/>
            </a:ext>
          </a:extLst>
        </xdr:cNvPr>
        <xdr:cNvSpPr/>
      </xdr:nvSpPr>
      <xdr:spPr>
        <a:xfrm>
          <a:off x="537210" y="500743"/>
          <a:ext cx="1737360" cy="27432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Department</a:t>
          </a:r>
          <a:r>
            <a:rPr lang="en-US" sz="1100" b="1" i="1" u="none" baseline="0">
              <a:solidFill>
                <a:schemeClr val="bg1"/>
              </a:solidFill>
            </a:rPr>
            <a:t> Information</a:t>
          </a:r>
          <a:endParaRPr lang="en-US" sz="1100" b="1" i="1" u="none">
            <a:solidFill>
              <a:schemeClr val="bg1"/>
            </a:solidFill>
          </a:endParaRPr>
        </a:p>
      </xdr:txBody>
    </xdr:sp>
    <xdr:clientData/>
  </xdr:twoCellAnchor>
  <xdr:twoCellAnchor>
    <xdr:from>
      <xdr:col>0</xdr:col>
      <xdr:colOff>537210</xdr:colOff>
      <xdr:row>4</xdr:row>
      <xdr:rowOff>105047</xdr:rowOff>
    </xdr:from>
    <xdr:to>
      <xdr:col>3</xdr:col>
      <xdr:colOff>445770</xdr:colOff>
      <xdr:row>5</xdr:row>
      <xdr:rowOff>188867</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0000000-0008-0000-0000-000003000000}"/>
            </a:ext>
          </a:extLst>
        </xdr:cNvPr>
        <xdr:cNvSpPr/>
      </xdr:nvSpPr>
      <xdr:spPr>
        <a:xfrm>
          <a:off x="537210" y="867047"/>
          <a:ext cx="1737360" cy="27432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County Contacts</a:t>
          </a:r>
        </a:p>
      </xdr:txBody>
    </xdr:sp>
    <xdr:clientData/>
  </xdr:twoCellAnchor>
  <xdr:twoCellAnchor>
    <xdr:from>
      <xdr:col>0</xdr:col>
      <xdr:colOff>537210</xdr:colOff>
      <xdr:row>6</xdr:row>
      <xdr:rowOff>90351</xdr:rowOff>
    </xdr:from>
    <xdr:to>
      <xdr:col>3</xdr:col>
      <xdr:colOff>445770</xdr:colOff>
      <xdr:row>7</xdr:row>
      <xdr:rowOff>174171</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00000000-0008-0000-0000-000004000000}"/>
            </a:ext>
          </a:extLst>
        </xdr:cNvPr>
        <xdr:cNvSpPr/>
      </xdr:nvSpPr>
      <xdr:spPr>
        <a:xfrm>
          <a:off x="537210" y="1233351"/>
          <a:ext cx="1737360" cy="27432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City or</a:t>
          </a:r>
          <a:r>
            <a:rPr lang="en-US" sz="1100" b="1" i="1" u="none" baseline="0">
              <a:solidFill>
                <a:schemeClr val="bg1"/>
              </a:solidFill>
            </a:rPr>
            <a:t> Town Contacts</a:t>
          </a:r>
          <a:endParaRPr lang="en-US" sz="1100" b="1" i="1" u="none">
            <a:solidFill>
              <a:schemeClr val="bg1"/>
            </a:solidFill>
          </a:endParaRPr>
        </a:p>
      </xdr:txBody>
    </xdr:sp>
    <xdr:clientData/>
  </xdr:twoCellAnchor>
  <xdr:twoCellAnchor>
    <xdr:from>
      <xdr:col>0</xdr:col>
      <xdr:colOff>537210</xdr:colOff>
      <xdr:row>8</xdr:row>
      <xdr:rowOff>75655</xdr:rowOff>
    </xdr:from>
    <xdr:to>
      <xdr:col>3</xdr:col>
      <xdr:colOff>445770</xdr:colOff>
      <xdr:row>9</xdr:row>
      <xdr:rowOff>159475</xdr:rowOff>
    </xdr:to>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00000000-0008-0000-0000-000005000000}"/>
            </a:ext>
          </a:extLst>
        </xdr:cNvPr>
        <xdr:cNvSpPr/>
      </xdr:nvSpPr>
      <xdr:spPr>
        <a:xfrm>
          <a:off x="537210" y="1599655"/>
          <a:ext cx="1737360" cy="27432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Communication</a:t>
          </a:r>
          <a:r>
            <a:rPr lang="en-US" sz="1100" b="1" i="1" u="none" baseline="0">
              <a:solidFill>
                <a:schemeClr val="bg1"/>
              </a:solidFill>
            </a:rPr>
            <a:t> Info</a:t>
          </a:r>
          <a:endParaRPr lang="en-US" sz="1100" b="1" i="1" u="none">
            <a:solidFill>
              <a:schemeClr val="bg1"/>
            </a:solidFill>
          </a:endParaRPr>
        </a:p>
      </xdr:txBody>
    </xdr:sp>
    <xdr:clientData/>
  </xdr:twoCellAnchor>
  <xdr:twoCellAnchor>
    <xdr:from>
      <xdr:col>0</xdr:col>
      <xdr:colOff>537210</xdr:colOff>
      <xdr:row>10</xdr:row>
      <xdr:rowOff>60959</xdr:rowOff>
    </xdr:from>
    <xdr:to>
      <xdr:col>3</xdr:col>
      <xdr:colOff>445770</xdr:colOff>
      <xdr:row>11</xdr:row>
      <xdr:rowOff>144779</xdr:rowOff>
    </xdr:to>
    <xdr:sp macro="" textlink="">
      <xdr:nvSpPr>
        <xdr:cNvPr id="6" name="Rectangle: Rounded Corners 5">
          <a:hlinkClick xmlns:r="http://schemas.openxmlformats.org/officeDocument/2006/relationships" r:id="rId5"/>
          <a:extLst>
            <a:ext uri="{FF2B5EF4-FFF2-40B4-BE49-F238E27FC236}">
              <a16:creationId xmlns:a16="http://schemas.microsoft.com/office/drawing/2014/main" id="{00000000-0008-0000-0000-000006000000}"/>
            </a:ext>
          </a:extLst>
        </xdr:cNvPr>
        <xdr:cNvSpPr/>
      </xdr:nvSpPr>
      <xdr:spPr>
        <a:xfrm>
          <a:off x="537210" y="1965959"/>
          <a:ext cx="1737360" cy="27432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Fire Station Info </a:t>
          </a:r>
        </a:p>
      </xdr:txBody>
    </xdr:sp>
    <xdr:clientData/>
  </xdr:twoCellAnchor>
  <xdr:twoCellAnchor>
    <xdr:from>
      <xdr:col>0</xdr:col>
      <xdr:colOff>537210</xdr:colOff>
      <xdr:row>12</xdr:row>
      <xdr:rowOff>46263</xdr:rowOff>
    </xdr:from>
    <xdr:to>
      <xdr:col>3</xdr:col>
      <xdr:colOff>445770</xdr:colOff>
      <xdr:row>13</xdr:row>
      <xdr:rowOff>130083</xdr:rowOff>
    </xdr:to>
    <xdr:sp macro="" textlink="">
      <xdr:nvSpPr>
        <xdr:cNvPr id="10" name="Rectangle: Rounded Corners 9">
          <a:hlinkClick xmlns:r="http://schemas.openxmlformats.org/officeDocument/2006/relationships" r:id="rId6"/>
          <a:extLst>
            <a:ext uri="{FF2B5EF4-FFF2-40B4-BE49-F238E27FC236}">
              <a16:creationId xmlns:a16="http://schemas.microsoft.com/office/drawing/2014/main" id="{00000000-0008-0000-0000-00000A000000}"/>
            </a:ext>
          </a:extLst>
        </xdr:cNvPr>
        <xdr:cNvSpPr/>
      </xdr:nvSpPr>
      <xdr:spPr>
        <a:xfrm>
          <a:off x="537210" y="2332263"/>
          <a:ext cx="1737360" cy="27432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Governmental Information</a:t>
          </a:r>
        </a:p>
      </xdr:txBody>
    </xdr:sp>
    <xdr:clientData/>
  </xdr:twoCellAnchor>
  <xdr:twoCellAnchor>
    <xdr:from>
      <xdr:col>0</xdr:col>
      <xdr:colOff>537210</xdr:colOff>
      <xdr:row>14</xdr:row>
      <xdr:rowOff>31567</xdr:rowOff>
    </xdr:from>
    <xdr:to>
      <xdr:col>3</xdr:col>
      <xdr:colOff>445770</xdr:colOff>
      <xdr:row>15</xdr:row>
      <xdr:rowOff>115387</xdr:rowOff>
    </xdr:to>
    <xdr:sp macro="" textlink="">
      <xdr:nvSpPr>
        <xdr:cNvPr id="11" name="Rectangle: Rounded Corners 10">
          <a:hlinkClick xmlns:r="http://schemas.openxmlformats.org/officeDocument/2006/relationships" r:id="rId7"/>
          <a:extLst>
            <a:ext uri="{FF2B5EF4-FFF2-40B4-BE49-F238E27FC236}">
              <a16:creationId xmlns:a16="http://schemas.microsoft.com/office/drawing/2014/main" id="{00000000-0008-0000-0000-00000B000000}"/>
            </a:ext>
          </a:extLst>
        </xdr:cNvPr>
        <xdr:cNvSpPr/>
      </xdr:nvSpPr>
      <xdr:spPr>
        <a:xfrm>
          <a:off x="537210" y="2698567"/>
          <a:ext cx="1737360" cy="27432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Demographics and Alarms</a:t>
          </a:r>
        </a:p>
      </xdr:txBody>
    </xdr:sp>
    <xdr:clientData/>
  </xdr:twoCellAnchor>
  <xdr:twoCellAnchor>
    <xdr:from>
      <xdr:col>0</xdr:col>
      <xdr:colOff>537210</xdr:colOff>
      <xdr:row>16</xdr:row>
      <xdr:rowOff>16871</xdr:rowOff>
    </xdr:from>
    <xdr:to>
      <xdr:col>3</xdr:col>
      <xdr:colOff>445770</xdr:colOff>
      <xdr:row>17</xdr:row>
      <xdr:rowOff>100691</xdr:rowOff>
    </xdr:to>
    <xdr:sp macro="" textlink="">
      <xdr:nvSpPr>
        <xdr:cNvPr id="12" name="Rectangle: Rounded Corners 11">
          <a:hlinkClick xmlns:r="http://schemas.openxmlformats.org/officeDocument/2006/relationships" r:id="rId8"/>
          <a:extLst>
            <a:ext uri="{FF2B5EF4-FFF2-40B4-BE49-F238E27FC236}">
              <a16:creationId xmlns:a16="http://schemas.microsoft.com/office/drawing/2014/main" id="{00000000-0008-0000-0000-00000C000000}"/>
            </a:ext>
          </a:extLst>
        </xdr:cNvPr>
        <xdr:cNvSpPr/>
      </xdr:nvSpPr>
      <xdr:spPr>
        <a:xfrm>
          <a:off x="537210" y="3064871"/>
          <a:ext cx="1737360" cy="27432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Apparatus Response Zone</a:t>
          </a:r>
        </a:p>
      </xdr:txBody>
    </xdr:sp>
    <xdr:clientData/>
  </xdr:twoCellAnchor>
  <xdr:twoCellAnchor>
    <xdr:from>
      <xdr:col>0</xdr:col>
      <xdr:colOff>537210</xdr:colOff>
      <xdr:row>18</xdr:row>
      <xdr:rowOff>2175</xdr:rowOff>
    </xdr:from>
    <xdr:to>
      <xdr:col>3</xdr:col>
      <xdr:colOff>445770</xdr:colOff>
      <xdr:row>19</xdr:row>
      <xdr:rowOff>85995</xdr:rowOff>
    </xdr:to>
    <xdr:sp macro="" textlink="">
      <xdr:nvSpPr>
        <xdr:cNvPr id="13" name="Rectangle: Rounded Corners 12">
          <a:hlinkClick xmlns:r="http://schemas.openxmlformats.org/officeDocument/2006/relationships" r:id="rId9"/>
          <a:extLst>
            <a:ext uri="{FF2B5EF4-FFF2-40B4-BE49-F238E27FC236}">
              <a16:creationId xmlns:a16="http://schemas.microsoft.com/office/drawing/2014/main" id="{00000000-0008-0000-0000-00000D000000}"/>
            </a:ext>
          </a:extLst>
        </xdr:cNvPr>
        <xdr:cNvSpPr/>
      </xdr:nvSpPr>
      <xdr:spPr>
        <a:xfrm>
          <a:off x="537210" y="3431175"/>
          <a:ext cx="1737360" cy="27432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Personnel and On Duty Staffing</a:t>
          </a:r>
        </a:p>
      </xdr:txBody>
    </xdr:sp>
    <xdr:clientData/>
  </xdr:twoCellAnchor>
  <xdr:twoCellAnchor>
    <xdr:from>
      <xdr:col>0</xdr:col>
      <xdr:colOff>537210</xdr:colOff>
      <xdr:row>19</xdr:row>
      <xdr:rowOff>177979</xdr:rowOff>
    </xdr:from>
    <xdr:to>
      <xdr:col>3</xdr:col>
      <xdr:colOff>445770</xdr:colOff>
      <xdr:row>21</xdr:row>
      <xdr:rowOff>71299</xdr:rowOff>
    </xdr:to>
    <xdr:sp macro="" textlink="">
      <xdr:nvSpPr>
        <xdr:cNvPr id="14" name="Rectangle: Rounded Corners 13">
          <a:hlinkClick xmlns:r="http://schemas.openxmlformats.org/officeDocument/2006/relationships" r:id="rId10"/>
          <a:extLst>
            <a:ext uri="{FF2B5EF4-FFF2-40B4-BE49-F238E27FC236}">
              <a16:creationId xmlns:a16="http://schemas.microsoft.com/office/drawing/2014/main" id="{00000000-0008-0000-0000-00000E000000}"/>
            </a:ext>
          </a:extLst>
        </xdr:cNvPr>
        <xdr:cNvSpPr/>
      </xdr:nvSpPr>
      <xdr:spPr>
        <a:xfrm>
          <a:off x="537210" y="3797479"/>
          <a:ext cx="1737360" cy="27432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Structure Fire Response</a:t>
          </a:r>
        </a:p>
      </xdr:txBody>
    </xdr:sp>
    <xdr:clientData/>
  </xdr:twoCellAnchor>
  <xdr:twoCellAnchor>
    <xdr:from>
      <xdr:col>0</xdr:col>
      <xdr:colOff>537210</xdr:colOff>
      <xdr:row>21</xdr:row>
      <xdr:rowOff>163283</xdr:rowOff>
    </xdr:from>
    <xdr:to>
      <xdr:col>3</xdr:col>
      <xdr:colOff>445770</xdr:colOff>
      <xdr:row>23</xdr:row>
      <xdr:rowOff>56603</xdr:rowOff>
    </xdr:to>
    <xdr:sp macro="" textlink="">
      <xdr:nvSpPr>
        <xdr:cNvPr id="15" name="Rectangle: Rounded Corners 14">
          <a:hlinkClick xmlns:r="http://schemas.openxmlformats.org/officeDocument/2006/relationships" r:id="rId11"/>
          <a:extLst>
            <a:ext uri="{FF2B5EF4-FFF2-40B4-BE49-F238E27FC236}">
              <a16:creationId xmlns:a16="http://schemas.microsoft.com/office/drawing/2014/main" id="{00000000-0008-0000-0000-00000F000000}"/>
            </a:ext>
          </a:extLst>
        </xdr:cNvPr>
        <xdr:cNvSpPr/>
      </xdr:nvSpPr>
      <xdr:spPr>
        <a:xfrm>
          <a:off x="537210" y="4163783"/>
          <a:ext cx="1737360" cy="27432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Response</a:t>
          </a:r>
        </a:p>
      </xdr:txBody>
    </xdr:sp>
    <xdr:clientData/>
  </xdr:twoCellAnchor>
  <xdr:twoCellAnchor>
    <xdr:from>
      <xdr:col>0</xdr:col>
      <xdr:colOff>537210</xdr:colOff>
      <xdr:row>29</xdr:row>
      <xdr:rowOff>104499</xdr:rowOff>
    </xdr:from>
    <xdr:to>
      <xdr:col>3</xdr:col>
      <xdr:colOff>445770</xdr:colOff>
      <xdr:row>30</xdr:row>
      <xdr:rowOff>188319</xdr:rowOff>
    </xdr:to>
    <xdr:sp macro="" textlink="">
      <xdr:nvSpPr>
        <xdr:cNvPr id="17" name="Rectangle: Rounded Corners 16">
          <a:hlinkClick xmlns:r="http://schemas.openxmlformats.org/officeDocument/2006/relationships" r:id="rId12"/>
          <a:extLst>
            <a:ext uri="{FF2B5EF4-FFF2-40B4-BE49-F238E27FC236}">
              <a16:creationId xmlns:a16="http://schemas.microsoft.com/office/drawing/2014/main" id="{00000000-0008-0000-0000-000011000000}"/>
            </a:ext>
          </a:extLst>
        </xdr:cNvPr>
        <xdr:cNvSpPr/>
      </xdr:nvSpPr>
      <xdr:spPr>
        <a:xfrm>
          <a:off x="537210" y="5628999"/>
          <a:ext cx="1737360" cy="27432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Outside Aid for IP's</a:t>
          </a:r>
        </a:p>
      </xdr:txBody>
    </xdr:sp>
    <xdr:clientData/>
  </xdr:twoCellAnchor>
  <xdr:twoCellAnchor>
    <xdr:from>
      <xdr:col>0</xdr:col>
      <xdr:colOff>537210</xdr:colOff>
      <xdr:row>31</xdr:row>
      <xdr:rowOff>89809</xdr:rowOff>
    </xdr:from>
    <xdr:to>
      <xdr:col>3</xdr:col>
      <xdr:colOff>445770</xdr:colOff>
      <xdr:row>32</xdr:row>
      <xdr:rowOff>173629</xdr:rowOff>
    </xdr:to>
    <xdr:sp macro="" textlink="">
      <xdr:nvSpPr>
        <xdr:cNvPr id="18" name="Rectangle: Rounded Corners 17">
          <a:hlinkClick xmlns:r="http://schemas.openxmlformats.org/officeDocument/2006/relationships" r:id="rId13"/>
          <a:extLst>
            <a:ext uri="{FF2B5EF4-FFF2-40B4-BE49-F238E27FC236}">
              <a16:creationId xmlns:a16="http://schemas.microsoft.com/office/drawing/2014/main" id="{00000000-0008-0000-0000-000012000000}"/>
            </a:ext>
          </a:extLst>
        </xdr:cNvPr>
        <xdr:cNvSpPr/>
      </xdr:nvSpPr>
      <xdr:spPr>
        <a:xfrm>
          <a:off x="537210" y="5995309"/>
          <a:ext cx="1737360" cy="27432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Water System 1</a:t>
          </a:r>
        </a:p>
      </xdr:txBody>
    </xdr:sp>
    <xdr:clientData/>
  </xdr:twoCellAnchor>
  <xdr:twoCellAnchor>
    <xdr:from>
      <xdr:col>8</xdr:col>
      <xdr:colOff>314325</xdr:colOff>
      <xdr:row>4</xdr:row>
      <xdr:rowOff>66675</xdr:rowOff>
    </xdr:from>
    <xdr:to>
      <xdr:col>10</xdr:col>
      <xdr:colOff>9525</xdr:colOff>
      <xdr:row>5</xdr:row>
      <xdr:rowOff>150495</xdr:rowOff>
    </xdr:to>
    <xdr:sp macro="" textlink="">
      <xdr:nvSpPr>
        <xdr:cNvPr id="23" name="Rectangle: Rounded Corners 22">
          <a:hlinkClick xmlns:r="http://schemas.openxmlformats.org/officeDocument/2006/relationships" r:id="rId14"/>
          <a:extLst>
            <a:ext uri="{FF2B5EF4-FFF2-40B4-BE49-F238E27FC236}">
              <a16:creationId xmlns:a16="http://schemas.microsoft.com/office/drawing/2014/main" id="{00000000-0008-0000-0000-000017000000}"/>
            </a:ext>
          </a:extLst>
        </xdr:cNvPr>
        <xdr:cNvSpPr/>
      </xdr:nvSpPr>
      <xdr:spPr>
        <a:xfrm>
          <a:off x="5191125" y="828675"/>
          <a:ext cx="914400" cy="27432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Control Page</a:t>
          </a:r>
        </a:p>
      </xdr:txBody>
    </xdr:sp>
    <xdr:clientData/>
  </xdr:twoCellAnchor>
  <xdr:twoCellAnchor>
    <xdr:from>
      <xdr:col>8</xdr:col>
      <xdr:colOff>314325</xdr:colOff>
      <xdr:row>6</xdr:row>
      <xdr:rowOff>20955</xdr:rowOff>
    </xdr:from>
    <xdr:to>
      <xdr:col>10</xdr:col>
      <xdr:colOff>9525</xdr:colOff>
      <xdr:row>7</xdr:row>
      <xdr:rowOff>104775</xdr:rowOff>
    </xdr:to>
    <xdr:sp macro="" textlink="">
      <xdr:nvSpPr>
        <xdr:cNvPr id="25" name="Rectangle: Rounded Corners 24">
          <a:hlinkClick xmlns:r="http://schemas.openxmlformats.org/officeDocument/2006/relationships" r:id="rId15"/>
          <a:extLst>
            <a:ext uri="{FF2B5EF4-FFF2-40B4-BE49-F238E27FC236}">
              <a16:creationId xmlns:a16="http://schemas.microsoft.com/office/drawing/2014/main" id="{00000000-0008-0000-0000-000019000000}"/>
            </a:ext>
          </a:extLst>
        </xdr:cNvPr>
        <xdr:cNvSpPr/>
      </xdr:nvSpPr>
      <xdr:spPr>
        <a:xfrm>
          <a:off x="5191125" y="1163955"/>
          <a:ext cx="914400" cy="27432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0</xdr:col>
      <xdr:colOff>537210</xdr:colOff>
      <xdr:row>23</xdr:row>
      <xdr:rowOff>148587</xdr:rowOff>
    </xdr:from>
    <xdr:to>
      <xdr:col>3</xdr:col>
      <xdr:colOff>445770</xdr:colOff>
      <xdr:row>25</xdr:row>
      <xdr:rowOff>41907</xdr:rowOff>
    </xdr:to>
    <xdr:sp macro="" textlink="">
      <xdr:nvSpPr>
        <xdr:cNvPr id="7" name="Rectangle: Rounded Corners 6">
          <a:hlinkClick xmlns:r="http://schemas.openxmlformats.org/officeDocument/2006/relationships" r:id="rId16"/>
          <a:extLst>
            <a:ext uri="{FF2B5EF4-FFF2-40B4-BE49-F238E27FC236}">
              <a16:creationId xmlns:a16="http://schemas.microsoft.com/office/drawing/2014/main" id="{00000000-0008-0000-0000-000007000000}"/>
            </a:ext>
          </a:extLst>
        </xdr:cNvPr>
        <xdr:cNvSpPr/>
      </xdr:nvSpPr>
      <xdr:spPr>
        <a:xfrm>
          <a:off x="537210" y="4530087"/>
          <a:ext cx="1737360" cy="27432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Apparatus</a:t>
          </a:r>
          <a:r>
            <a:rPr lang="en-US" sz="1100" b="1" i="1" u="none" baseline="0">
              <a:solidFill>
                <a:schemeClr val="bg1"/>
              </a:solidFill>
            </a:rPr>
            <a:t> Sheets</a:t>
          </a:r>
          <a:endParaRPr lang="en-US" sz="1100" b="1" i="1" u="none">
            <a:solidFill>
              <a:schemeClr val="bg1"/>
            </a:solidFill>
          </a:endParaRPr>
        </a:p>
      </xdr:txBody>
    </xdr:sp>
    <xdr:clientData/>
  </xdr:twoCellAnchor>
  <xdr:twoCellAnchor>
    <xdr:from>
      <xdr:col>5</xdr:col>
      <xdr:colOff>0</xdr:colOff>
      <xdr:row>23</xdr:row>
      <xdr:rowOff>0</xdr:rowOff>
    </xdr:from>
    <xdr:to>
      <xdr:col>8</xdr:col>
      <xdr:colOff>0</xdr:colOff>
      <xdr:row>24</xdr:row>
      <xdr:rowOff>83820</xdr:rowOff>
    </xdr:to>
    <xdr:sp macro="" textlink="">
      <xdr:nvSpPr>
        <xdr:cNvPr id="8" name="Rectangle: Rounded Corners 7">
          <a:hlinkClick xmlns:r="http://schemas.openxmlformats.org/officeDocument/2006/relationships" r:id="rId17"/>
          <a:extLst>
            <a:ext uri="{FF2B5EF4-FFF2-40B4-BE49-F238E27FC236}">
              <a16:creationId xmlns:a16="http://schemas.microsoft.com/office/drawing/2014/main" id="{00000000-0008-0000-0000-000008000000}"/>
            </a:ext>
          </a:extLst>
        </xdr:cNvPr>
        <xdr:cNvSpPr/>
      </xdr:nvSpPr>
      <xdr:spPr>
        <a:xfrm>
          <a:off x="3048000" y="4381500"/>
          <a:ext cx="1828800" cy="27432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Automatic Aid Worksheets</a:t>
          </a:r>
        </a:p>
      </xdr:txBody>
    </xdr:sp>
    <xdr:clientData/>
  </xdr:twoCellAnchor>
  <xdr:twoCellAnchor>
    <xdr:from>
      <xdr:col>0</xdr:col>
      <xdr:colOff>537210</xdr:colOff>
      <xdr:row>25</xdr:row>
      <xdr:rowOff>133891</xdr:rowOff>
    </xdr:from>
    <xdr:to>
      <xdr:col>3</xdr:col>
      <xdr:colOff>445770</xdr:colOff>
      <xdr:row>27</xdr:row>
      <xdr:rowOff>27211</xdr:rowOff>
    </xdr:to>
    <xdr:sp macro="" textlink="">
      <xdr:nvSpPr>
        <xdr:cNvPr id="9" name="Rectangle: Rounded Corners 8">
          <a:hlinkClick xmlns:r="http://schemas.openxmlformats.org/officeDocument/2006/relationships" r:id="rId18"/>
          <a:extLst>
            <a:ext uri="{FF2B5EF4-FFF2-40B4-BE49-F238E27FC236}">
              <a16:creationId xmlns:a16="http://schemas.microsoft.com/office/drawing/2014/main" id="{00000000-0008-0000-0000-000009000000}"/>
            </a:ext>
          </a:extLst>
        </xdr:cNvPr>
        <xdr:cNvSpPr/>
      </xdr:nvSpPr>
      <xdr:spPr>
        <a:xfrm>
          <a:off x="537210" y="4896391"/>
          <a:ext cx="1737360" cy="27432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Training Sheets</a:t>
          </a:r>
        </a:p>
      </xdr:txBody>
    </xdr:sp>
    <xdr:clientData/>
  </xdr:twoCellAnchor>
  <xdr:twoCellAnchor>
    <xdr:from>
      <xdr:col>0</xdr:col>
      <xdr:colOff>537210</xdr:colOff>
      <xdr:row>27</xdr:row>
      <xdr:rowOff>119195</xdr:rowOff>
    </xdr:from>
    <xdr:to>
      <xdr:col>3</xdr:col>
      <xdr:colOff>445770</xdr:colOff>
      <xdr:row>29</xdr:row>
      <xdr:rowOff>12515</xdr:rowOff>
    </xdr:to>
    <xdr:sp macro="" textlink="">
      <xdr:nvSpPr>
        <xdr:cNvPr id="16" name="Rectangle: Rounded Corners 15">
          <a:hlinkClick xmlns:r="http://schemas.openxmlformats.org/officeDocument/2006/relationships" r:id="rId19"/>
          <a:extLst>
            <a:ext uri="{FF2B5EF4-FFF2-40B4-BE49-F238E27FC236}">
              <a16:creationId xmlns:a16="http://schemas.microsoft.com/office/drawing/2014/main" id="{00000000-0008-0000-0000-000010000000}"/>
            </a:ext>
          </a:extLst>
        </xdr:cNvPr>
        <xdr:cNvSpPr/>
      </xdr:nvSpPr>
      <xdr:spPr>
        <a:xfrm>
          <a:off x="537210" y="5262695"/>
          <a:ext cx="1737360" cy="27432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Community Risk</a:t>
          </a:r>
          <a:r>
            <a:rPr lang="en-US" sz="1000" b="1" i="1" u="none" baseline="0">
              <a:solidFill>
                <a:schemeClr val="bg1"/>
              </a:solidFill>
            </a:rPr>
            <a:t> Reduction</a:t>
          </a:r>
          <a:endParaRPr lang="en-US" sz="1000" b="1" i="1" u="none">
            <a:solidFill>
              <a:schemeClr val="bg1"/>
            </a:solidFill>
          </a:endParaRPr>
        </a:p>
      </xdr:txBody>
    </xdr:sp>
    <xdr:clientData/>
  </xdr:twoCellAnchor>
  <xdr:twoCellAnchor>
    <xdr:from>
      <xdr:col>5</xdr:col>
      <xdr:colOff>0</xdr:colOff>
      <xdr:row>30</xdr:row>
      <xdr:rowOff>0</xdr:rowOff>
    </xdr:from>
    <xdr:to>
      <xdr:col>8</xdr:col>
      <xdr:colOff>0</xdr:colOff>
      <xdr:row>31</xdr:row>
      <xdr:rowOff>83820</xdr:rowOff>
    </xdr:to>
    <xdr:sp macro="" textlink="">
      <xdr:nvSpPr>
        <xdr:cNvPr id="20" name="Rectangle: Rounded Corners 19">
          <a:hlinkClick xmlns:r="http://schemas.openxmlformats.org/officeDocument/2006/relationships" r:id="rId20"/>
          <a:extLst>
            <a:ext uri="{FF2B5EF4-FFF2-40B4-BE49-F238E27FC236}">
              <a16:creationId xmlns:a16="http://schemas.microsoft.com/office/drawing/2014/main" id="{00000000-0008-0000-0000-000014000000}"/>
            </a:ext>
          </a:extLst>
        </xdr:cNvPr>
        <xdr:cNvSpPr/>
      </xdr:nvSpPr>
      <xdr:spPr>
        <a:xfrm>
          <a:off x="3048000" y="5715000"/>
          <a:ext cx="1828800" cy="27432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Deployment Performance</a:t>
          </a:r>
        </a:p>
      </xdr:txBody>
    </xdr:sp>
    <xdr:clientData/>
  </xdr:twoCellAnchor>
  <xdr:twoCellAnchor>
    <xdr:from>
      <xdr:col>9</xdr:col>
      <xdr:colOff>0</xdr:colOff>
      <xdr:row>13</xdr:row>
      <xdr:rowOff>0</xdr:rowOff>
    </xdr:from>
    <xdr:to>
      <xdr:col>12</xdr:col>
      <xdr:colOff>0</xdr:colOff>
      <xdr:row>14</xdr:row>
      <xdr:rowOff>83820</xdr:rowOff>
    </xdr:to>
    <xdr:sp macro="" textlink="">
      <xdr:nvSpPr>
        <xdr:cNvPr id="21" name="Rectangle: Rounded Corners 20">
          <a:hlinkClick xmlns:r="http://schemas.openxmlformats.org/officeDocument/2006/relationships" r:id="rId21"/>
          <a:extLst>
            <a:ext uri="{FF2B5EF4-FFF2-40B4-BE49-F238E27FC236}">
              <a16:creationId xmlns:a16="http://schemas.microsoft.com/office/drawing/2014/main" id="{00000000-0008-0000-0000-000015000000}"/>
            </a:ext>
          </a:extLst>
        </xdr:cNvPr>
        <xdr:cNvSpPr/>
      </xdr:nvSpPr>
      <xdr:spPr>
        <a:xfrm>
          <a:off x="5486400" y="2476500"/>
          <a:ext cx="1828800" cy="27432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Equipment</a:t>
          </a:r>
          <a:r>
            <a:rPr lang="en-US" sz="1000" b="1" i="1" u="none" baseline="0">
              <a:solidFill>
                <a:schemeClr val="bg1"/>
              </a:solidFill>
            </a:rPr>
            <a:t> List</a:t>
          </a:r>
          <a:endParaRPr lang="en-US" sz="1000" b="1" i="1" u="none">
            <a:solidFill>
              <a:schemeClr val="bg1"/>
            </a:solidFill>
          </a:endParaRPr>
        </a:p>
      </xdr:txBody>
    </xdr:sp>
    <xdr:clientData/>
  </xdr:twoCellAnchor>
  <xdr:twoCellAnchor>
    <xdr:from>
      <xdr:col>8</xdr:col>
      <xdr:colOff>533400</xdr:colOff>
      <xdr:row>15</xdr:row>
      <xdr:rowOff>114300</xdr:rowOff>
    </xdr:from>
    <xdr:to>
      <xdr:col>11</xdr:col>
      <xdr:colOff>533400</xdr:colOff>
      <xdr:row>17</xdr:row>
      <xdr:rowOff>7620</xdr:rowOff>
    </xdr:to>
    <xdr:sp macro="" textlink="">
      <xdr:nvSpPr>
        <xdr:cNvPr id="24" name="Rectangle: Rounded Corners 23">
          <a:hlinkClick xmlns:r="http://schemas.openxmlformats.org/officeDocument/2006/relationships" r:id="rId22"/>
          <a:extLst>
            <a:ext uri="{FF2B5EF4-FFF2-40B4-BE49-F238E27FC236}">
              <a16:creationId xmlns:a16="http://schemas.microsoft.com/office/drawing/2014/main" id="{00000000-0008-0000-0000-000018000000}"/>
            </a:ext>
          </a:extLst>
        </xdr:cNvPr>
        <xdr:cNvSpPr/>
      </xdr:nvSpPr>
      <xdr:spPr>
        <a:xfrm>
          <a:off x="5410200" y="2971800"/>
          <a:ext cx="1828800" cy="27432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Static Water</a:t>
          </a:r>
          <a:r>
            <a:rPr lang="en-US" sz="1000" b="1" i="1" u="none" baseline="0">
              <a:solidFill>
                <a:schemeClr val="bg1"/>
              </a:solidFill>
            </a:rPr>
            <a:t> Point Worksheet</a:t>
          </a:r>
        </a:p>
      </xdr:txBody>
    </xdr:sp>
    <xdr:clientData/>
  </xdr:twoCellAnchor>
  <xdr:twoCellAnchor>
    <xdr:from>
      <xdr:col>0</xdr:col>
      <xdr:colOff>548640</xdr:colOff>
      <xdr:row>33</xdr:row>
      <xdr:rowOff>99060</xdr:rowOff>
    </xdr:from>
    <xdr:to>
      <xdr:col>3</xdr:col>
      <xdr:colOff>457200</xdr:colOff>
      <xdr:row>35</xdr:row>
      <xdr:rowOff>0</xdr:rowOff>
    </xdr:to>
    <xdr:sp macro="" textlink="">
      <xdr:nvSpPr>
        <xdr:cNvPr id="19" name="Rectangle: Rounded Corners 18">
          <a:hlinkClick xmlns:r="http://schemas.openxmlformats.org/officeDocument/2006/relationships" r:id="rId23"/>
          <a:extLst>
            <a:ext uri="{FF2B5EF4-FFF2-40B4-BE49-F238E27FC236}">
              <a16:creationId xmlns:a16="http://schemas.microsoft.com/office/drawing/2014/main" id="{00000000-0008-0000-0000-000013000000}"/>
            </a:ext>
          </a:extLst>
        </xdr:cNvPr>
        <xdr:cNvSpPr/>
      </xdr:nvSpPr>
      <xdr:spPr>
        <a:xfrm>
          <a:off x="548640" y="6134100"/>
          <a:ext cx="1737360" cy="2667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Alternate</a:t>
          </a:r>
          <a:r>
            <a:rPr lang="en-US" sz="1100" b="1" i="1" u="none" baseline="0">
              <a:solidFill>
                <a:schemeClr val="bg1"/>
              </a:solidFill>
            </a:rPr>
            <a:t> Water Supply</a:t>
          </a:r>
          <a:endParaRPr lang="en-US" sz="1100" b="1" i="1" u="none">
            <a:solidFill>
              <a:schemeClr val="bg1"/>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0</xdr:colOff>
      <xdr:row>1</xdr:row>
      <xdr:rowOff>0</xdr:rowOff>
    </xdr:from>
    <xdr:to>
      <xdr:col>12</xdr:col>
      <xdr:colOff>304800</xdr:colOff>
      <xdr:row>2</xdr:row>
      <xdr:rowOff>45720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8496300" y="200025"/>
          <a:ext cx="914400" cy="274320"/>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11</xdr:col>
      <xdr:colOff>0</xdr:colOff>
      <xdr:row>2</xdr:row>
      <xdr:rowOff>104776</xdr:rowOff>
    </xdr:from>
    <xdr:to>
      <xdr:col>12</xdr:col>
      <xdr:colOff>304800</xdr:colOff>
      <xdr:row>3</xdr:row>
      <xdr:rowOff>161926</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0000000-0008-0000-0900-000003000000}"/>
            </a:ext>
          </a:extLst>
        </xdr:cNvPr>
        <xdr:cNvSpPr/>
      </xdr:nvSpPr>
      <xdr:spPr>
        <a:xfrm>
          <a:off x="8734425" y="523876"/>
          <a:ext cx="914400" cy="28575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10</xdr:col>
      <xdr:colOff>327660</xdr:colOff>
      <xdr:row>5</xdr:row>
      <xdr:rowOff>83820</xdr:rowOff>
    </xdr:from>
    <xdr:to>
      <xdr:col>17</xdr:col>
      <xdr:colOff>312420</xdr:colOff>
      <xdr:row>19</xdr:row>
      <xdr:rowOff>220980</xdr:rowOff>
    </xdr:to>
    <xdr:sp macro="" textlink="" fLocksText="0">
      <xdr:nvSpPr>
        <xdr:cNvPr id="4" name="TextBox 3">
          <a:extLst>
            <a:ext uri="{FF2B5EF4-FFF2-40B4-BE49-F238E27FC236}">
              <a16:creationId xmlns:a16="http://schemas.microsoft.com/office/drawing/2014/main" id="{00000000-0008-0000-0900-000004000000}"/>
            </a:ext>
          </a:extLst>
        </xdr:cNvPr>
        <xdr:cNvSpPr txBox="1"/>
      </xdr:nvSpPr>
      <xdr:spPr>
        <a:xfrm>
          <a:off x="8458200" y="1188720"/>
          <a:ext cx="4251960" cy="3337560"/>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457200</xdr:colOff>
      <xdr:row>1</xdr:row>
      <xdr:rowOff>60960</xdr:rowOff>
    </xdr:from>
    <xdr:to>
      <xdr:col>1</xdr:col>
      <xdr:colOff>1828802</xdr:colOff>
      <xdr:row>31</xdr:row>
      <xdr:rowOff>25800</xdr:rowOff>
    </xdr:to>
    <xdr:grpSp>
      <xdr:nvGrpSpPr>
        <xdr:cNvPr id="6" name="Group 5">
          <a:extLst>
            <a:ext uri="{FF2B5EF4-FFF2-40B4-BE49-F238E27FC236}">
              <a16:creationId xmlns:a16="http://schemas.microsoft.com/office/drawing/2014/main" id="{928CDF1C-1A7B-4973-B5D6-26B881224918}"/>
            </a:ext>
          </a:extLst>
        </xdr:cNvPr>
        <xdr:cNvGrpSpPr/>
      </xdr:nvGrpSpPr>
      <xdr:grpSpPr>
        <a:xfrm>
          <a:off x="685800" y="251460"/>
          <a:ext cx="1371602" cy="6411360"/>
          <a:chOff x="365760" y="191859"/>
          <a:chExt cx="1371602" cy="6411360"/>
        </a:xfrm>
      </xdr:grpSpPr>
      <xdr:sp macro="" textlink="">
        <xdr:nvSpPr>
          <xdr:cNvPr id="7" name="Rectangle: Rounded Corners 6">
            <a:hlinkClick xmlns:r="http://schemas.openxmlformats.org/officeDocument/2006/relationships" r:id="rId3"/>
            <a:extLst>
              <a:ext uri="{FF2B5EF4-FFF2-40B4-BE49-F238E27FC236}">
                <a16:creationId xmlns:a16="http://schemas.microsoft.com/office/drawing/2014/main" id="{A0E70DE8-DF45-DA1A-68C3-19BF83516002}"/>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8" name="Rectangle: Rounded Corners 7">
            <a:hlinkClick xmlns:r="http://schemas.openxmlformats.org/officeDocument/2006/relationships" r:id="rId4"/>
            <a:extLst>
              <a:ext uri="{FF2B5EF4-FFF2-40B4-BE49-F238E27FC236}">
                <a16:creationId xmlns:a16="http://schemas.microsoft.com/office/drawing/2014/main" id="{9C6F1AF5-623A-DEE7-69BE-3E7ED9530A91}"/>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9" name="Rectangle: Rounded Corners 8">
            <a:hlinkClick xmlns:r="http://schemas.openxmlformats.org/officeDocument/2006/relationships" r:id="rId5"/>
            <a:extLst>
              <a:ext uri="{FF2B5EF4-FFF2-40B4-BE49-F238E27FC236}">
                <a16:creationId xmlns:a16="http://schemas.microsoft.com/office/drawing/2014/main" id="{3D211F0B-5D94-4BB3-D876-096CE75544C1}"/>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10" name="Rectangle: Rounded Corners 9">
            <a:hlinkClick xmlns:r="http://schemas.openxmlformats.org/officeDocument/2006/relationships" r:id="rId6"/>
            <a:extLst>
              <a:ext uri="{FF2B5EF4-FFF2-40B4-BE49-F238E27FC236}">
                <a16:creationId xmlns:a16="http://schemas.microsoft.com/office/drawing/2014/main" id="{6A88DE77-31B4-3145-3781-136002BC5BD3}"/>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11" name="Rectangle: Rounded Corners 10">
            <a:hlinkClick xmlns:r="http://schemas.openxmlformats.org/officeDocument/2006/relationships" r:id="rId7"/>
            <a:extLst>
              <a:ext uri="{FF2B5EF4-FFF2-40B4-BE49-F238E27FC236}">
                <a16:creationId xmlns:a16="http://schemas.microsoft.com/office/drawing/2014/main" id="{8C239F5A-6DDE-50DB-4947-2950A0EE4606}"/>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12" name="Rectangle: Rounded Corners 11">
            <a:hlinkClick xmlns:r="http://schemas.openxmlformats.org/officeDocument/2006/relationships" r:id="rId8"/>
            <a:extLst>
              <a:ext uri="{FF2B5EF4-FFF2-40B4-BE49-F238E27FC236}">
                <a16:creationId xmlns:a16="http://schemas.microsoft.com/office/drawing/2014/main" id="{2B1506A4-562D-DEEF-9BFD-DCC69F77864D}"/>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13" name="Rectangle: Rounded Corners 12">
            <a:hlinkClick xmlns:r="http://schemas.openxmlformats.org/officeDocument/2006/relationships" r:id="rId9"/>
            <a:extLst>
              <a:ext uri="{FF2B5EF4-FFF2-40B4-BE49-F238E27FC236}">
                <a16:creationId xmlns:a16="http://schemas.microsoft.com/office/drawing/2014/main" id="{A0B866F3-CDCC-14F9-71DD-31075DB9EE2D}"/>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14" name="Rectangle: Rounded Corners 13">
            <a:hlinkClick xmlns:r="http://schemas.openxmlformats.org/officeDocument/2006/relationships" r:id="rId10"/>
            <a:extLst>
              <a:ext uri="{FF2B5EF4-FFF2-40B4-BE49-F238E27FC236}">
                <a16:creationId xmlns:a16="http://schemas.microsoft.com/office/drawing/2014/main" id="{AAD93DDE-9FF4-348B-BBA7-83BE1255EEDD}"/>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15" name="Rectangle: Rounded Corners 14">
            <a:hlinkClick xmlns:r="http://schemas.openxmlformats.org/officeDocument/2006/relationships" r:id="rId11"/>
            <a:extLst>
              <a:ext uri="{FF2B5EF4-FFF2-40B4-BE49-F238E27FC236}">
                <a16:creationId xmlns:a16="http://schemas.microsoft.com/office/drawing/2014/main" id="{95782BB1-76BA-0115-B11A-0AAA8D28A5EA}"/>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16" name="Rectangle: Rounded Corners 15">
            <a:hlinkClick xmlns:r="http://schemas.openxmlformats.org/officeDocument/2006/relationships" r:id="rId12"/>
            <a:extLst>
              <a:ext uri="{FF2B5EF4-FFF2-40B4-BE49-F238E27FC236}">
                <a16:creationId xmlns:a16="http://schemas.microsoft.com/office/drawing/2014/main" id="{BE843EE3-680C-2280-A42E-7C54F8E3D0B7}"/>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17" name="Rectangle: Rounded Corners 16">
            <a:hlinkClick xmlns:r="http://schemas.openxmlformats.org/officeDocument/2006/relationships" r:id="rId13"/>
            <a:extLst>
              <a:ext uri="{FF2B5EF4-FFF2-40B4-BE49-F238E27FC236}">
                <a16:creationId xmlns:a16="http://schemas.microsoft.com/office/drawing/2014/main" id="{D416AA64-209A-6B5A-EE0F-2675AE4BDB91}"/>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18" name="Rectangle: Rounded Corners 17">
            <a:hlinkClick xmlns:r="http://schemas.openxmlformats.org/officeDocument/2006/relationships" r:id="rId14"/>
            <a:extLst>
              <a:ext uri="{FF2B5EF4-FFF2-40B4-BE49-F238E27FC236}">
                <a16:creationId xmlns:a16="http://schemas.microsoft.com/office/drawing/2014/main" id="{601EDF6C-2F92-EE29-1AB9-45BFA6F59DC4}"/>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19" name="Rectangle: Rounded Corners 18">
            <a:hlinkClick xmlns:r="http://schemas.openxmlformats.org/officeDocument/2006/relationships" r:id="rId15"/>
            <a:extLst>
              <a:ext uri="{FF2B5EF4-FFF2-40B4-BE49-F238E27FC236}">
                <a16:creationId xmlns:a16="http://schemas.microsoft.com/office/drawing/2014/main" id="{5C06E591-EBFC-E65F-AC34-EFE4D5A71768}"/>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20" name="Rectangle: Rounded Corners 19">
            <a:hlinkClick xmlns:r="http://schemas.openxmlformats.org/officeDocument/2006/relationships" r:id="rId16"/>
            <a:extLst>
              <a:ext uri="{FF2B5EF4-FFF2-40B4-BE49-F238E27FC236}">
                <a16:creationId xmlns:a16="http://schemas.microsoft.com/office/drawing/2014/main" id="{EBFA835A-8277-3EDF-100E-FFD57C6FC20B}"/>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21" name="Rectangle: Rounded Corners 20">
            <a:hlinkClick xmlns:r="http://schemas.openxmlformats.org/officeDocument/2006/relationships" r:id="rId17"/>
            <a:extLst>
              <a:ext uri="{FF2B5EF4-FFF2-40B4-BE49-F238E27FC236}">
                <a16:creationId xmlns:a16="http://schemas.microsoft.com/office/drawing/2014/main" id="{5E98533C-5250-EB67-6815-7C546CCAE877}"/>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22" name="Rectangle: Rounded Corners 21">
            <a:hlinkClick xmlns:r="http://schemas.openxmlformats.org/officeDocument/2006/relationships" r:id="rId18"/>
            <a:extLst>
              <a:ext uri="{FF2B5EF4-FFF2-40B4-BE49-F238E27FC236}">
                <a16:creationId xmlns:a16="http://schemas.microsoft.com/office/drawing/2014/main" id="{ACA23F94-382F-1E19-099C-2143D12EFB3A}"/>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23" name="Rectangle: Rounded Corners 22">
            <a:hlinkClick xmlns:r="http://schemas.openxmlformats.org/officeDocument/2006/relationships" r:id="rId19"/>
            <a:extLst>
              <a:ext uri="{FF2B5EF4-FFF2-40B4-BE49-F238E27FC236}">
                <a16:creationId xmlns:a16="http://schemas.microsoft.com/office/drawing/2014/main" id="{CF0C3D34-CF87-B1E3-7ABD-B13C6C525EEE}"/>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24" name="Rectangle: Rounded Corners 23">
            <a:hlinkClick xmlns:r="http://schemas.openxmlformats.org/officeDocument/2006/relationships" r:id="rId20"/>
            <a:extLst>
              <a:ext uri="{FF2B5EF4-FFF2-40B4-BE49-F238E27FC236}">
                <a16:creationId xmlns:a16="http://schemas.microsoft.com/office/drawing/2014/main" id="{EA4ECFF8-EC14-E8AD-8C4E-2DA4053315BB}"/>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25" name="Rectangle: Rounded Corners 24">
            <a:hlinkClick xmlns:r="http://schemas.openxmlformats.org/officeDocument/2006/relationships" r:id="rId21"/>
            <a:extLst>
              <a:ext uri="{FF2B5EF4-FFF2-40B4-BE49-F238E27FC236}">
                <a16:creationId xmlns:a16="http://schemas.microsoft.com/office/drawing/2014/main" id="{574D58A8-BCB8-2F7E-7B67-5D9029A9E154}"/>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26" name="Rectangle: Rounded Corners 25">
            <a:hlinkClick xmlns:r="http://schemas.openxmlformats.org/officeDocument/2006/relationships" r:id="rId22"/>
            <a:extLst>
              <a:ext uri="{FF2B5EF4-FFF2-40B4-BE49-F238E27FC236}">
                <a16:creationId xmlns:a16="http://schemas.microsoft.com/office/drawing/2014/main" id="{E3C31402-E41A-E64A-3ECD-CAE18681EB3A}"/>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100.xml><?xml version="1.0" encoding="utf-8"?>
<xdr:wsDr xmlns:xdr="http://schemas.openxmlformats.org/drawingml/2006/spreadsheetDrawing" xmlns:a="http://schemas.openxmlformats.org/drawingml/2006/main">
  <xdr:twoCellAnchor>
    <xdr:from>
      <xdr:col>24</xdr:col>
      <xdr:colOff>0</xdr:colOff>
      <xdr:row>3</xdr:row>
      <xdr:rowOff>348615</xdr:rowOff>
    </xdr:from>
    <xdr:to>
      <xdr:col>25</xdr:col>
      <xdr:colOff>474488</xdr:colOff>
      <xdr:row>4</xdr:row>
      <xdr:rowOff>196801</xdr:rowOff>
    </xdr:to>
    <xdr:sp macro="[0]!Duplicate_Appartus_Sheet" textlink="">
      <xdr:nvSpPr>
        <xdr:cNvPr id="3" name="Rectangle: Rounded Corners 2">
          <a:hlinkClick xmlns:r="http://schemas.openxmlformats.org/officeDocument/2006/relationships" r:id="rId1"/>
          <a:extLst>
            <a:ext uri="{FF2B5EF4-FFF2-40B4-BE49-F238E27FC236}">
              <a16:creationId xmlns:a16="http://schemas.microsoft.com/office/drawing/2014/main" id="{00000000-0008-0000-6600-000003000000}"/>
            </a:ext>
          </a:extLst>
        </xdr:cNvPr>
        <xdr:cNvSpPr/>
      </xdr:nvSpPr>
      <xdr:spPr>
        <a:xfrm>
          <a:off x="12687300" y="824865"/>
          <a:ext cx="1065069" cy="296140"/>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Back</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13</xdr:col>
      <xdr:colOff>0</xdr:colOff>
      <xdr:row>2</xdr:row>
      <xdr:rowOff>0</xdr:rowOff>
    </xdr:from>
    <xdr:to>
      <xdr:col>14</xdr:col>
      <xdr:colOff>304800</xdr:colOff>
      <xdr:row>3</xdr:row>
      <xdr:rowOff>83820</xdr:rowOff>
    </xdr:to>
    <xdr:sp macro="" textlink="">
      <xdr:nvSpPr>
        <xdr:cNvPr id="22" name="Rectangle: Rounded Corners 21">
          <a:hlinkClick xmlns:r="http://schemas.openxmlformats.org/officeDocument/2006/relationships" r:id="rId1"/>
          <a:extLst>
            <a:ext uri="{FF2B5EF4-FFF2-40B4-BE49-F238E27FC236}">
              <a16:creationId xmlns:a16="http://schemas.microsoft.com/office/drawing/2014/main" id="{00000000-0008-0000-0A00-000016000000}"/>
            </a:ext>
          </a:extLst>
        </xdr:cNvPr>
        <xdr:cNvSpPr/>
      </xdr:nvSpPr>
      <xdr:spPr>
        <a:xfrm>
          <a:off x="9610725" y="190500"/>
          <a:ext cx="914400" cy="274320"/>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13</xdr:col>
      <xdr:colOff>0</xdr:colOff>
      <xdr:row>3</xdr:row>
      <xdr:rowOff>144780</xdr:rowOff>
    </xdr:from>
    <xdr:to>
      <xdr:col>14</xdr:col>
      <xdr:colOff>304800</xdr:colOff>
      <xdr:row>5</xdr:row>
      <xdr:rowOff>38100</xdr:rowOff>
    </xdr:to>
    <xdr:sp macro="" textlink="">
      <xdr:nvSpPr>
        <xdr:cNvPr id="25" name="Rectangle: Rounded Corners 24">
          <a:hlinkClick xmlns:r="http://schemas.openxmlformats.org/officeDocument/2006/relationships" r:id="rId2"/>
          <a:extLst>
            <a:ext uri="{FF2B5EF4-FFF2-40B4-BE49-F238E27FC236}">
              <a16:creationId xmlns:a16="http://schemas.microsoft.com/office/drawing/2014/main" id="{00000000-0008-0000-0A00-000019000000}"/>
            </a:ext>
          </a:extLst>
        </xdr:cNvPr>
        <xdr:cNvSpPr/>
      </xdr:nvSpPr>
      <xdr:spPr>
        <a:xfrm>
          <a:off x="9610725" y="525780"/>
          <a:ext cx="914400" cy="27432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12</xdr:col>
      <xdr:colOff>190500</xdr:colOff>
      <xdr:row>9</xdr:row>
      <xdr:rowOff>102870</xdr:rowOff>
    </xdr:from>
    <xdr:to>
      <xdr:col>21</xdr:col>
      <xdr:colOff>419100</xdr:colOff>
      <xdr:row>30</xdr:row>
      <xdr:rowOff>102870</xdr:rowOff>
    </xdr:to>
    <xdr:sp macro="" textlink="" fLocksText="0">
      <xdr:nvSpPr>
        <xdr:cNvPr id="2" name="TextBox 1">
          <a:extLst>
            <a:ext uri="{FF2B5EF4-FFF2-40B4-BE49-F238E27FC236}">
              <a16:creationId xmlns:a16="http://schemas.microsoft.com/office/drawing/2014/main" id="{00000000-0008-0000-0A00-000002000000}"/>
            </a:ext>
          </a:extLst>
        </xdr:cNvPr>
        <xdr:cNvSpPr txBox="1"/>
      </xdr:nvSpPr>
      <xdr:spPr>
        <a:xfrm>
          <a:off x="9227820" y="1626870"/>
          <a:ext cx="3886200" cy="4000500"/>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525780</xdr:colOff>
      <xdr:row>1</xdr:row>
      <xdr:rowOff>22860</xdr:rowOff>
    </xdr:from>
    <xdr:to>
      <xdr:col>2</xdr:col>
      <xdr:colOff>2</xdr:colOff>
      <xdr:row>34</xdr:row>
      <xdr:rowOff>147720</xdr:rowOff>
    </xdr:to>
    <xdr:grpSp>
      <xdr:nvGrpSpPr>
        <xdr:cNvPr id="3" name="Group 2">
          <a:extLst>
            <a:ext uri="{FF2B5EF4-FFF2-40B4-BE49-F238E27FC236}">
              <a16:creationId xmlns:a16="http://schemas.microsoft.com/office/drawing/2014/main" id="{7CD039C1-1251-42F4-8A61-4EEFA4018516}"/>
            </a:ext>
          </a:extLst>
        </xdr:cNvPr>
        <xdr:cNvGrpSpPr/>
      </xdr:nvGrpSpPr>
      <xdr:grpSpPr>
        <a:xfrm>
          <a:off x="754380" y="213360"/>
          <a:ext cx="1371602" cy="6411360"/>
          <a:chOff x="365760" y="191859"/>
          <a:chExt cx="1371602" cy="6411360"/>
        </a:xfrm>
      </xdr:grpSpPr>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C1EB6F79-60E6-C69D-02A2-AF3907155DFC}"/>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66E43D98-53CF-B680-DED8-2AACE9439066}"/>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6" name="Rectangle: Rounded Corners 5">
            <a:hlinkClick xmlns:r="http://schemas.openxmlformats.org/officeDocument/2006/relationships" r:id="rId5"/>
            <a:extLst>
              <a:ext uri="{FF2B5EF4-FFF2-40B4-BE49-F238E27FC236}">
                <a16:creationId xmlns:a16="http://schemas.microsoft.com/office/drawing/2014/main" id="{3C205BDB-057C-1C47-DFE4-17E63DAD09C7}"/>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7" name="Rectangle: Rounded Corners 6">
            <a:hlinkClick xmlns:r="http://schemas.openxmlformats.org/officeDocument/2006/relationships" r:id="rId6"/>
            <a:extLst>
              <a:ext uri="{FF2B5EF4-FFF2-40B4-BE49-F238E27FC236}">
                <a16:creationId xmlns:a16="http://schemas.microsoft.com/office/drawing/2014/main" id="{AB24E6D3-2045-F2C1-5EE8-26BB388D819C}"/>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8" name="Rectangle: Rounded Corners 7">
            <a:hlinkClick xmlns:r="http://schemas.openxmlformats.org/officeDocument/2006/relationships" r:id="rId7"/>
            <a:extLst>
              <a:ext uri="{FF2B5EF4-FFF2-40B4-BE49-F238E27FC236}">
                <a16:creationId xmlns:a16="http://schemas.microsoft.com/office/drawing/2014/main" id="{D4A2DBBB-D523-5FE3-85EC-DDC00F1544F4}"/>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9" name="Rectangle: Rounded Corners 8">
            <a:hlinkClick xmlns:r="http://schemas.openxmlformats.org/officeDocument/2006/relationships" r:id="rId8"/>
            <a:extLst>
              <a:ext uri="{FF2B5EF4-FFF2-40B4-BE49-F238E27FC236}">
                <a16:creationId xmlns:a16="http://schemas.microsoft.com/office/drawing/2014/main" id="{70FAB449-A487-4276-60A7-C81CAFD3C11F}"/>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10" name="Rectangle: Rounded Corners 9">
            <a:hlinkClick xmlns:r="http://schemas.openxmlformats.org/officeDocument/2006/relationships" r:id="rId9"/>
            <a:extLst>
              <a:ext uri="{FF2B5EF4-FFF2-40B4-BE49-F238E27FC236}">
                <a16:creationId xmlns:a16="http://schemas.microsoft.com/office/drawing/2014/main" id="{E1748FCF-FF93-D14A-84DE-C596F58B7773}"/>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11" name="Rectangle: Rounded Corners 10">
            <a:hlinkClick xmlns:r="http://schemas.openxmlformats.org/officeDocument/2006/relationships" r:id="rId10"/>
            <a:extLst>
              <a:ext uri="{FF2B5EF4-FFF2-40B4-BE49-F238E27FC236}">
                <a16:creationId xmlns:a16="http://schemas.microsoft.com/office/drawing/2014/main" id="{4413CC9B-EB68-67BA-E360-4732E8B2C4BE}"/>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12" name="Rectangle: Rounded Corners 11">
            <a:hlinkClick xmlns:r="http://schemas.openxmlformats.org/officeDocument/2006/relationships" r:id="rId11"/>
            <a:extLst>
              <a:ext uri="{FF2B5EF4-FFF2-40B4-BE49-F238E27FC236}">
                <a16:creationId xmlns:a16="http://schemas.microsoft.com/office/drawing/2014/main" id="{73FB4722-0FB3-2419-4499-03A001F7603E}"/>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13" name="Rectangle: Rounded Corners 12">
            <a:hlinkClick xmlns:r="http://schemas.openxmlformats.org/officeDocument/2006/relationships" r:id="rId12"/>
            <a:extLst>
              <a:ext uri="{FF2B5EF4-FFF2-40B4-BE49-F238E27FC236}">
                <a16:creationId xmlns:a16="http://schemas.microsoft.com/office/drawing/2014/main" id="{CD3E1540-F97C-2757-D3F3-E53198FD7A28}"/>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14" name="Rectangle: Rounded Corners 13">
            <a:hlinkClick xmlns:r="http://schemas.openxmlformats.org/officeDocument/2006/relationships" r:id="rId13"/>
            <a:extLst>
              <a:ext uri="{FF2B5EF4-FFF2-40B4-BE49-F238E27FC236}">
                <a16:creationId xmlns:a16="http://schemas.microsoft.com/office/drawing/2014/main" id="{571FE1D4-4C4C-3D3B-5B1E-F090F7616AA5}"/>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15" name="Rectangle: Rounded Corners 14">
            <a:hlinkClick xmlns:r="http://schemas.openxmlformats.org/officeDocument/2006/relationships" r:id="rId14"/>
            <a:extLst>
              <a:ext uri="{FF2B5EF4-FFF2-40B4-BE49-F238E27FC236}">
                <a16:creationId xmlns:a16="http://schemas.microsoft.com/office/drawing/2014/main" id="{D2E6F964-C30C-0A09-235A-D98B8C2005F9}"/>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16" name="Rectangle: Rounded Corners 15">
            <a:hlinkClick xmlns:r="http://schemas.openxmlformats.org/officeDocument/2006/relationships" r:id="rId15"/>
            <a:extLst>
              <a:ext uri="{FF2B5EF4-FFF2-40B4-BE49-F238E27FC236}">
                <a16:creationId xmlns:a16="http://schemas.microsoft.com/office/drawing/2014/main" id="{D5FBC235-482E-BF81-9CD9-16ED41642915}"/>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17" name="Rectangle: Rounded Corners 16">
            <a:hlinkClick xmlns:r="http://schemas.openxmlformats.org/officeDocument/2006/relationships" r:id="rId16"/>
            <a:extLst>
              <a:ext uri="{FF2B5EF4-FFF2-40B4-BE49-F238E27FC236}">
                <a16:creationId xmlns:a16="http://schemas.microsoft.com/office/drawing/2014/main" id="{FEFB5785-5F59-1707-3D59-1AB22A64CFAF}"/>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18" name="Rectangle: Rounded Corners 17">
            <a:hlinkClick xmlns:r="http://schemas.openxmlformats.org/officeDocument/2006/relationships" r:id="rId17"/>
            <a:extLst>
              <a:ext uri="{FF2B5EF4-FFF2-40B4-BE49-F238E27FC236}">
                <a16:creationId xmlns:a16="http://schemas.microsoft.com/office/drawing/2014/main" id="{34323EB1-75D0-1B13-9F26-AEA43FD6DEDB}"/>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19" name="Rectangle: Rounded Corners 18">
            <a:hlinkClick xmlns:r="http://schemas.openxmlformats.org/officeDocument/2006/relationships" r:id="rId18"/>
            <a:extLst>
              <a:ext uri="{FF2B5EF4-FFF2-40B4-BE49-F238E27FC236}">
                <a16:creationId xmlns:a16="http://schemas.microsoft.com/office/drawing/2014/main" id="{D0D2AA6B-089D-137E-1B2F-CCAD22E51E4D}"/>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20" name="Rectangle: Rounded Corners 19">
            <a:hlinkClick xmlns:r="http://schemas.openxmlformats.org/officeDocument/2006/relationships" r:id="rId19"/>
            <a:extLst>
              <a:ext uri="{FF2B5EF4-FFF2-40B4-BE49-F238E27FC236}">
                <a16:creationId xmlns:a16="http://schemas.microsoft.com/office/drawing/2014/main" id="{41EF399B-7F37-7A00-1666-203DB70A1946}"/>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21" name="Rectangle: Rounded Corners 20">
            <a:hlinkClick xmlns:r="http://schemas.openxmlformats.org/officeDocument/2006/relationships" r:id="rId20"/>
            <a:extLst>
              <a:ext uri="{FF2B5EF4-FFF2-40B4-BE49-F238E27FC236}">
                <a16:creationId xmlns:a16="http://schemas.microsoft.com/office/drawing/2014/main" id="{505E2DB3-CD44-7A8D-9DB2-385F2DAE7BF3}"/>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23" name="Rectangle: Rounded Corners 22">
            <a:hlinkClick xmlns:r="http://schemas.openxmlformats.org/officeDocument/2006/relationships" r:id="rId21"/>
            <a:extLst>
              <a:ext uri="{FF2B5EF4-FFF2-40B4-BE49-F238E27FC236}">
                <a16:creationId xmlns:a16="http://schemas.microsoft.com/office/drawing/2014/main" id="{824ACC0F-EB48-D488-B937-166370C606A0}"/>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24" name="Rectangle: Rounded Corners 23">
            <a:hlinkClick xmlns:r="http://schemas.openxmlformats.org/officeDocument/2006/relationships" r:id="rId22"/>
            <a:extLst>
              <a:ext uri="{FF2B5EF4-FFF2-40B4-BE49-F238E27FC236}">
                <a16:creationId xmlns:a16="http://schemas.microsoft.com/office/drawing/2014/main" id="{D3A01E5C-B66F-9971-70B2-5CFCEADD2715}"/>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396240</xdr:colOff>
      <xdr:row>2</xdr:row>
      <xdr:rowOff>93345</xdr:rowOff>
    </xdr:from>
    <xdr:to>
      <xdr:col>19</xdr:col>
      <xdr:colOff>102870</xdr:colOff>
      <xdr:row>3</xdr:row>
      <xdr:rowOff>152400</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00000000-0008-0000-0B00-000003000000}"/>
            </a:ext>
          </a:extLst>
        </xdr:cNvPr>
        <xdr:cNvSpPr/>
      </xdr:nvSpPr>
      <xdr:spPr>
        <a:xfrm>
          <a:off x="11216640" y="560070"/>
          <a:ext cx="925830" cy="287655"/>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17</xdr:col>
      <xdr:colOff>104775</xdr:colOff>
      <xdr:row>10</xdr:row>
      <xdr:rowOff>36195</xdr:rowOff>
    </xdr:from>
    <xdr:to>
      <xdr:col>27</xdr:col>
      <xdr:colOff>219075</xdr:colOff>
      <xdr:row>26</xdr:row>
      <xdr:rowOff>167640</xdr:rowOff>
    </xdr:to>
    <xdr:sp macro="" textlink="" fLocksText="0">
      <xdr:nvSpPr>
        <xdr:cNvPr id="4" name="TextBox 3">
          <a:extLst>
            <a:ext uri="{FF2B5EF4-FFF2-40B4-BE49-F238E27FC236}">
              <a16:creationId xmlns:a16="http://schemas.microsoft.com/office/drawing/2014/main" id="{00000000-0008-0000-0B00-000004000000}"/>
            </a:ext>
          </a:extLst>
        </xdr:cNvPr>
        <xdr:cNvSpPr txBox="1"/>
      </xdr:nvSpPr>
      <xdr:spPr>
        <a:xfrm>
          <a:off x="10818495" y="2345055"/>
          <a:ext cx="5715000" cy="3659505"/>
        </a:xfrm>
        <a:prstGeom prst="rect">
          <a:avLst/>
        </a:prstGeom>
        <a:solidFill>
          <a:schemeClr val="accent1">
            <a:lumMod val="20000"/>
            <a:lumOff val="80000"/>
          </a:schemeClr>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editAs="oneCell">
    <xdr:from>
      <xdr:col>17</xdr:col>
      <xdr:colOff>403860</xdr:colOff>
      <xdr:row>0</xdr:row>
      <xdr:rowOff>228600</xdr:rowOff>
    </xdr:from>
    <xdr:to>
      <xdr:col>19</xdr:col>
      <xdr:colOff>117993</xdr:colOff>
      <xdr:row>2</xdr:row>
      <xdr:rowOff>59018</xdr:rowOff>
    </xdr:to>
    <xdr:pic>
      <xdr:nvPicPr>
        <xdr:cNvPr id="5" name="Picture 4">
          <a:hlinkClick xmlns:r="http://schemas.openxmlformats.org/officeDocument/2006/relationships" r:id="rId2"/>
          <a:extLst>
            <a:ext uri="{FF2B5EF4-FFF2-40B4-BE49-F238E27FC236}">
              <a16:creationId xmlns:a16="http://schemas.microsoft.com/office/drawing/2014/main" id="{A39BFCC9-960A-D217-7092-496A1E842F20}"/>
            </a:ext>
          </a:extLst>
        </xdr:cNvPr>
        <xdr:cNvPicPr>
          <a:picLocks noChangeAspect="1"/>
        </xdr:cNvPicPr>
      </xdr:nvPicPr>
      <xdr:blipFill>
        <a:blip xmlns:r="http://schemas.openxmlformats.org/officeDocument/2006/relationships" r:embed="rId3"/>
        <a:stretch>
          <a:fillRect/>
        </a:stretch>
      </xdr:blipFill>
      <xdr:spPr>
        <a:xfrm>
          <a:off x="11224260" y="228600"/>
          <a:ext cx="933333" cy="295238"/>
        </a:xfrm>
        <a:prstGeom prst="rect">
          <a:avLst/>
        </a:prstGeom>
      </xdr:spPr>
    </xdr:pic>
    <xdr:clientData/>
  </xdr:twoCellAnchor>
  <xdr:twoCellAnchor>
    <xdr:from>
      <xdr:col>1</xdr:col>
      <xdr:colOff>441960</xdr:colOff>
      <xdr:row>1</xdr:row>
      <xdr:rowOff>76200</xdr:rowOff>
    </xdr:from>
    <xdr:to>
      <xdr:col>2</xdr:col>
      <xdr:colOff>7622</xdr:colOff>
      <xdr:row>31</xdr:row>
      <xdr:rowOff>10560</xdr:rowOff>
    </xdr:to>
    <xdr:grpSp>
      <xdr:nvGrpSpPr>
        <xdr:cNvPr id="2" name="Group 1">
          <a:extLst>
            <a:ext uri="{FF2B5EF4-FFF2-40B4-BE49-F238E27FC236}">
              <a16:creationId xmlns:a16="http://schemas.microsoft.com/office/drawing/2014/main" id="{0A00691A-53F0-4331-9E31-4A75C9CE83EC}"/>
            </a:ext>
          </a:extLst>
        </xdr:cNvPr>
        <xdr:cNvGrpSpPr/>
      </xdr:nvGrpSpPr>
      <xdr:grpSpPr>
        <a:xfrm>
          <a:off x="647700" y="312420"/>
          <a:ext cx="1371602" cy="6411360"/>
          <a:chOff x="365760" y="191859"/>
          <a:chExt cx="1371602" cy="6411360"/>
        </a:xfrm>
      </xdr:grpSpPr>
      <xdr:sp macro="" textlink="">
        <xdr:nvSpPr>
          <xdr:cNvPr id="25" name="Rectangle: Rounded Corners 24">
            <a:hlinkClick xmlns:r="http://schemas.openxmlformats.org/officeDocument/2006/relationships" r:id="rId4"/>
            <a:extLst>
              <a:ext uri="{FF2B5EF4-FFF2-40B4-BE49-F238E27FC236}">
                <a16:creationId xmlns:a16="http://schemas.microsoft.com/office/drawing/2014/main" id="{0E36FDFC-F549-344E-D438-FBD47811DC7C}"/>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26" name="Rectangle: Rounded Corners 25">
            <a:hlinkClick xmlns:r="http://schemas.openxmlformats.org/officeDocument/2006/relationships" r:id="rId5"/>
            <a:extLst>
              <a:ext uri="{FF2B5EF4-FFF2-40B4-BE49-F238E27FC236}">
                <a16:creationId xmlns:a16="http://schemas.microsoft.com/office/drawing/2014/main" id="{67B21FE3-60CC-B9CF-AEBC-8D4B5707BC1D}"/>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7" name="Rectangle: Rounded Corners 26">
            <a:hlinkClick xmlns:r="http://schemas.openxmlformats.org/officeDocument/2006/relationships" r:id="rId6"/>
            <a:extLst>
              <a:ext uri="{FF2B5EF4-FFF2-40B4-BE49-F238E27FC236}">
                <a16:creationId xmlns:a16="http://schemas.microsoft.com/office/drawing/2014/main" id="{F26A7B74-9476-E5F8-8F5B-0B6733D550C9}"/>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8" name="Rectangle: Rounded Corners 27">
            <a:hlinkClick xmlns:r="http://schemas.openxmlformats.org/officeDocument/2006/relationships" r:id="rId7"/>
            <a:extLst>
              <a:ext uri="{FF2B5EF4-FFF2-40B4-BE49-F238E27FC236}">
                <a16:creationId xmlns:a16="http://schemas.microsoft.com/office/drawing/2014/main" id="{6ECE9ED3-1C79-9E71-DF3E-31E03CD1FEDB}"/>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29" name="Rectangle: Rounded Corners 28">
            <a:hlinkClick xmlns:r="http://schemas.openxmlformats.org/officeDocument/2006/relationships" r:id="rId8"/>
            <a:extLst>
              <a:ext uri="{FF2B5EF4-FFF2-40B4-BE49-F238E27FC236}">
                <a16:creationId xmlns:a16="http://schemas.microsoft.com/office/drawing/2014/main" id="{9AC6A673-3328-BC03-4128-A604A95F6339}"/>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30" name="Rectangle: Rounded Corners 29">
            <a:hlinkClick xmlns:r="http://schemas.openxmlformats.org/officeDocument/2006/relationships" r:id="rId9"/>
            <a:extLst>
              <a:ext uri="{FF2B5EF4-FFF2-40B4-BE49-F238E27FC236}">
                <a16:creationId xmlns:a16="http://schemas.microsoft.com/office/drawing/2014/main" id="{23705CEE-548E-797B-7711-F25F510B01AB}"/>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31" name="Rectangle: Rounded Corners 30">
            <a:hlinkClick xmlns:r="http://schemas.openxmlformats.org/officeDocument/2006/relationships" r:id="rId10"/>
            <a:extLst>
              <a:ext uri="{FF2B5EF4-FFF2-40B4-BE49-F238E27FC236}">
                <a16:creationId xmlns:a16="http://schemas.microsoft.com/office/drawing/2014/main" id="{32926850-1A41-D925-C8C5-FA915433493A}"/>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2" name="Rectangle: Rounded Corners 31">
            <a:hlinkClick xmlns:r="http://schemas.openxmlformats.org/officeDocument/2006/relationships" r:id="rId11"/>
            <a:extLst>
              <a:ext uri="{FF2B5EF4-FFF2-40B4-BE49-F238E27FC236}">
                <a16:creationId xmlns:a16="http://schemas.microsoft.com/office/drawing/2014/main" id="{9E10783C-014B-E4EB-DE5B-8271B7CFA7AE}"/>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3" name="Rectangle: Rounded Corners 32">
            <a:hlinkClick xmlns:r="http://schemas.openxmlformats.org/officeDocument/2006/relationships" r:id="rId12"/>
            <a:extLst>
              <a:ext uri="{FF2B5EF4-FFF2-40B4-BE49-F238E27FC236}">
                <a16:creationId xmlns:a16="http://schemas.microsoft.com/office/drawing/2014/main" id="{B9FFB8D5-731A-6819-1BEC-AEBD9E18FE8C}"/>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4" name="Rectangle: Rounded Corners 33">
            <a:hlinkClick xmlns:r="http://schemas.openxmlformats.org/officeDocument/2006/relationships" r:id="rId13"/>
            <a:extLst>
              <a:ext uri="{FF2B5EF4-FFF2-40B4-BE49-F238E27FC236}">
                <a16:creationId xmlns:a16="http://schemas.microsoft.com/office/drawing/2014/main" id="{CDA1981A-BC21-13F5-0CE1-2275336C8041}"/>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5" name="Rectangle: Rounded Corners 34">
            <a:hlinkClick xmlns:r="http://schemas.openxmlformats.org/officeDocument/2006/relationships" r:id="rId14"/>
            <a:extLst>
              <a:ext uri="{FF2B5EF4-FFF2-40B4-BE49-F238E27FC236}">
                <a16:creationId xmlns:a16="http://schemas.microsoft.com/office/drawing/2014/main" id="{9A3A6CE8-0574-6898-E9E6-11CF9D6D8CA1}"/>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6" name="Rectangle: Rounded Corners 35">
            <a:hlinkClick xmlns:r="http://schemas.openxmlformats.org/officeDocument/2006/relationships" r:id="rId15"/>
            <a:extLst>
              <a:ext uri="{FF2B5EF4-FFF2-40B4-BE49-F238E27FC236}">
                <a16:creationId xmlns:a16="http://schemas.microsoft.com/office/drawing/2014/main" id="{5575AE75-0257-7892-E37B-858EE56858EF}"/>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7" name="Rectangle: Rounded Corners 36">
            <a:hlinkClick xmlns:r="http://schemas.openxmlformats.org/officeDocument/2006/relationships" r:id="rId16"/>
            <a:extLst>
              <a:ext uri="{FF2B5EF4-FFF2-40B4-BE49-F238E27FC236}">
                <a16:creationId xmlns:a16="http://schemas.microsoft.com/office/drawing/2014/main" id="{748678F3-1D2A-81EC-37A7-9B7DEE8BE8E2}"/>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8" name="Rectangle: Rounded Corners 37">
            <a:hlinkClick xmlns:r="http://schemas.openxmlformats.org/officeDocument/2006/relationships" r:id="rId17"/>
            <a:extLst>
              <a:ext uri="{FF2B5EF4-FFF2-40B4-BE49-F238E27FC236}">
                <a16:creationId xmlns:a16="http://schemas.microsoft.com/office/drawing/2014/main" id="{CE7F0A08-2B77-026B-5FB3-E2F0AFFF1F86}"/>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39" name="Rectangle: Rounded Corners 38">
            <a:hlinkClick xmlns:r="http://schemas.openxmlformats.org/officeDocument/2006/relationships" r:id="rId18"/>
            <a:extLst>
              <a:ext uri="{FF2B5EF4-FFF2-40B4-BE49-F238E27FC236}">
                <a16:creationId xmlns:a16="http://schemas.microsoft.com/office/drawing/2014/main" id="{2FBFDE10-D20B-F9AE-97FE-B1BBE15F7852}"/>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40" name="Rectangle: Rounded Corners 39">
            <a:hlinkClick xmlns:r="http://schemas.openxmlformats.org/officeDocument/2006/relationships" r:id="rId19"/>
            <a:extLst>
              <a:ext uri="{FF2B5EF4-FFF2-40B4-BE49-F238E27FC236}">
                <a16:creationId xmlns:a16="http://schemas.microsoft.com/office/drawing/2014/main" id="{CFCF4BAA-D8B4-B36E-E594-A41FC1469D69}"/>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1" name="Rectangle: Rounded Corners 40">
            <a:hlinkClick xmlns:r="http://schemas.openxmlformats.org/officeDocument/2006/relationships" r:id="rId20"/>
            <a:extLst>
              <a:ext uri="{FF2B5EF4-FFF2-40B4-BE49-F238E27FC236}">
                <a16:creationId xmlns:a16="http://schemas.microsoft.com/office/drawing/2014/main" id="{531C5E5C-A578-2918-3434-3DCD224B3495}"/>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2" name="Rectangle: Rounded Corners 41">
            <a:hlinkClick xmlns:r="http://schemas.openxmlformats.org/officeDocument/2006/relationships" r:id="rId21"/>
            <a:extLst>
              <a:ext uri="{FF2B5EF4-FFF2-40B4-BE49-F238E27FC236}">
                <a16:creationId xmlns:a16="http://schemas.microsoft.com/office/drawing/2014/main" id="{3FE1B9E8-0B36-39B8-DD63-0582E44F98F0}"/>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3" name="Rectangle: Rounded Corners 42">
            <a:hlinkClick xmlns:r="http://schemas.openxmlformats.org/officeDocument/2006/relationships" r:id="rId22"/>
            <a:extLst>
              <a:ext uri="{FF2B5EF4-FFF2-40B4-BE49-F238E27FC236}">
                <a16:creationId xmlns:a16="http://schemas.microsoft.com/office/drawing/2014/main" id="{95C29736-DE42-E5A2-648A-8BB08593EFF2}"/>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4" name="Rectangle: Rounded Corners 43">
            <a:hlinkClick xmlns:r="http://schemas.openxmlformats.org/officeDocument/2006/relationships" r:id="rId23"/>
            <a:extLst>
              <a:ext uri="{FF2B5EF4-FFF2-40B4-BE49-F238E27FC236}">
                <a16:creationId xmlns:a16="http://schemas.microsoft.com/office/drawing/2014/main" id="{B33F9376-2C53-F4BA-45AB-31CFB13D59F3}"/>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13.xml><?xml version="1.0" encoding="utf-8"?>
<xdr:wsDr xmlns:xdr="http://schemas.openxmlformats.org/drawingml/2006/spreadsheetDrawing" xmlns:a="http://schemas.openxmlformats.org/drawingml/2006/main">
  <xdr:twoCellAnchor>
    <xdr:from>
      <xdr:col>15</xdr:col>
      <xdr:colOff>0</xdr:colOff>
      <xdr:row>2</xdr:row>
      <xdr:rowOff>106680</xdr:rowOff>
    </xdr:from>
    <xdr:to>
      <xdr:col>16</xdr:col>
      <xdr:colOff>304800</xdr:colOff>
      <xdr:row>3</xdr:row>
      <xdr:rowOff>152400</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8763000" y="582930"/>
          <a:ext cx="914400" cy="27432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14</xdr:col>
      <xdr:colOff>320040</xdr:colOff>
      <xdr:row>6</xdr:row>
      <xdr:rowOff>135255</xdr:rowOff>
    </xdr:from>
    <xdr:to>
      <xdr:col>21</xdr:col>
      <xdr:colOff>320040</xdr:colOff>
      <xdr:row>29</xdr:row>
      <xdr:rowOff>173355</xdr:rowOff>
    </xdr:to>
    <xdr:sp macro="" textlink="" fLocksText="0">
      <xdr:nvSpPr>
        <xdr:cNvPr id="4" name="TextBox 3">
          <a:extLst>
            <a:ext uri="{FF2B5EF4-FFF2-40B4-BE49-F238E27FC236}">
              <a16:creationId xmlns:a16="http://schemas.microsoft.com/office/drawing/2014/main" id="{00000000-0008-0000-0C00-000004000000}"/>
            </a:ext>
          </a:extLst>
        </xdr:cNvPr>
        <xdr:cNvSpPr txBox="1"/>
      </xdr:nvSpPr>
      <xdr:spPr>
        <a:xfrm>
          <a:off x="9178290" y="1516380"/>
          <a:ext cx="3657600" cy="4381500"/>
        </a:xfrm>
        <a:prstGeom prst="rect">
          <a:avLst/>
        </a:prstGeom>
        <a:solidFill>
          <a:schemeClr val="accent1">
            <a:lumMod val="20000"/>
            <a:lumOff val="80000"/>
          </a:schemeClr>
        </a:solidFill>
        <a:ln w="1587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editAs="oneCell">
    <xdr:from>
      <xdr:col>15</xdr:col>
      <xdr:colOff>0</xdr:colOff>
      <xdr:row>1</xdr:row>
      <xdr:rowOff>0</xdr:rowOff>
    </xdr:from>
    <xdr:to>
      <xdr:col>16</xdr:col>
      <xdr:colOff>323733</xdr:colOff>
      <xdr:row>2</xdr:row>
      <xdr:rowOff>66638</xdr:rowOff>
    </xdr:to>
    <xdr:pic>
      <xdr:nvPicPr>
        <xdr:cNvPr id="6" name="Picture 5">
          <a:hlinkClick xmlns:r="http://schemas.openxmlformats.org/officeDocument/2006/relationships" r:id="rId2"/>
          <a:extLst>
            <a:ext uri="{FF2B5EF4-FFF2-40B4-BE49-F238E27FC236}">
              <a16:creationId xmlns:a16="http://schemas.microsoft.com/office/drawing/2014/main" id="{0F98520A-FA89-9442-9ED3-92EE08A01792}"/>
            </a:ext>
          </a:extLst>
        </xdr:cNvPr>
        <xdr:cNvPicPr>
          <a:picLocks noChangeAspect="1"/>
        </xdr:cNvPicPr>
      </xdr:nvPicPr>
      <xdr:blipFill>
        <a:blip xmlns:r="http://schemas.openxmlformats.org/officeDocument/2006/relationships" r:embed="rId3"/>
        <a:stretch>
          <a:fillRect/>
        </a:stretch>
      </xdr:blipFill>
      <xdr:spPr>
        <a:xfrm>
          <a:off x="9471660" y="236220"/>
          <a:ext cx="933333" cy="295238"/>
        </a:xfrm>
        <a:prstGeom prst="rect">
          <a:avLst/>
        </a:prstGeom>
      </xdr:spPr>
    </xdr:pic>
    <xdr:clientData/>
  </xdr:twoCellAnchor>
  <xdr:twoCellAnchor>
    <xdr:from>
      <xdr:col>1</xdr:col>
      <xdr:colOff>373380</xdr:colOff>
      <xdr:row>1</xdr:row>
      <xdr:rowOff>53340</xdr:rowOff>
    </xdr:from>
    <xdr:to>
      <xdr:col>1</xdr:col>
      <xdr:colOff>1744982</xdr:colOff>
      <xdr:row>29</xdr:row>
      <xdr:rowOff>124860</xdr:rowOff>
    </xdr:to>
    <xdr:grpSp>
      <xdr:nvGrpSpPr>
        <xdr:cNvPr id="2" name="Group 1">
          <a:extLst>
            <a:ext uri="{FF2B5EF4-FFF2-40B4-BE49-F238E27FC236}">
              <a16:creationId xmlns:a16="http://schemas.microsoft.com/office/drawing/2014/main" id="{10098AC2-2C57-4598-8973-0A4AC65BEA90}"/>
            </a:ext>
          </a:extLst>
        </xdr:cNvPr>
        <xdr:cNvGrpSpPr/>
      </xdr:nvGrpSpPr>
      <xdr:grpSpPr>
        <a:xfrm>
          <a:off x="579120" y="289560"/>
          <a:ext cx="1371602" cy="6411360"/>
          <a:chOff x="365760" y="191859"/>
          <a:chExt cx="1371602" cy="6411360"/>
        </a:xfrm>
      </xdr:grpSpPr>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A2D72D99-F7C1-CA63-56F7-EDE3140C1DA3}"/>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7" name="Rectangle: Rounded Corners 6">
            <a:hlinkClick xmlns:r="http://schemas.openxmlformats.org/officeDocument/2006/relationships" r:id="rId5"/>
            <a:extLst>
              <a:ext uri="{FF2B5EF4-FFF2-40B4-BE49-F238E27FC236}">
                <a16:creationId xmlns:a16="http://schemas.microsoft.com/office/drawing/2014/main" id="{F7620BE5-91E7-DAED-6178-7019A479D684}"/>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8" name="Rectangle: Rounded Corners 7">
            <a:hlinkClick xmlns:r="http://schemas.openxmlformats.org/officeDocument/2006/relationships" r:id="rId6"/>
            <a:extLst>
              <a:ext uri="{FF2B5EF4-FFF2-40B4-BE49-F238E27FC236}">
                <a16:creationId xmlns:a16="http://schemas.microsoft.com/office/drawing/2014/main" id="{F8C7AF8B-4097-353C-E934-674E1311E9D4}"/>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9" name="Rectangle: Rounded Corners 8">
            <a:hlinkClick xmlns:r="http://schemas.openxmlformats.org/officeDocument/2006/relationships" r:id="rId7"/>
            <a:extLst>
              <a:ext uri="{FF2B5EF4-FFF2-40B4-BE49-F238E27FC236}">
                <a16:creationId xmlns:a16="http://schemas.microsoft.com/office/drawing/2014/main" id="{1A49DE54-71AA-8640-FAEF-49B8EB0E1ADF}"/>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10" name="Rectangle: Rounded Corners 9">
            <a:hlinkClick xmlns:r="http://schemas.openxmlformats.org/officeDocument/2006/relationships" r:id="rId8"/>
            <a:extLst>
              <a:ext uri="{FF2B5EF4-FFF2-40B4-BE49-F238E27FC236}">
                <a16:creationId xmlns:a16="http://schemas.microsoft.com/office/drawing/2014/main" id="{41190ADE-A819-24FA-14E0-BB68FB82E167}"/>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11" name="Rectangle: Rounded Corners 10">
            <a:hlinkClick xmlns:r="http://schemas.openxmlformats.org/officeDocument/2006/relationships" r:id="rId9"/>
            <a:extLst>
              <a:ext uri="{FF2B5EF4-FFF2-40B4-BE49-F238E27FC236}">
                <a16:creationId xmlns:a16="http://schemas.microsoft.com/office/drawing/2014/main" id="{5F963235-8B39-B65B-A220-86619C26A0AE}"/>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12" name="Rectangle: Rounded Corners 11">
            <a:hlinkClick xmlns:r="http://schemas.openxmlformats.org/officeDocument/2006/relationships" r:id="rId10"/>
            <a:extLst>
              <a:ext uri="{FF2B5EF4-FFF2-40B4-BE49-F238E27FC236}">
                <a16:creationId xmlns:a16="http://schemas.microsoft.com/office/drawing/2014/main" id="{5211416F-703A-F0EC-A090-3D17158403A2}"/>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13" name="Rectangle: Rounded Corners 12">
            <a:hlinkClick xmlns:r="http://schemas.openxmlformats.org/officeDocument/2006/relationships" r:id="rId11"/>
            <a:extLst>
              <a:ext uri="{FF2B5EF4-FFF2-40B4-BE49-F238E27FC236}">
                <a16:creationId xmlns:a16="http://schemas.microsoft.com/office/drawing/2014/main" id="{5CC8002A-EB1A-B671-FF1F-7020FCA62F8A}"/>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14" name="Rectangle: Rounded Corners 13">
            <a:hlinkClick xmlns:r="http://schemas.openxmlformats.org/officeDocument/2006/relationships" r:id="rId12"/>
            <a:extLst>
              <a:ext uri="{FF2B5EF4-FFF2-40B4-BE49-F238E27FC236}">
                <a16:creationId xmlns:a16="http://schemas.microsoft.com/office/drawing/2014/main" id="{6487B85F-7591-13BD-4CEF-4C564401D3A2}"/>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15" name="Rectangle: Rounded Corners 14">
            <a:hlinkClick xmlns:r="http://schemas.openxmlformats.org/officeDocument/2006/relationships" r:id="rId13"/>
            <a:extLst>
              <a:ext uri="{FF2B5EF4-FFF2-40B4-BE49-F238E27FC236}">
                <a16:creationId xmlns:a16="http://schemas.microsoft.com/office/drawing/2014/main" id="{2B41B0C2-42F2-E03D-9A23-B132BF938024}"/>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16" name="Rectangle: Rounded Corners 15">
            <a:hlinkClick xmlns:r="http://schemas.openxmlformats.org/officeDocument/2006/relationships" r:id="rId14"/>
            <a:extLst>
              <a:ext uri="{FF2B5EF4-FFF2-40B4-BE49-F238E27FC236}">
                <a16:creationId xmlns:a16="http://schemas.microsoft.com/office/drawing/2014/main" id="{6125D668-B19C-B11B-9EFA-E2F674245077}"/>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17" name="Rectangle: Rounded Corners 16">
            <a:hlinkClick xmlns:r="http://schemas.openxmlformats.org/officeDocument/2006/relationships" r:id="rId15"/>
            <a:extLst>
              <a:ext uri="{FF2B5EF4-FFF2-40B4-BE49-F238E27FC236}">
                <a16:creationId xmlns:a16="http://schemas.microsoft.com/office/drawing/2014/main" id="{5705749E-52C7-1A8D-D895-9AEF6C69881F}"/>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18" name="Rectangle: Rounded Corners 17">
            <a:hlinkClick xmlns:r="http://schemas.openxmlformats.org/officeDocument/2006/relationships" r:id="rId16"/>
            <a:extLst>
              <a:ext uri="{FF2B5EF4-FFF2-40B4-BE49-F238E27FC236}">
                <a16:creationId xmlns:a16="http://schemas.microsoft.com/office/drawing/2014/main" id="{091B0D20-B3B3-5975-E3A7-EF25505091E9}"/>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19" name="Rectangle: Rounded Corners 18">
            <a:hlinkClick xmlns:r="http://schemas.openxmlformats.org/officeDocument/2006/relationships" r:id="rId17"/>
            <a:extLst>
              <a:ext uri="{FF2B5EF4-FFF2-40B4-BE49-F238E27FC236}">
                <a16:creationId xmlns:a16="http://schemas.microsoft.com/office/drawing/2014/main" id="{C31BED56-6EDB-83AF-C344-4F9F7BE38431}"/>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20" name="Rectangle: Rounded Corners 19">
            <a:hlinkClick xmlns:r="http://schemas.openxmlformats.org/officeDocument/2006/relationships" r:id="rId18"/>
            <a:extLst>
              <a:ext uri="{FF2B5EF4-FFF2-40B4-BE49-F238E27FC236}">
                <a16:creationId xmlns:a16="http://schemas.microsoft.com/office/drawing/2014/main" id="{74CE5C32-0781-DB71-B0FD-763938E0D507}"/>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21" name="Rectangle: Rounded Corners 20">
            <a:hlinkClick xmlns:r="http://schemas.openxmlformats.org/officeDocument/2006/relationships" r:id="rId19"/>
            <a:extLst>
              <a:ext uri="{FF2B5EF4-FFF2-40B4-BE49-F238E27FC236}">
                <a16:creationId xmlns:a16="http://schemas.microsoft.com/office/drawing/2014/main" id="{2A60424F-5FC5-7F5D-4400-465653626657}"/>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22" name="Rectangle: Rounded Corners 21">
            <a:hlinkClick xmlns:r="http://schemas.openxmlformats.org/officeDocument/2006/relationships" r:id="rId20"/>
            <a:extLst>
              <a:ext uri="{FF2B5EF4-FFF2-40B4-BE49-F238E27FC236}">
                <a16:creationId xmlns:a16="http://schemas.microsoft.com/office/drawing/2014/main" id="{00B727FA-6ADC-D260-BB52-E21AAED868D8}"/>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23" name="Rectangle: Rounded Corners 22">
            <a:hlinkClick xmlns:r="http://schemas.openxmlformats.org/officeDocument/2006/relationships" r:id="rId21"/>
            <a:extLst>
              <a:ext uri="{FF2B5EF4-FFF2-40B4-BE49-F238E27FC236}">
                <a16:creationId xmlns:a16="http://schemas.microsoft.com/office/drawing/2014/main" id="{0013A773-1F0B-244D-D9B7-6C8315954379}"/>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24" name="Rectangle: Rounded Corners 23">
            <a:hlinkClick xmlns:r="http://schemas.openxmlformats.org/officeDocument/2006/relationships" r:id="rId22"/>
            <a:extLst>
              <a:ext uri="{FF2B5EF4-FFF2-40B4-BE49-F238E27FC236}">
                <a16:creationId xmlns:a16="http://schemas.microsoft.com/office/drawing/2014/main" id="{FD1FE337-75DE-4C99-D679-86D453DB0A36}"/>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25" name="Rectangle: Rounded Corners 24">
            <a:hlinkClick xmlns:r="http://schemas.openxmlformats.org/officeDocument/2006/relationships" r:id="rId23"/>
            <a:extLst>
              <a:ext uri="{FF2B5EF4-FFF2-40B4-BE49-F238E27FC236}">
                <a16:creationId xmlns:a16="http://schemas.microsoft.com/office/drawing/2014/main" id="{0937FBD6-21E0-55C8-4AA5-B89AC2F051AB}"/>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14.xml><?xml version="1.0" encoding="utf-8"?>
<xdr:wsDr xmlns:xdr="http://schemas.openxmlformats.org/drawingml/2006/spreadsheetDrawing" xmlns:a="http://schemas.openxmlformats.org/drawingml/2006/main">
  <xdr:twoCellAnchor editAs="oneCell">
    <xdr:from>
      <xdr:col>3</xdr:col>
      <xdr:colOff>30480</xdr:colOff>
      <xdr:row>7</xdr:row>
      <xdr:rowOff>21086</xdr:rowOff>
    </xdr:from>
    <xdr:to>
      <xdr:col>3</xdr:col>
      <xdr:colOff>1444534</xdr:colOff>
      <xdr:row>7</xdr:row>
      <xdr:rowOff>377935</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75560" y="2246126"/>
          <a:ext cx="1409700" cy="347054"/>
        </a:xfrm>
        <a:prstGeom prst="rect">
          <a:avLst/>
        </a:prstGeom>
        <a:ln>
          <a:solidFill>
            <a:schemeClr val="tx1"/>
          </a:solidFill>
        </a:ln>
      </xdr:spPr>
    </xdr:pic>
    <xdr:clientData/>
  </xdr:twoCellAnchor>
  <xdr:oneCellAnchor>
    <xdr:from>
      <xdr:col>3</xdr:col>
      <xdr:colOff>28049</xdr:colOff>
      <xdr:row>2</xdr:row>
      <xdr:rowOff>18464</xdr:rowOff>
    </xdr:from>
    <xdr:ext cx="1434992" cy="362535"/>
    <xdr:pic>
      <xdr:nvPicPr>
        <xdr:cNvPr id="3" name="Picture 2">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573129" y="391844"/>
          <a:ext cx="1434992" cy="362535"/>
        </a:xfrm>
        <a:prstGeom prst="rect">
          <a:avLst/>
        </a:prstGeom>
        <a:ln>
          <a:solidFill>
            <a:schemeClr val="tx1"/>
          </a:solidFill>
        </a:ln>
      </xdr:spPr>
    </xdr:pic>
    <xdr:clientData/>
  </xdr:oneCellAnchor>
  <xdr:twoCellAnchor>
    <xdr:from>
      <xdr:col>22</xdr:col>
      <xdr:colOff>98612</xdr:colOff>
      <xdr:row>2</xdr:row>
      <xdr:rowOff>211271</xdr:rowOff>
    </xdr:from>
    <xdr:to>
      <xdr:col>23</xdr:col>
      <xdr:colOff>390875</xdr:colOff>
      <xdr:row>3</xdr:row>
      <xdr:rowOff>93775</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00000000-0008-0000-1000-000004000000}"/>
            </a:ext>
          </a:extLst>
        </xdr:cNvPr>
        <xdr:cNvSpPr/>
      </xdr:nvSpPr>
      <xdr:spPr>
        <a:xfrm>
          <a:off x="10361031" y="590223"/>
          <a:ext cx="906779" cy="281939"/>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Control Page</a:t>
          </a:r>
        </a:p>
      </xdr:txBody>
    </xdr:sp>
    <xdr:clientData/>
  </xdr:twoCellAnchor>
  <xdr:twoCellAnchor>
    <xdr:from>
      <xdr:col>21</xdr:col>
      <xdr:colOff>266290</xdr:colOff>
      <xdr:row>3</xdr:row>
      <xdr:rowOff>247467</xdr:rowOff>
    </xdr:from>
    <xdr:to>
      <xdr:col>24</xdr:col>
      <xdr:colOff>324694</xdr:colOff>
      <xdr:row>3</xdr:row>
      <xdr:rowOff>600273</xdr:rowOff>
    </xdr:to>
    <xdr:sp macro="" textlink="">
      <xdr:nvSpPr>
        <xdr:cNvPr id="7" name="Rectangle: Rounded Corners 6">
          <a:hlinkClick xmlns:r="http://schemas.openxmlformats.org/officeDocument/2006/relationships" r:id="rId4"/>
          <a:extLst>
            <a:ext uri="{FF2B5EF4-FFF2-40B4-BE49-F238E27FC236}">
              <a16:creationId xmlns:a16="http://schemas.microsoft.com/office/drawing/2014/main" id="{00000000-0008-0000-1000-000007000000}"/>
            </a:ext>
          </a:extLst>
        </xdr:cNvPr>
        <xdr:cNvSpPr/>
      </xdr:nvSpPr>
      <xdr:spPr>
        <a:xfrm>
          <a:off x="9996129" y="1025854"/>
          <a:ext cx="1901952" cy="352806"/>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Automatic Aid Response</a:t>
          </a:r>
        </a:p>
      </xdr:txBody>
    </xdr:sp>
    <xdr:clientData/>
  </xdr:twoCellAnchor>
  <xdr:twoCellAnchor>
    <xdr:from>
      <xdr:col>21</xdr:col>
      <xdr:colOff>266290</xdr:colOff>
      <xdr:row>3</xdr:row>
      <xdr:rowOff>703991</xdr:rowOff>
    </xdr:from>
    <xdr:to>
      <xdr:col>24</xdr:col>
      <xdr:colOff>324694</xdr:colOff>
      <xdr:row>5</xdr:row>
      <xdr:rowOff>151697</xdr:rowOff>
    </xdr:to>
    <xdr:sp macro="" textlink="">
      <xdr:nvSpPr>
        <xdr:cNvPr id="8" name="Rectangle: Rounded Corners 7">
          <a:hlinkClick xmlns:r="http://schemas.openxmlformats.org/officeDocument/2006/relationships" r:id="rId5"/>
          <a:extLst>
            <a:ext uri="{FF2B5EF4-FFF2-40B4-BE49-F238E27FC236}">
              <a16:creationId xmlns:a16="http://schemas.microsoft.com/office/drawing/2014/main" id="{00000000-0008-0000-1000-000008000000}"/>
            </a:ext>
          </a:extLst>
        </xdr:cNvPr>
        <xdr:cNvSpPr/>
      </xdr:nvSpPr>
      <xdr:spPr>
        <a:xfrm>
          <a:off x="9996129" y="1482378"/>
          <a:ext cx="1901952" cy="348996"/>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Automatic Aid Worksheets</a:t>
          </a:r>
        </a:p>
      </xdr:txBody>
    </xdr:sp>
    <xdr:clientData/>
  </xdr:twoCellAnchor>
  <xdr:twoCellAnchor>
    <xdr:from>
      <xdr:col>21</xdr:col>
      <xdr:colOff>147196</xdr:colOff>
      <xdr:row>8</xdr:row>
      <xdr:rowOff>537107</xdr:rowOff>
    </xdr:from>
    <xdr:to>
      <xdr:col>27</xdr:col>
      <xdr:colOff>480060</xdr:colOff>
      <xdr:row>21</xdr:row>
      <xdr:rowOff>159364</xdr:rowOff>
    </xdr:to>
    <xdr:sp macro="" textlink="" fLocksText="0">
      <xdr:nvSpPr>
        <xdr:cNvPr id="5" name="TextBox 4">
          <a:extLst>
            <a:ext uri="{FF2B5EF4-FFF2-40B4-BE49-F238E27FC236}">
              <a16:creationId xmlns:a16="http://schemas.microsoft.com/office/drawing/2014/main" id="{00000000-0008-0000-1000-000005000000}"/>
            </a:ext>
          </a:extLst>
        </xdr:cNvPr>
        <xdr:cNvSpPr txBox="1"/>
      </xdr:nvSpPr>
      <xdr:spPr>
        <a:xfrm>
          <a:off x="8948296" y="3150767"/>
          <a:ext cx="3990464" cy="2670257"/>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p>
      </xdr:txBody>
    </xdr:sp>
    <xdr:clientData/>
  </xdr:twoCellAnchor>
  <xdr:twoCellAnchor>
    <xdr:from>
      <xdr:col>21</xdr:col>
      <xdr:colOff>266290</xdr:colOff>
      <xdr:row>5</xdr:row>
      <xdr:rowOff>257320</xdr:rowOff>
    </xdr:from>
    <xdr:to>
      <xdr:col>24</xdr:col>
      <xdr:colOff>324694</xdr:colOff>
      <xdr:row>7</xdr:row>
      <xdr:rowOff>66586</xdr:rowOff>
    </xdr:to>
    <xdr:sp macro="" textlink="">
      <xdr:nvSpPr>
        <xdr:cNvPr id="6" name="Rectangle: Rounded Corners 5">
          <a:hlinkClick xmlns:r="http://schemas.openxmlformats.org/officeDocument/2006/relationships" r:id="rId6"/>
          <a:extLst>
            <a:ext uri="{FF2B5EF4-FFF2-40B4-BE49-F238E27FC236}">
              <a16:creationId xmlns:a16="http://schemas.microsoft.com/office/drawing/2014/main" id="{00000000-0008-0000-1000-000006000000}"/>
            </a:ext>
          </a:extLst>
        </xdr:cNvPr>
        <xdr:cNvSpPr/>
      </xdr:nvSpPr>
      <xdr:spPr>
        <a:xfrm>
          <a:off x="9996129" y="1936997"/>
          <a:ext cx="1901952" cy="362331"/>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Personnel and On Duty Staffing</a:t>
          </a:r>
        </a:p>
      </xdr:txBody>
    </xdr:sp>
    <xdr:clientData/>
  </xdr:twoCellAnchor>
  <xdr:twoCellAnchor>
    <xdr:from>
      <xdr:col>21</xdr:col>
      <xdr:colOff>266290</xdr:colOff>
      <xdr:row>7</xdr:row>
      <xdr:rowOff>168398</xdr:rowOff>
    </xdr:from>
    <xdr:to>
      <xdr:col>24</xdr:col>
      <xdr:colOff>324694</xdr:colOff>
      <xdr:row>8</xdr:row>
      <xdr:rowOff>132011</xdr:rowOff>
    </xdr:to>
    <xdr:sp macro="" textlink="">
      <xdr:nvSpPr>
        <xdr:cNvPr id="9" name="Rectangle: Rounded Corners 8">
          <a:hlinkClick xmlns:r="http://schemas.openxmlformats.org/officeDocument/2006/relationships" r:id="rId7"/>
          <a:extLst>
            <a:ext uri="{FF2B5EF4-FFF2-40B4-BE49-F238E27FC236}">
              <a16:creationId xmlns:a16="http://schemas.microsoft.com/office/drawing/2014/main" id="{00000000-0008-0000-1000-000009000000}"/>
            </a:ext>
          </a:extLst>
        </xdr:cNvPr>
        <xdr:cNvSpPr/>
      </xdr:nvSpPr>
      <xdr:spPr>
        <a:xfrm>
          <a:off x="9996129" y="2401140"/>
          <a:ext cx="1901952" cy="352806"/>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Structure Fire Response</a:t>
          </a:r>
        </a:p>
      </xdr:txBody>
    </xdr:sp>
    <xdr:clientData/>
  </xdr:twoCellAnchor>
  <xdr:twoCellAnchor>
    <xdr:from>
      <xdr:col>1</xdr:col>
      <xdr:colOff>259080</xdr:colOff>
      <xdr:row>2</xdr:row>
      <xdr:rowOff>45720</xdr:rowOff>
    </xdr:from>
    <xdr:to>
      <xdr:col>2</xdr:col>
      <xdr:colOff>320042</xdr:colOff>
      <xdr:row>25</xdr:row>
      <xdr:rowOff>170580</xdr:rowOff>
    </xdr:to>
    <xdr:grpSp>
      <xdr:nvGrpSpPr>
        <xdr:cNvPr id="10" name="Group 9">
          <a:extLst>
            <a:ext uri="{FF2B5EF4-FFF2-40B4-BE49-F238E27FC236}">
              <a16:creationId xmlns:a16="http://schemas.microsoft.com/office/drawing/2014/main" id="{8A74E43F-60CE-4618-84C8-F720226D3A30}"/>
            </a:ext>
          </a:extLst>
        </xdr:cNvPr>
        <xdr:cNvGrpSpPr/>
      </xdr:nvGrpSpPr>
      <xdr:grpSpPr>
        <a:xfrm>
          <a:off x="883920" y="419100"/>
          <a:ext cx="1371602" cy="6411360"/>
          <a:chOff x="365760" y="191859"/>
          <a:chExt cx="1371602" cy="6411360"/>
        </a:xfrm>
      </xdr:grpSpPr>
      <xdr:sp macro="" textlink="">
        <xdr:nvSpPr>
          <xdr:cNvPr id="11" name="Rectangle: Rounded Corners 10">
            <a:hlinkClick xmlns:r="http://schemas.openxmlformats.org/officeDocument/2006/relationships" r:id="rId8"/>
            <a:extLst>
              <a:ext uri="{FF2B5EF4-FFF2-40B4-BE49-F238E27FC236}">
                <a16:creationId xmlns:a16="http://schemas.microsoft.com/office/drawing/2014/main" id="{934B5BD6-D267-8CF1-E0FB-77B3E854A676}"/>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12" name="Rectangle: Rounded Corners 11">
            <a:hlinkClick xmlns:r="http://schemas.openxmlformats.org/officeDocument/2006/relationships" r:id="rId9"/>
            <a:extLst>
              <a:ext uri="{FF2B5EF4-FFF2-40B4-BE49-F238E27FC236}">
                <a16:creationId xmlns:a16="http://schemas.microsoft.com/office/drawing/2014/main" id="{88D42021-0ABD-58F9-A101-9DB9D97EC237}"/>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13" name="Rectangle: Rounded Corners 12">
            <a:hlinkClick xmlns:r="http://schemas.openxmlformats.org/officeDocument/2006/relationships" r:id="rId10"/>
            <a:extLst>
              <a:ext uri="{FF2B5EF4-FFF2-40B4-BE49-F238E27FC236}">
                <a16:creationId xmlns:a16="http://schemas.microsoft.com/office/drawing/2014/main" id="{A393E011-F35B-4A20-D9E1-98D402128252}"/>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14" name="Rectangle: Rounded Corners 13">
            <a:hlinkClick xmlns:r="http://schemas.openxmlformats.org/officeDocument/2006/relationships" r:id="rId11"/>
            <a:extLst>
              <a:ext uri="{FF2B5EF4-FFF2-40B4-BE49-F238E27FC236}">
                <a16:creationId xmlns:a16="http://schemas.microsoft.com/office/drawing/2014/main" id="{AB47A6A2-8212-0B19-C11D-F860E525B5D2}"/>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15" name="Rectangle: Rounded Corners 14">
            <a:hlinkClick xmlns:r="http://schemas.openxmlformats.org/officeDocument/2006/relationships" r:id="rId12"/>
            <a:extLst>
              <a:ext uri="{FF2B5EF4-FFF2-40B4-BE49-F238E27FC236}">
                <a16:creationId xmlns:a16="http://schemas.microsoft.com/office/drawing/2014/main" id="{D9A2CB0A-ECB9-E79B-CA59-CF9B4AAEE7EE}"/>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16" name="Rectangle: Rounded Corners 15">
            <a:hlinkClick xmlns:r="http://schemas.openxmlformats.org/officeDocument/2006/relationships" r:id="rId6"/>
            <a:extLst>
              <a:ext uri="{FF2B5EF4-FFF2-40B4-BE49-F238E27FC236}">
                <a16:creationId xmlns:a16="http://schemas.microsoft.com/office/drawing/2014/main" id="{27E3C2CE-1F8E-E577-5D9A-230FD78ABD8C}"/>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17" name="Rectangle: Rounded Corners 16">
            <a:hlinkClick xmlns:r="http://schemas.openxmlformats.org/officeDocument/2006/relationships" r:id="rId7"/>
            <a:extLst>
              <a:ext uri="{FF2B5EF4-FFF2-40B4-BE49-F238E27FC236}">
                <a16:creationId xmlns:a16="http://schemas.microsoft.com/office/drawing/2014/main" id="{60140DC0-2204-4C69-D4ED-BB518829B375}"/>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18" name="Rectangle: Rounded Corners 17">
            <a:hlinkClick xmlns:r="http://schemas.openxmlformats.org/officeDocument/2006/relationships" r:id="rId13"/>
            <a:extLst>
              <a:ext uri="{FF2B5EF4-FFF2-40B4-BE49-F238E27FC236}">
                <a16:creationId xmlns:a16="http://schemas.microsoft.com/office/drawing/2014/main" id="{C13FBF37-C969-CADF-1885-2D0C660773F3}"/>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19" name="Rectangle: Rounded Corners 18">
            <a:hlinkClick xmlns:r="http://schemas.openxmlformats.org/officeDocument/2006/relationships" r:id="rId14"/>
            <a:extLst>
              <a:ext uri="{FF2B5EF4-FFF2-40B4-BE49-F238E27FC236}">
                <a16:creationId xmlns:a16="http://schemas.microsoft.com/office/drawing/2014/main" id="{B22798A4-6CAA-5B1A-E7B1-B0C070E783F0}"/>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20" name="Rectangle: Rounded Corners 19">
            <a:hlinkClick xmlns:r="http://schemas.openxmlformats.org/officeDocument/2006/relationships" r:id="rId4"/>
            <a:extLst>
              <a:ext uri="{FF2B5EF4-FFF2-40B4-BE49-F238E27FC236}">
                <a16:creationId xmlns:a16="http://schemas.microsoft.com/office/drawing/2014/main" id="{44A06BF5-96DF-622A-2EC5-FFF17EC890E0}"/>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21" name="Rectangle: Rounded Corners 20">
            <a:hlinkClick xmlns:r="http://schemas.openxmlformats.org/officeDocument/2006/relationships" r:id="rId5"/>
            <a:extLst>
              <a:ext uri="{FF2B5EF4-FFF2-40B4-BE49-F238E27FC236}">
                <a16:creationId xmlns:a16="http://schemas.microsoft.com/office/drawing/2014/main" id="{E464991A-00D9-AEAC-1E8D-9A118A7FCAF3}"/>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22" name="Rectangle: Rounded Corners 21">
            <a:hlinkClick xmlns:r="http://schemas.openxmlformats.org/officeDocument/2006/relationships" r:id="rId15"/>
            <a:extLst>
              <a:ext uri="{FF2B5EF4-FFF2-40B4-BE49-F238E27FC236}">
                <a16:creationId xmlns:a16="http://schemas.microsoft.com/office/drawing/2014/main" id="{425B272B-50F1-577B-3D9E-7DC8F191131A}"/>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23" name="Rectangle: Rounded Corners 22">
            <a:hlinkClick xmlns:r="http://schemas.openxmlformats.org/officeDocument/2006/relationships" r:id="rId16"/>
            <a:extLst>
              <a:ext uri="{FF2B5EF4-FFF2-40B4-BE49-F238E27FC236}">
                <a16:creationId xmlns:a16="http://schemas.microsoft.com/office/drawing/2014/main" id="{0067FC14-BBF9-231E-FD82-6A1F336AC5D3}"/>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24" name="Rectangle: Rounded Corners 23">
            <a:hlinkClick xmlns:r="http://schemas.openxmlformats.org/officeDocument/2006/relationships" r:id="rId17"/>
            <a:extLst>
              <a:ext uri="{FF2B5EF4-FFF2-40B4-BE49-F238E27FC236}">
                <a16:creationId xmlns:a16="http://schemas.microsoft.com/office/drawing/2014/main" id="{461CF349-84D6-995A-7CDF-B3DF7C0A1A97}"/>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25" name="Rectangle: Rounded Corners 24">
            <a:hlinkClick xmlns:r="http://schemas.openxmlformats.org/officeDocument/2006/relationships" r:id="rId18"/>
            <a:extLst>
              <a:ext uri="{FF2B5EF4-FFF2-40B4-BE49-F238E27FC236}">
                <a16:creationId xmlns:a16="http://schemas.microsoft.com/office/drawing/2014/main" id="{74133AAE-C6FC-4C2E-DBCA-98767F92919D}"/>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26" name="Rectangle: Rounded Corners 25">
            <a:hlinkClick xmlns:r="http://schemas.openxmlformats.org/officeDocument/2006/relationships" r:id="rId19"/>
            <a:extLst>
              <a:ext uri="{FF2B5EF4-FFF2-40B4-BE49-F238E27FC236}">
                <a16:creationId xmlns:a16="http://schemas.microsoft.com/office/drawing/2014/main" id="{CFE5880C-E212-CDF0-F806-12480FAC2F54}"/>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27" name="Rectangle: Rounded Corners 26">
            <a:hlinkClick xmlns:r="http://schemas.openxmlformats.org/officeDocument/2006/relationships" r:id="rId20"/>
            <a:extLst>
              <a:ext uri="{FF2B5EF4-FFF2-40B4-BE49-F238E27FC236}">
                <a16:creationId xmlns:a16="http://schemas.microsoft.com/office/drawing/2014/main" id="{5A5817CE-869D-B172-D5C3-B8BA4DB8015C}"/>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28" name="Rectangle: Rounded Corners 27">
            <a:hlinkClick xmlns:r="http://schemas.openxmlformats.org/officeDocument/2006/relationships" r:id="rId21"/>
            <a:extLst>
              <a:ext uri="{FF2B5EF4-FFF2-40B4-BE49-F238E27FC236}">
                <a16:creationId xmlns:a16="http://schemas.microsoft.com/office/drawing/2014/main" id="{B13EF10B-6E37-B1E4-94EA-E1E060972D00}"/>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29" name="Rectangle: Rounded Corners 28">
            <a:hlinkClick xmlns:r="http://schemas.openxmlformats.org/officeDocument/2006/relationships" r:id="rId22"/>
            <a:extLst>
              <a:ext uri="{FF2B5EF4-FFF2-40B4-BE49-F238E27FC236}">
                <a16:creationId xmlns:a16="http://schemas.microsoft.com/office/drawing/2014/main" id="{DF7EA824-1497-C8F7-12BD-964CD5F048F2}"/>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30" name="Rectangle: Rounded Corners 29">
            <a:hlinkClick xmlns:r="http://schemas.openxmlformats.org/officeDocument/2006/relationships" r:id="rId23"/>
            <a:extLst>
              <a:ext uri="{FF2B5EF4-FFF2-40B4-BE49-F238E27FC236}">
                <a16:creationId xmlns:a16="http://schemas.microsoft.com/office/drawing/2014/main" id="{08098303-6506-3C6C-7699-500CC7146AF7}"/>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15.xml><?xml version="1.0" encoding="utf-8"?>
<xdr:wsDr xmlns:xdr="http://schemas.openxmlformats.org/drawingml/2006/spreadsheetDrawing" xmlns:a="http://schemas.openxmlformats.org/drawingml/2006/main">
  <xdr:twoCellAnchor>
    <xdr:from>
      <xdr:col>64</xdr:col>
      <xdr:colOff>17145</xdr:colOff>
      <xdr:row>5</xdr:row>
      <xdr:rowOff>1904</xdr:rowOff>
    </xdr:from>
    <xdr:to>
      <xdr:col>71</xdr:col>
      <xdr:colOff>49530</xdr:colOff>
      <xdr:row>6</xdr:row>
      <xdr:rowOff>80009</xdr:rowOff>
    </xdr:to>
    <xdr:sp macro="" textlink="">
      <xdr:nvSpPr>
        <xdr:cNvPr id="4" name="Rectangle: Rounded Corners 3">
          <a:hlinkClick xmlns:r="http://schemas.openxmlformats.org/officeDocument/2006/relationships" r:id="rId1"/>
          <a:extLst>
            <a:ext uri="{FF2B5EF4-FFF2-40B4-BE49-F238E27FC236}">
              <a16:creationId xmlns:a16="http://schemas.microsoft.com/office/drawing/2014/main" id="{00000000-0008-0000-1100-000004000000}"/>
            </a:ext>
          </a:extLst>
        </xdr:cNvPr>
        <xdr:cNvSpPr/>
      </xdr:nvSpPr>
      <xdr:spPr>
        <a:xfrm>
          <a:off x="9412605" y="962024"/>
          <a:ext cx="916305" cy="268605"/>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Example</a:t>
          </a:r>
        </a:p>
      </xdr:txBody>
    </xdr:sp>
    <xdr:clientData/>
  </xdr:twoCellAnchor>
  <xdr:twoCellAnchor>
    <xdr:from>
      <xdr:col>64</xdr:col>
      <xdr:colOff>0</xdr:colOff>
      <xdr:row>1</xdr:row>
      <xdr:rowOff>0</xdr:rowOff>
    </xdr:from>
    <xdr:to>
      <xdr:col>71</xdr:col>
      <xdr:colOff>28575</xdr:colOff>
      <xdr:row>2</xdr:row>
      <xdr:rowOff>26670</xdr:rowOff>
    </xdr:to>
    <xdr:sp macro="" textlink="">
      <xdr:nvSpPr>
        <xdr:cNvPr id="2" name="Rectangle: Rounded Corners 1">
          <a:hlinkClick xmlns:r="http://schemas.openxmlformats.org/officeDocument/2006/relationships" r:id="rId2"/>
          <a:extLst>
            <a:ext uri="{FF2B5EF4-FFF2-40B4-BE49-F238E27FC236}">
              <a16:creationId xmlns:a16="http://schemas.microsoft.com/office/drawing/2014/main" id="{00000000-0008-0000-1100-000002000000}"/>
            </a:ext>
          </a:extLst>
        </xdr:cNvPr>
        <xdr:cNvSpPr/>
      </xdr:nvSpPr>
      <xdr:spPr>
        <a:xfrm>
          <a:off x="9382125" y="200025"/>
          <a:ext cx="914400" cy="274320"/>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64</xdr:col>
      <xdr:colOff>0</xdr:colOff>
      <xdr:row>2</xdr:row>
      <xdr:rowOff>87630</xdr:rowOff>
    </xdr:from>
    <xdr:to>
      <xdr:col>71</xdr:col>
      <xdr:colOff>28575</xdr:colOff>
      <xdr:row>4</xdr:row>
      <xdr:rowOff>57150</xdr:rowOff>
    </xdr:to>
    <xdr:sp macro="" textlink="">
      <xdr:nvSpPr>
        <xdr:cNvPr id="19" name="Rectangle: Rounded Corners 18">
          <a:hlinkClick xmlns:r="http://schemas.openxmlformats.org/officeDocument/2006/relationships" r:id="rId3"/>
          <a:extLst>
            <a:ext uri="{FF2B5EF4-FFF2-40B4-BE49-F238E27FC236}">
              <a16:creationId xmlns:a16="http://schemas.microsoft.com/office/drawing/2014/main" id="{00000000-0008-0000-1100-000013000000}"/>
            </a:ext>
          </a:extLst>
        </xdr:cNvPr>
        <xdr:cNvSpPr/>
      </xdr:nvSpPr>
      <xdr:spPr>
        <a:xfrm>
          <a:off x="9382125" y="535305"/>
          <a:ext cx="914400" cy="27432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61</xdr:col>
      <xdr:colOff>95250</xdr:colOff>
      <xdr:row>11</xdr:row>
      <xdr:rowOff>19050</xdr:rowOff>
    </xdr:from>
    <xdr:to>
      <xdr:col>75</xdr:col>
      <xdr:colOff>66675</xdr:colOff>
      <xdr:row>27</xdr:row>
      <xdr:rowOff>19050</xdr:rowOff>
    </xdr:to>
    <xdr:sp macro="" textlink="" fLocksText="0">
      <xdr:nvSpPr>
        <xdr:cNvPr id="3" name="TextBox 2">
          <a:extLst>
            <a:ext uri="{FF2B5EF4-FFF2-40B4-BE49-F238E27FC236}">
              <a16:creationId xmlns:a16="http://schemas.microsoft.com/office/drawing/2014/main" id="{00000000-0008-0000-1100-000003000000}"/>
            </a:ext>
          </a:extLst>
        </xdr:cNvPr>
        <xdr:cNvSpPr txBox="1"/>
      </xdr:nvSpPr>
      <xdr:spPr>
        <a:xfrm>
          <a:off x="9172575" y="2162175"/>
          <a:ext cx="3638550" cy="3067050"/>
        </a:xfrm>
        <a:prstGeom prst="rect">
          <a:avLst/>
        </a:prstGeom>
        <a:solidFill>
          <a:schemeClr val="accent1">
            <a:lumMod val="20000"/>
            <a:lumOff val="80000"/>
          </a:schemeClr>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67</xdr:col>
      <xdr:colOff>0</xdr:colOff>
      <xdr:row>34</xdr:row>
      <xdr:rowOff>19050</xdr:rowOff>
    </xdr:from>
    <xdr:to>
      <xdr:col>73</xdr:col>
      <xdr:colOff>182881</xdr:colOff>
      <xdr:row>35</xdr:row>
      <xdr:rowOff>93345</xdr:rowOff>
    </xdr:to>
    <xdr:sp macro="[0]!Duplicate_Appartus_Sheet" textlink="">
      <xdr:nvSpPr>
        <xdr:cNvPr id="6" name="Rectangle: Rounded Corners 5">
          <a:hlinkClick xmlns:r="http://schemas.openxmlformats.org/officeDocument/2006/relationships" r:id="rId4"/>
          <a:extLst>
            <a:ext uri="{FF2B5EF4-FFF2-40B4-BE49-F238E27FC236}">
              <a16:creationId xmlns:a16="http://schemas.microsoft.com/office/drawing/2014/main" id="{00000000-0008-0000-1100-000006000000}"/>
            </a:ext>
          </a:extLst>
        </xdr:cNvPr>
        <xdr:cNvSpPr/>
      </xdr:nvSpPr>
      <xdr:spPr>
        <a:xfrm>
          <a:off x="9839325" y="6372225"/>
          <a:ext cx="1954531" cy="255270"/>
        </a:xfrm>
        <a:prstGeom prst="roundRect">
          <a:avLst/>
        </a:prstGeom>
        <a:solidFill>
          <a:schemeClr val="accent2">
            <a:lumMod val="75000"/>
          </a:schemeClr>
        </a:solidFill>
        <a:ln w="1905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Personnel Calculator</a:t>
          </a:r>
        </a:p>
      </xdr:txBody>
    </xdr:sp>
    <xdr:clientData/>
  </xdr:twoCellAnchor>
  <xdr:twoCellAnchor>
    <xdr:from>
      <xdr:col>1</xdr:col>
      <xdr:colOff>601980</xdr:colOff>
      <xdr:row>1</xdr:row>
      <xdr:rowOff>68580</xdr:rowOff>
    </xdr:from>
    <xdr:to>
      <xdr:col>2</xdr:col>
      <xdr:colOff>76202</xdr:colOff>
      <xdr:row>35</xdr:row>
      <xdr:rowOff>124860</xdr:rowOff>
    </xdr:to>
    <xdr:grpSp>
      <xdr:nvGrpSpPr>
        <xdr:cNvPr id="5" name="Group 4">
          <a:extLst>
            <a:ext uri="{FF2B5EF4-FFF2-40B4-BE49-F238E27FC236}">
              <a16:creationId xmlns:a16="http://schemas.microsoft.com/office/drawing/2014/main" id="{F48E7DA0-D3C5-4298-BF63-0CA72D7E1D1C}"/>
            </a:ext>
          </a:extLst>
        </xdr:cNvPr>
        <xdr:cNvGrpSpPr/>
      </xdr:nvGrpSpPr>
      <xdr:grpSpPr>
        <a:xfrm>
          <a:off x="830580" y="259080"/>
          <a:ext cx="1371602" cy="6411360"/>
          <a:chOff x="365760" y="191859"/>
          <a:chExt cx="1371602" cy="6411360"/>
        </a:xfrm>
      </xdr:grpSpPr>
      <xdr:sp macro="" textlink="">
        <xdr:nvSpPr>
          <xdr:cNvPr id="7" name="Rectangle: Rounded Corners 6">
            <a:hlinkClick xmlns:r="http://schemas.openxmlformats.org/officeDocument/2006/relationships" r:id="rId5"/>
            <a:extLst>
              <a:ext uri="{FF2B5EF4-FFF2-40B4-BE49-F238E27FC236}">
                <a16:creationId xmlns:a16="http://schemas.microsoft.com/office/drawing/2014/main" id="{5E7EA0EA-3ED1-47B3-EE27-C92FD6CABC28}"/>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8" name="Rectangle: Rounded Corners 7">
            <a:hlinkClick xmlns:r="http://schemas.openxmlformats.org/officeDocument/2006/relationships" r:id="rId6"/>
            <a:extLst>
              <a:ext uri="{FF2B5EF4-FFF2-40B4-BE49-F238E27FC236}">
                <a16:creationId xmlns:a16="http://schemas.microsoft.com/office/drawing/2014/main" id="{FA1FAAAE-E971-FC24-3167-3C2C13330A0E}"/>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9" name="Rectangle: Rounded Corners 8">
            <a:hlinkClick xmlns:r="http://schemas.openxmlformats.org/officeDocument/2006/relationships" r:id="rId7"/>
            <a:extLst>
              <a:ext uri="{FF2B5EF4-FFF2-40B4-BE49-F238E27FC236}">
                <a16:creationId xmlns:a16="http://schemas.microsoft.com/office/drawing/2014/main" id="{D06A7540-E175-FC08-3EFA-F3FA59FE2203}"/>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10" name="Rectangle: Rounded Corners 9">
            <a:hlinkClick xmlns:r="http://schemas.openxmlformats.org/officeDocument/2006/relationships" r:id="rId8"/>
            <a:extLst>
              <a:ext uri="{FF2B5EF4-FFF2-40B4-BE49-F238E27FC236}">
                <a16:creationId xmlns:a16="http://schemas.microsoft.com/office/drawing/2014/main" id="{C83FD88A-D74D-9257-40FF-15064A45B50D}"/>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11" name="Rectangle: Rounded Corners 10">
            <a:hlinkClick xmlns:r="http://schemas.openxmlformats.org/officeDocument/2006/relationships" r:id="rId9"/>
            <a:extLst>
              <a:ext uri="{FF2B5EF4-FFF2-40B4-BE49-F238E27FC236}">
                <a16:creationId xmlns:a16="http://schemas.microsoft.com/office/drawing/2014/main" id="{F21BEBD8-F737-C49C-8C66-81F117FE1106}"/>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12" name="Rectangle: Rounded Corners 11">
            <a:hlinkClick xmlns:r="http://schemas.openxmlformats.org/officeDocument/2006/relationships" r:id="rId10"/>
            <a:extLst>
              <a:ext uri="{FF2B5EF4-FFF2-40B4-BE49-F238E27FC236}">
                <a16:creationId xmlns:a16="http://schemas.microsoft.com/office/drawing/2014/main" id="{BEB52937-CF48-9722-1027-C1A2D4CB023D}"/>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13" name="Rectangle: Rounded Corners 12">
            <a:hlinkClick xmlns:r="http://schemas.openxmlformats.org/officeDocument/2006/relationships" r:id="rId11"/>
            <a:extLst>
              <a:ext uri="{FF2B5EF4-FFF2-40B4-BE49-F238E27FC236}">
                <a16:creationId xmlns:a16="http://schemas.microsoft.com/office/drawing/2014/main" id="{84BF066E-544E-3034-0680-9C075EEE13D0}"/>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14" name="Rectangle: Rounded Corners 13">
            <a:hlinkClick xmlns:r="http://schemas.openxmlformats.org/officeDocument/2006/relationships" r:id="rId12"/>
            <a:extLst>
              <a:ext uri="{FF2B5EF4-FFF2-40B4-BE49-F238E27FC236}">
                <a16:creationId xmlns:a16="http://schemas.microsoft.com/office/drawing/2014/main" id="{8971EDD1-4CA7-600C-1D57-7EBCD41C63B7}"/>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15" name="Rectangle: Rounded Corners 14">
            <a:hlinkClick xmlns:r="http://schemas.openxmlformats.org/officeDocument/2006/relationships" r:id="rId13"/>
            <a:extLst>
              <a:ext uri="{FF2B5EF4-FFF2-40B4-BE49-F238E27FC236}">
                <a16:creationId xmlns:a16="http://schemas.microsoft.com/office/drawing/2014/main" id="{DCC586C4-366B-BC36-1814-2B1E7D1CC211}"/>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16" name="Rectangle: Rounded Corners 15">
            <a:hlinkClick xmlns:r="http://schemas.openxmlformats.org/officeDocument/2006/relationships" r:id="rId14"/>
            <a:extLst>
              <a:ext uri="{FF2B5EF4-FFF2-40B4-BE49-F238E27FC236}">
                <a16:creationId xmlns:a16="http://schemas.microsoft.com/office/drawing/2014/main" id="{230CD0EB-EA43-F5E2-E472-F02000CFF0AD}"/>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17" name="Rectangle: Rounded Corners 16">
            <a:hlinkClick xmlns:r="http://schemas.openxmlformats.org/officeDocument/2006/relationships" r:id="rId15"/>
            <a:extLst>
              <a:ext uri="{FF2B5EF4-FFF2-40B4-BE49-F238E27FC236}">
                <a16:creationId xmlns:a16="http://schemas.microsoft.com/office/drawing/2014/main" id="{86895F06-428D-EECE-0B4E-6932C640D2D1}"/>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18" name="Rectangle: Rounded Corners 17">
            <a:hlinkClick xmlns:r="http://schemas.openxmlformats.org/officeDocument/2006/relationships" r:id="rId16"/>
            <a:extLst>
              <a:ext uri="{FF2B5EF4-FFF2-40B4-BE49-F238E27FC236}">
                <a16:creationId xmlns:a16="http://schemas.microsoft.com/office/drawing/2014/main" id="{AE94C1A0-1CAC-A153-CB57-C68205FD0C10}"/>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20" name="Rectangle: Rounded Corners 19">
            <a:hlinkClick xmlns:r="http://schemas.openxmlformats.org/officeDocument/2006/relationships" r:id="rId17"/>
            <a:extLst>
              <a:ext uri="{FF2B5EF4-FFF2-40B4-BE49-F238E27FC236}">
                <a16:creationId xmlns:a16="http://schemas.microsoft.com/office/drawing/2014/main" id="{22A0852F-F3B8-5304-6882-AEEB645A9158}"/>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21" name="Rectangle: Rounded Corners 20">
            <a:hlinkClick xmlns:r="http://schemas.openxmlformats.org/officeDocument/2006/relationships" r:id="rId18"/>
            <a:extLst>
              <a:ext uri="{FF2B5EF4-FFF2-40B4-BE49-F238E27FC236}">
                <a16:creationId xmlns:a16="http://schemas.microsoft.com/office/drawing/2014/main" id="{77621F86-9F66-C019-C650-C89DF20EA524}"/>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22" name="Rectangle: Rounded Corners 21">
            <a:hlinkClick xmlns:r="http://schemas.openxmlformats.org/officeDocument/2006/relationships" r:id="rId19"/>
            <a:extLst>
              <a:ext uri="{FF2B5EF4-FFF2-40B4-BE49-F238E27FC236}">
                <a16:creationId xmlns:a16="http://schemas.microsoft.com/office/drawing/2014/main" id="{6904D886-E4F8-B7F9-7847-6700D5A8A6BE}"/>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23" name="Rectangle: Rounded Corners 22">
            <a:hlinkClick xmlns:r="http://schemas.openxmlformats.org/officeDocument/2006/relationships" r:id="rId20"/>
            <a:extLst>
              <a:ext uri="{FF2B5EF4-FFF2-40B4-BE49-F238E27FC236}">
                <a16:creationId xmlns:a16="http://schemas.microsoft.com/office/drawing/2014/main" id="{77F60FD2-1F0E-C21E-F0B7-F9C09D9ADEF3}"/>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24" name="Rectangle: Rounded Corners 23">
            <a:hlinkClick xmlns:r="http://schemas.openxmlformats.org/officeDocument/2006/relationships" r:id="rId21"/>
            <a:extLst>
              <a:ext uri="{FF2B5EF4-FFF2-40B4-BE49-F238E27FC236}">
                <a16:creationId xmlns:a16="http://schemas.microsoft.com/office/drawing/2014/main" id="{C092E81C-CCA1-FB2D-D6F2-24263597850B}"/>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25" name="Rectangle: Rounded Corners 24">
            <a:hlinkClick xmlns:r="http://schemas.openxmlformats.org/officeDocument/2006/relationships" r:id="rId22"/>
            <a:extLst>
              <a:ext uri="{FF2B5EF4-FFF2-40B4-BE49-F238E27FC236}">
                <a16:creationId xmlns:a16="http://schemas.microsoft.com/office/drawing/2014/main" id="{1C0F5853-306D-36A5-56AB-310452038AE0}"/>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26" name="Rectangle: Rounded Corners 25">
            <a:hlinkClick xmlns:r="http://schemas.openxmlformats.org/officeDocument/2006/relationships" r:id="rId23"/>
            <a:extLst>
              <a:ext uri="{FF2B5EF4-FFF2-40B4-BE49-F238E27FC236}">
                <a16:creationId xmlns:a16="http://schemas.microsoft.com/office/drawing/2014/main" id="{2FCF24ED-248F-3F23-4CB8-7705CB9EDA28}"/>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27" name="Rectangle: Rounded Corners 26">
            <a:hlinkClick xmlns:r="http://schemas.openxmlformats.org/officeDocument/2006/relationships" r:id="rId24"/>
            <a:extLst>
              <a:ext uri="{FF2B5EF4-FFF2-40B4-BE49-F238E27FC236}">
                <a16:creationId xmlns:a16="http://schemas.microsoft.com/office/drawing/2014/main" id="{F280CE97-D64E-4D09-630B-9FB9F4A89D00}"/>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16.xml><?xml version="1.0" encoding="utf-8"?>
<xdr:wsDr xmlns:xdr="http://schemas.openxmlformats.org/drawingml/2006/spreadsheetDrawing" xmlns:a="http://schemas.openxmlformats.org/drawingml/2006/main">
  <xdr:twoCellAnchor>
    <xdr:from>
      <xdr:col>5</xdr:col>
      <xdr:colOff>356235</xdr:colOff>
      <xdr:row>5</xdr:row>
      <xdr:rowOff>95250</xdr:rowOff>
    </xdr:from>
    <xdr:to>
      <xdr:col>6</xdr:col>
      <xdr:colOff>1111</xdr:colOff>
      <xdr:row>5</xdr:row>
      <xdr:rowOff>95250</xdr:rowOff>
    </xdr:to>
    <xdr:cxnSp macro="">
      <xdr:nvCxnSpPr>
        <xdr:cNvPr id="3" name="Straight Arrow Connector 2">
          <a:extLst>
            <a:ext uri="{FF2B5EF4-FFF2-40B4-BE49-F238E27FC236}">
              <a16:creationId xmlns:a16="http://schemas.microsoft.com/office/drawing/2014/main" id="{00000000-0008-0000-1200-000003000000}"/>
            </a:ext>
          </a:extLst>
        </xdr:cNvPr>
        <xdr:cNvCxnSpPr/>
      </xdr:nvCxnSpPr>
      <xdr:spPr>
        <a:xfrm>
          <a:off x="4501515" y="1619250"/>
          <a:ext cx="597376" cy="0"/>
        </a:xfrm>
        <a:prstGeom prst="straightConnector1">
          <a:avLst/>
        </a:prstGeom>
        <a:ln w="1905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175699</xdr:colOff>
      <xdr:row>1</xdr:row>
      <xdr:rowOff>77959</xdr:rowOff>
    </xdr:from>
    <xdr:to>
      <xdr:col>18</xdr:col>
      <xdr:colOff>476983</xdr:colOff>
      <xdr:row>2</xdr:row>
      <xdr:rowOff>121920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9967399" y="268459"/>
          <a:ext cx="888024" cy="234461"/>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Example</a:t>
          </a:r>
        </a:p>
      </xdr:txBody>
    </xdr:sp>
    <xdr:clientData/>
  </xdr:twoCellAnchor>
  <xdr:twoCellAnchor>
    <xdr:from>
      <xdr:col>19</xdr:col>
      <xdr:colOff>438614</xdr:colOff>
      <xdr:row>1</xdr:row>
      <xdr:rowOff>77959</xdr:rowOff>
    </xdr:from>
    <xdr:to>
      <xdr:col>26</xdr:col>
      <xdr:colOff>54098</xdr:colOff>
      <xdr:row>2</xdr:row>
      <xdr:rowOff>108439</xdr:rowOff>
    </xdr:to>
    <xdr:sp macro="" textlink="">
      <xdr:nvSpPr>
        <xdr:cNvPr id="21" name="Rectangle: Rounded Corners 20">
          <a:hlinkClick xmlns:r="http://schemas.openxmlformats.org/officeDocument/2006/relationships" r:id="rId2"/>
          <a:extLst>
            <a:ext uri="{FF2B5EF4-FFF2-40B4-BE49-F238E27FC236}">
              <a16:creationId xmlns:a16="http://schemas.microsoft.com/office/drawing/2014/main" id="{00000000-0008-0000-1200-000015000000}"/>
            </a:ext>
          </a:extLst>
        </xdr:cNvPr>
        <xdr:cNvSpPr/>
      </xdr:nvSpPr>
      <xdr:spPr>
        <a:xfrm>
          <a:off x="11403794" y="268459"/>
          <a:ext cx="888024" cy="220980"/>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31</xdr:col>
      <xdr:colOff>30968</xdr:colOff>
      <xdr:row>1</xdr:row>
      <xdr:rowOff>77959</xdr:rowOff>
    </xdr:from>
    <xdr:to>
      <xdr:col>39</xdr:col>
      <xdr:colOff>4592</xdr:colOff>
      <xdr:row>2</xdr:row>
      <xdr:rowOff>116059</xdr:rowOff>
    </xdr:to>
    <xdr:sp macro="" textlink="">
      <xdr:nvSpPr>
        <xdr:cNvPr id="22" name="Rectangle: Rounded Corners 21">
          <a:hlinkClick xmlns:r="http://schemas.openxmlformats.org/officeDocument/2006/relationships" r:id="rId3"/>
          <a:extLst>
            <a:ext uri="{FF2B5EF4-FFF2-40B4-BE49-F238E27FC236}">
              <a16:creationId xmlns:a16="http://schemas.microsoft.com/office/drawing/2014/main" id="{00000000-0008-0000-1200-000016000000}"/>
            </a:ext>
          </a:extLst>
        </xdr:cNvPr>
        <xdr:cNvSpPr/>
      </xdr:nvSpPr>
      <xdr:spPr>
        <a:xfrm>
          <a:off x="12840188" y="268459"/>
          <a:ext cx="888024" cy="22860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22</xdr:col>
      <xdr:colOff>64769</xdr:colOff>
      <xdr:row>4</xdr:row>
      <xdr:rowOff>30479</xdr:rowOff>
    </xdr:from>
    <xdr:to>
      <xdr:col>37</xdr:col>
      <xdr:colOff>38099</xdr:colOff>
      <xdr:row>4</xdr:row>
      <xdr:rowOff>259079</xdr:rowOff>
    </xdr:to>
    <xdr:sp macro="" textlink="">
      <xdr:nvSpPr>
        <xdr:cNvPr id="4" name="Rectangle: Rounded Corners 3">
          <a:hlinkClick xmlns:r="http://schemas.openxmlformats.org/officeDocument/2006/relationships" r:id="rId4"/>
          <a:extLst>
            <a:ext uri="{FF2B5EF4-FFF2-40B4-BE49-F238E27FC236}">
              <a16:creationId xmlns:a16="http://schemas.microsoft.com/office/drawing/2014/main" id="{00000000-0008-0000-1200-000004000000}"/>
            </a:ext>
          </a:extLst>
        </xdr:cNvPr>
        <xdr:cNvSpPr/>
      </xdr:nvSpPr>
      <xdr:spPr>
        <a:xfrm>
          <a:off x="11845289" y="861059"/>
          <a:ext cx="1687830"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Automatic Aid Response</a:t>
          </a:r>
        </a:p>
      </xdr:txBody>
    </xdr:sp>
    <xdr:clientData/>
  </xdr:twoCellAnchor>
  <xdr:twoCellAnchor>
    <xdr:from>
      <xdr:col>40</xdr:col>
      <xdr:colOff>110491</xdr:colOff>
      <xdr:row>5</xdr:row>
      <xdr:rowOff>72390</xdr:rowOff>
    </xdr:from>
    <xdr:to>
      <xdr:col>47</xdr:col>
      <xdr:colOff>228601</xdr:colOff>
      <xdr:row>22</xdr:row>
      <xdr:rowOff>5715</xdr:rowOff>
    </xdr:to>
    <xdr:sp macro="" textlink="" fLocksText="0">
      <xdr:nvSpPr>
        <xdr:cNvPr id="5" name="TextBox 4">
          <a:extLst>
            <a:ext uri="{FF2B5EF4-FFF2-40B4-BE49-F238E27FC236}">
              <a16:creationId xmlns:a16="http://schemas.microsoft.com/office/drawing/2014/main" id="{00000000-0008-0000-1200-000005000000}"/>
            </a:ext>
          </a:extLst>
        </xdr:cNvPr>
        <xdr:cNvSpPr txBox="1"/>
      </xdr:nvSpPr>
      <xdr:spPr>
        <a:xfrm>
          <a:off x="13948411" y="1245870"/>
          <a:ext cx="2785110" cy="3049905"/>
        </a:xfrm>
        <a:prstGeom prst="rect">
          <a:avLst/>
        </a:prstGeom>
        <a:solidFill>
          <a:schemeClr val="accent1">
            <a:lumMod val="20000"/>
            <a:lumOff val="80000"/>
          </a:schemeClr>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p>
        <a:p>
          <a:pPr algn="l"/>
          <a:r>
            <a:rPr lang="en-US" sz="1100"/>
            <a:t>																																																																																																																																																																																																																																		</a:t>
          </a:r>
        </a:p>
      </xdr:txBody>
    </xdr:sp>
    <xdr:clientData/>
  </xdr:twoCellAnchor>
  <xdr:twoCellAnchor>
    <xdr:from>
      <xdr:col>42</xdr:col>
      <xdr:colOff>278130</xdr:colOff>
      <xdr:row>26</xdr:row>
      <xdr:rowOff>5715</xdr:rowOff>
    </xdr:from>
    <xdr:to>
      <xdr:col>46</xdr:col>
      <xdr:colOff>388621</xdr:colOff>
      <xdr:row>27</xdr:row>
      <xdr:rowOff>85725</xdr:rowOff>
    </xdr:to>
    <xdr:sp macro="[0]!Duplicate_Appartus_Sheet" textlink="">
      <xdr:nvSpPr>
        <xdr:cNvPr id="7" name="Rectangle: Rounded Corners 6">
          <a:hlinkClick xmlns:r="http://schemas.openxmlformats.org/officeDocument/2006/relationships" r:id="rId5"/>
          <a:extLst>
            <a:ext uri="{FF2B5EF4-FFF2-40B4-BE49-F238E27FC236}">
              <a16:creationId xmlns:a16="http://schemas.microsoft.com/office/drawing/2014/main" id="{00000000-0008-0000-1200-000007000000}"/>
            </a:ext>
          </a:extLst>
        </xdr:cNvPr>
        <xdr:cNvSpPr/>
      </xdr:nvSpPr>
      <xdr:spPr>
        <a:xfrm>
          <a:off x="14270355" y="5368290"/>
          <a:ext cx="1939291" cy="270510"/>
        </a:xfrm>
        <a:prstGeom prst="roundRect">
          <a:avLst/>
        </a:prstGeom>
        <a:solidFill>
          <a:schemeClr val="accent2">
            <a:lumMod val="75000"/>
          </a:schemeClr>
        </a:solidFill>
        <a:ln w="1905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Personnel Calculator</a:t>
          </a:r>
        </a:p>
      </xdr:txBody>
    </xdr:sp>
    <xdr:clientData/>
  </xdr:twoCellAnchor>
  <xdr:twoCellAnchor>
    <xdr:from>
      <xdr:col>2</xdr:col>
      <xdr:colOff>503311</xdr:colOff>
      <xdr:row>1</xdr:row>
      <xdr:rowOff>81983</xdr:rowOff>
    </xdr:from>
    <xdr:to>
      <xdr:col>5</xdr:col>
      <xdr:colOff>785251</xdr:colOff>
      <xdr:row>2</xdr:row>
      <xdr:rowOff>120083</xdr:rowOff>
    </xdr:to>
    <xdr:sp macro="" textlink="">
      <xdr:nvSpPr>
        <xdr:cNvPr id="9" name="Rectangle: Rounded Corners 8">
          <a:hlinkClick xmlns:r="http://schemas.openxmlformats.org/officeDocument/2006/relationships" r:id="rId6"/>
          <a:extLst>
            <a:ext uri="{FF2B5EF4-FFF2-40B4-BE49-F238E27FC236}">
              <a16:creationId xmlns:a16="http://schemas.microsoft.com/office/drawing/2014/main" id="{B591FD94-C9D7-48BB-823C-429F07DFFA79}"/>
            </a:ext>
          </a:extLst>
        </xdr:cNvPr>
        <xdr:cNvSpPr/>
      </xdr:nvSpPr>
      <xdr:spPr>
        <a:xfrm>
          <a:off x="975751" y="272483"/>
          <a:ext cx="2125980"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Instruction</a:t>
          </a:r>
          <a:r>
            <a:rPr lang="en-US" sz="1000" b="1" i="0" u="none" baseline="0">
              <a:solidFill>
                <a:schemeClr val="bg1"/>
              </a:solidFill>
            </a:rPr>
            <a:t> to Complete this Page</a:t>
          </a:r>
          <a:endParaRPr lang="en-US" sz="1000" b="1" i="0" u="none">
            <a:solidFill>
              <a:schemeClr val="bg1"/>
            </a:solidFill>
          </a:endParaRPr>
        </a:p>
      </xdr:txBody>
    </xdr:sp>
    <xdr:clientData/>
  </xdr:twoCellAnchor>
  <xdr:twoCellAnchor>
    <xdr:from>
      <xdr:col>47</xdr:col>
      <xdr:colOff>464820</xdr:colOff>
      <xdr:row>1</xdr:row>
      <xdr:rowOff>22860</xdr:rowOff>
    </xdr:from>
    <xdr:to>
      <xdr:col>50</xdr:col>
      <xdr:colOff>7622</xdr:colOff>
      <xdr:row>34</xdr:row>
      <xdr:rowOff>109620</xdr:rowOff>
    </xdr:to>
    <xdr:grpSp>
      <xdr:nvGrpSpPr>
        <xdr:cNvPr id="6" name="Group 5">
          <a:extLst>
            <a:ext uri="{FF2B5EF4-FFF2-40B4-BE49-F238E27FC236}">
              <a16:creationId xmlns:a16="http://schemas.microsoft.com/office/drawing/2014/main" id="{4133F910-DDEE-4C87-B185-D5682E481FC6}"/>
            </a:ext>
          </a:extLst>
        </xdr:cNvPr>
        <xdr:cNvGrpSpPr/>
      </xdr:nvGrpSpPr>
      <xdr:grpSpPr>
        <a:xfrm>
          <a:off x="16969740" y="213360"/>
          <a:ext cx="1371602" cy="6411360"/>
          <a:chOff x="365760" y="191859"/>
          <a:chExt cx="1371602" cy="6411360"/>
        </a:xfrm>
      </xdr:grpSpPr>
      <xdr:sp macro="" textlink="">
        <xdr:nvSpPr>
          <xdr:cNvPr id="8" name="Rectangle: Rounded Corners 7">
            <a:hlinkClick xmlns:r="http://schemas.openxmlformats.org/officeDocument/2006/relationships" r:id="rId7"/>
            <a:extLst>
              <a:ext uri="{FF2B5EF4-FFF2-40B4-BE49-F238E27FC236}">
                <a16:creationId xmlns:a16="http://schemas.microsoft.com/office/drawing/2014/main" id="{A1801690-FAEE-25C0-BD69-05A3362A79AD}"/>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10" name="Rectangle: Rounded Corners 9">
            <a:hlinkClick xmlns:r="http://schemas.openxmlformats.org/officeDocument/2006/relationships" r:id="rId8"/>
            <a:extLst>
              <a:ext uri="{FF2B5EF4-FFF2-40B4-BE49-F238E27FC236}">
                <a16:creationId xmlns:a16="http://schemas.microsoft.com/office/drawing/2014/main" id="{A4A7A075-462A-93A1-0E1B-6EFD05AE6F02}"/>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11" name="Rectangle: Rounded Corners 10">
            <a:hlinkClick xmlns:r="http://schemas.openxmlformats.org/officeDocument/2006/relationships" r:id="rId9"/>
            <a:extLst>
              <a:ext uri="{FF2B5EF4-FFF2-40B4-BE49-F238E27FC236}">
                <a16:creationId xmlns:a16="http://schemas.microsoft.com/office/drawing/2014/main" id="{9391A0EC-5C46-3CF4-76DA-A2AAEC2C4F6E}"/>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12" name="Rectangle: Rounded Corners 11">
            <a:hlinkClick xmlns:r="http://schemas.openxmlformats.org/officeDocument/2006/relationships" r:id="rId10"/>
            <a:extLst>
              <a:ext uri="{FF2B5EF4-FFF2-40B4-BE49-F238E27FC236}">
                <a16:creationId xmlns:a16="http://schemas.microsoft.com/office/drawing/2014/main" id="{A55AD418-7CB1-80C1-C9DD-C0DE182B1C89}"/>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13" name="Rectangle: Rounded Corners 12">
            <a:hlinkClick xmlns:r="http://schemas.openxmlformats.org/officeDocument/2006/relationships" r:id="rId11"/>
            <a:extLst>
              <a:ext uri="{FF2B5EF4-FFF2-40B4-BE49-F238E27FC236}">
                <a16:creationId xmlns:a16="http://schemas.microsoft.com/office/drawing/2014/main" id="{3AF8327D-E8E6-5E51-E71D-B63FCEE1B24A}"/>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14" name="Rectangle: Rounded Corners 13">
            <a:hlinkClick xmlns:r="http://schemas.openxmlformats.org/officeDocument/2006/relationships" r:id="rId12"/>
            <a:extLst>
              <a:ext uri="{FF2B5EF4-FFF2-40B4-BE49-F238E27FC236}">
                <a16:creationId xmlns:a16="http://schemas.microsoft.com/office/drawing/2014/main" id="{9B05D04A-A45B-E787-0B67-E55866460F1F}"/>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15" name="Rectangle: Rounded Corners 14">
            <a:hlinkClick xmlns:r="http://schemas.openxmlformats.org/officeDocument/2006/relationships" r:id="rId13"/>
            <a:extLst>
              <a:ext uri="{FF2B5EF4-FFF2-40B4-BE49-F238E27FC236}">
                <a16:creationId xmlns:a16="http://schemas.microsoft.com/office/drawing/2014/main" id="{648016FC-44FF-8E66-4ED7-43E066904981}"/>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16" name="Rectangle: Rounded Corners 15">
            <a:hlinkClick xmlns:r="http://schemas.openxmlformats.org/officeDocument/2006/relationships" r:id="rId14"/>
            <a:extLst>
              <a:ext uri="{FF2B5EF4-FFF2-40B4-BE49-F238E27FC236}">
                <a16:creationId xmlns:a16="http://schemas.microsoft.com/office/drawing/2014/main" id="{3B457AFF-7CA6-1D6F-686A-28A4A5881E1E}"/>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17" name="Rectangle: Rounded Corners 16">
            <a:hlinkClick xmlns:r="http://schemas.openxmlformats.org/officeDocument/2006/relationships" r:id="rId15"/>
            <a:extLst>
              <a:ext uri="{FF2B5EF4-FFF2-40B4-BE49-F238E27FC236}">
                <a16:creationId xmlns:a16="http://schemas.microsoft.com/office/drawing/2014/main" id="{545C3EC8-4B8F-AC1D-F4B9-5462F8A1A454}"/>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18" name="Rectangle: Rounded Corners 17">
            <a:hlinkClick xmlns:r="http://schemas.openxmlformats.org/officeDocument/2006/relationships" r:id="rId4"/>
            <a:extLst>
              <a:ext uri="{FF2B5EF4-FFF2-40B4-BE49-F238E27FC236}">
                <a16:creationId xmlns:a16="http://schemas.microsoft.com/office/drawing/2014/main" id="{DDBBA2FE-EC4D-E5F3-6FAC-F45294E86CAA}"/>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19" name="Rectangle: Rounded Corners 18">
            <a:hlinkClick xmlns:r="http://schemas.openxmlformats.org/officeDocument/2006/relationships" r:id="rId16"/>
            <a:extLst>
              <a:ext uri="{FF2B5EF4-FFF2-40B4-BE49-F238E27FC236}">
                <a16:creationId xmlns:a16="http://schemas.microsoft.com/office/drawing/2014/main" id="{26A1F8C0-BFC5-6A17-C35B-83E39BBE2610}"/>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20" name="Rectangle: Rounded Corners 19">
            <a:hlinkClick xmlns:r="http://schemas.openxmlformats.org/officeDocument/2006/relationships" r:id="rId17"/>
            <a:extLst>
              <a:ext uri="{FF2B5EF4-FFF2-40B4-BE49-F238E27FC236}">
                <a16:creationId xmlns:a16="http://schemas.microsoft.com/office/drawing/2014/main" id="{EDAFA723-1230-DC4C-AA5B-38CF56584B75}"/>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23" name="Rectangle: Rounded Corners 22">
            <a:hlinkClick xmlns:r="http://schemas.openxmlformats.org/officeDocument/2006/relationships" r:id="rId18"/>
            <a:extLst>
              <a:ext uri="{FF2B5EF4-FFF2-40B4-BE49-F238E27FC236}">
                <a16:creationId xmlns:a16="http://schemas.microsoft.com/office/drawing/2014/main" id="{EAA67D12-455D-6249-6D3E-0FE339BDD748}"/>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24" name="Rectangle: Rounded Corners 23">
            <a:hlinkClick xmlns:r="http://schemas.openxmlformats.org/officeDocument/2006/relationships" r:id="rId19"/>
            <a:extLst>
              <a:ext uri="{FF2B5EF4-FFF2-40B4-BE49-F238E27FC236}">
                <a16:creationId xmlns:a16="http://schemas.microsoft.com/office/drawing/2014/main" id="{8BACE909-FE67-43B5-050E-3D8C91B2FA46}"/>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25" name="Rectangle: Rounded Corners 24">
            <a:hlinkClick xmlns:r="http://schemas.openxmlformats.org/officeDocument/2006/relationships" r:id="rId20"/>
            <a:extLst>
              <a:ext uri="{FF2B5EF4-FFF2-40B4-BE49-F238E27FC236}">
                <a16:creationId xmlns:a16="http://schemas.microsoft.com/office/drawing/2014/main" id="{4E537D3E-C4A7-25D2-81C7-C62F08AC1B65}"/>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26" name="Rectangle: Rounded Corners 25">
            <a:hlinkClick xmlns:r="http://schemas.openxmlformats.org/officeDocument/2006/relationships" r:id="rId21"/>
            <a:extLst>
              <a:ext uri="{FF2B5EF4-FFF2-40B4-BE49-F238E27FC236}">
                <a16:creationId xmlns:a16="http://schemas.microsoft.com/office/drawing/2014/main" id="{6FD58560-D654-2EE5-6B4B-16EE4A0E46D8}"/>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27" name="Rectangle: Rounded Corners 26">
            <a:hlinkClick xmlns:r="http://schemas.openxmlformats.org/officeDocument/2006/relationships" r:id="rId22"/>
            <a:extLst>
              <a:ext uri="{FF2B5EF4-FFF2-40B4-BE49-F238E27FC236}">
                <a16:creationId xmlns:a16="http://schemas.microsoft.com/office/drawing/2014/main" id="{05AEB645-8F45-08FB-8FF7-1298751059A5}"/>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28" name="Rectangle: Rounded Corners 27">
            <a:hlinkClick xmlns:r="http://schemas.openxmlformats.org/officeDocument/2006/relationships" r:id="rId23"/>
            <a:extLst>
              <a:ext uri="{FF2B5EF4-FFF2-40B4-BE49-F238E27FC236}">
                <a16:creationId xmlns:a16="http://schemas.microsoft.com/office/drawing/2014/main" id="{6644FF60-E97A-55ED-60C4-EF345005C907}"/>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29" name="Rectangle: Rounded Corners 28">
            <a:hlinkClick xmlns:r="http://schemas.openxmlformats.org/officeDocument/2006/relationships" r:id="rId24"/>
            <a:extLst>
              <a:ext uri="{FF2B5EF4-FFF2-40B4-BE49-F238E27FC236}">
                <a16:creationId xmlns:a16="http://schemas.microsoft.com/office/drawing/2014/main" id="{8C6EE839-FDF8-F21E-102A-2E537E75F876}"/>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30" name="Rectangle: Rounded Corners 29">
            <a:hlinkClick xmlns:r="http://schemas.openxmlformats.org/officeDocument/2006/relationships" r:id="rId25"/>
            <a:extLst>
              <a:ext uri="{FF2B5EF4-FFF2-40B4-BE49-F238E27FC236}">
                <a16:creationId xmlns:a16="http://schemas.microsoft.com/office/drawing/2014/main" id="{9AD109EC-009F-6401-3814-E5B6C1CE4EC7}"/>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259080</xdr:colOff>
      <xdr:row>1</xdr:row>
      <xdr:rowOff>137160</xdr:rowOff>
    </xdr:from>
    <xdr:to>
      <xdr:col>8</xdr:col>
      <xdr:colOff>266866</xdr:colOff>
      <xdr:row>4</xdr:row>
      <xdr:rowOff>142411</xdr:rowOff>
    </xdr:to>
    <xdr:pic>
      <xdr:nvPicPr>
        <xdr:cNvPr id="3" name="Picture 2">
          <a:extLst>
            <a:ext uri="{FF2B5EF4-FFF2-40B4-BE49-F238E27FC236}">
              <a16:creationId xmlns:a16="http://schemas.microsoft.com/office/drawing/2014/main" id="{2231A671-A8A8-FE3E-E662-F0EE48273422}"/>
            </a:ext>
          </a:extLst>
        </xdr:cNvPr>
        <xdr:cNvPicPr>
          <a:picLocks noChangeAspect="1"/>
        </xdr:cNvPicPr>
      </xdr:nvPicPr>
      <xdr:blipFill>
        <a:blip xmlns:r="http://schemas.openxmlformats.org/officeDocument/2006/relationships" r:embed="rId1"/>
        <a:stretch>
          <a:fillRect/>
        </a:stretch>
      </xdr:blipFill>
      <xdr:spPr>
        <a:xfrm>
          <a:off x="2560320" y="327660"/>
          <a:ext cx="1836586" cy="553891"/>
        </a:xfrm>
        <a:prstGeom prst="rect">
          <a:avLst/>
        </a:prstGeom>
      </xdr:spPr>
    </xdr:pic>
    <xdr:clientData/>
  </xdr:twoCellAnchor>
  <xdr:twoCellAnchor>
    <xdr:from>
      <xdr:col>13</xdr:col>
      <xdr:colOff>174172</xdr:colOff>
      <xdr:row>1</xdr:row>
      <xdr:rowOff>38101</xdr:rowOff>
    </xdr:from>
    <xdr:to>
      <xdr:col>16</xdr:col>
      <xdr:colOff>447948</xdr:colOff>
      <xdr:row>3</xdr:row>
      <xdr:rowOff>27215</xdr:rowOff>
    </xdr:to>
    <xdr:sp macro="" textlink="">
      <xdr:nvSpPr>
        <xdr:cNvPr id="20" name="Rectangle: Rounded Corners 19">
          <a:hlinkClick xmlns:r="http://schemas.openxmlformats.org/officeDocument/2006/relationships" r:id="rId2"/>
          <a:extLst>
            <a:ext uri="{FF2B5EF4-FFF2-40B4-BE49-F238E27FC236}">
              <a16:creationId xmlns:a16="http://schemas.microsoft.com/office/drawing/2014/main" id="{CF9D0BFF-D171-4249-B669-501DB7ABFCBE}"/>
            </a:ext>
          </a:extLst>
        </xdr:cNvPr>
        <xdr:cNvSpPr/>
      </xdr:nvSpPr>
      <xdr:spPr>
        <a:xfrm>
          <a:off x="7353301" y="228601"/>
          <a:ext cx="2102576" cy="359228"/>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Back to</a:t>
          </a:r>
          <a:r>
            <a:rPr lang="en-US" sz="1000" b="1" i="0" u="none" baseline="0">
              <a:solidFill>
                <a:schemeClr val="bg1"/>
              </a:solidFill>
            </a:rPr>
            <a:t> Structure Fire Response</a:t>
          </a:r>
          <a:endParaRPr lang="en-US" sz="1000" b="1" i="0" u="none">
            <a:solidFill>
              <a:schemeClr val="bg1"/>
            </a:solidFill>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59</xdr:col>
      <xdr:colOff>99060</xdr:colOff>
      <xdr:row>6</xdr:row>
      <xdr:rowOff>0</xdr:rowOff>
    </xdr:from>
    <xdr:to>
      <xdr:col>60</xdr:col>
      <xdr:colOff>403860</xdr:colOff>
      <xdr:row>7</xdr:row>
      <xdr:rowOff>45720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9570720" y="1242060"/>
          <a:ext cx="914400" cy="274320"/>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59</xdr:col>
      <xdr:colOff>99060</xdr:colOff>
      <xdr:row>7</xdr:row>
      <xdr:rowOff>106680</xdr:rowOff>
    </xdr:from>
    <xdr:to>
      <xdr:col>60</xdr:col>
      <xdr:colOff>403860</xdr:colOff>
      <xdr:row>8</xdr:row>
      <xdr:rowOff>152400</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0000000-0008-0000-1300-000003000000}"/>
            </a:ext>
          </a:extLst>
        </xdr:cNvPr>
        <xdr:cNvSpPr/>
      </xdr:nvSpPr>
      <xdr:spPr>
        <a:xfrm>
          <a:off x="9570720" y="1577340"/>
          <a:ext cx="914400" cy="27432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350520</xdr:colOff>
      <xdr:row>2</xdr:row>
      <xdr:rowOff>0</xdr:rowOff>
    </xdr:from>
    <xdr:to>
      <xdr:col>1</xdr:col>
      <xdr:colOff>1722122</xdr:colOff>
      <xdr:row>31</xdr:row>
      <xdr:rowOff>124860</xdr:rowOff>
    </xdr:to>
    <xdr:grpSp>
      <xdr:nvGrpSpPr>
        <xdr:cNvPr id="4" name="Group 3">
          <a:extLst>
            <a:ext uri="{FF2B5EF4-FFF2-40B4-BE49-F238E27FC236}">
              <a16:creationId xmlns:a16="http://schemas.microsoft.com/office/drawing/2014/main" id="{028F6E0E-1CB5-4637-90C6-B50C54A9FD4F}"/>
            </a:ext>
          </a:extLst>
        </xdr:cNvPr>
        <xdr:cNvGrpSpPr/>
      </xdr:nvGrpSpPr>
      <xdr:grpSpPr>
        <a:xfrm>
          <a:off x="960120" y="373380"/>
          <a:ext cx="1371602" cy="6411360"/>
          <a:chOff x="365760" y="191859"/>
          <a:chExt cx="1371602" cy="6411360"/>
        </a:xfrm>
      </xdr:grpSpPr>
      <xdr:sp macro="" textlink="">
        <xdr:nvSpPr>
          <xdr:cNvPr id="5" name="Rectangle: Rounded Corners 4">
            <a:hlinkClick xmlns:r="http://schemas.openxmlformats.org/officeDocument/2006/relationships" r:id="rId3"/>
            <a:extLst>
              <a:ext uri="{FF2B5EF4-FFF2-40B4-BE49-F238E27FC236}">
                <a16:creationId xmlns:a16="http://schemas.microsoft.com/office/drawing/2014/main" id="{1B9F0509-C376-664C-B7A0-AC395085AC3C}"/>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6" name="Rectangle: Rounded Corners 5">
            <a:hlinkClick xmlns:r="http://schemas.openxmlformats.org/officeDocument/2006/relationships" r:id="rId4"/>
            <a:extLst>
              <a:ext uri="{FF2B5EF4-FFF2-40B4-BE49-F238E27FC236}">
                <a16:creationId xmlns:a16="http://schemas.microsoft.com/office/drawing/2014/main" id="{DC0891C8-BAD0-9A20-F65E-C8ED592D5CC3}"/>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7" name="Rectangle: Rounded Corners 6">
            <a:hlinkClick xmlns:r="http://schemas.openxmlformats.org/officeDocument/2006/relationships" r:id="rId5"/>
            <a:extLst>
              <a:ext uri="{FF2B5EF4-FFF2-40B4-BE49-F238E27FC236}">
                <a16:creationId xmlns:a16="http://schemas.microsoft.com/office/drawing/2014/main" id="{6F56392A-5868-753D-1A86-614452880EB7}"/>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8" name="Rectangle: Rounded Corners 7">
            <a:hlinkClick xmlns:r="http://schemas.openxmlformats.org/officeDocument/2006/relationships" r:id="rId6"/>
            <a:extLst>
              <a:ext uri="{FF2B5EF4-FFF2-40B4-BE49-F238E27FC236}">
                <a16:creationId xmlns:a16="http://schemas.microsoft.com/office/drawing/2014/main" id="{AA58FB11-CF0D-BD58-92F2-FBACB495E5CF}"/>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9" name="Rectangle: Rounded Corners 8">
            <a:hlinkClick xmlns:r="http://schemas.openxmlformats.org/officeDocument/2006/relationships" r:id="rId7"/>
            <a:extLst>
              <a:ext uri="{FF2B5EF4-FFF2-40B4-BE49-F238E27FC236}">
                <a16:creationId xmlns:a16="http://schemas.microsoft.com/office/drawing/2014/main" id="{9F9B1270-EAD8-C4A0-CA6C-C0E325F5862C}"/>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10" name="Rectangle: Rounded Corners 9">
            <a:hlinkClick xmlns:r="http://schemas.openxmlformats.org/officeDocument/2006/relationships" r:id="rId8"/>
            <a:extLst>
              <a:ext uri="{FF2B5EF4-FFF2-40B4-BE49-F238E27FC236}">
                <a16:creationId xmlns:a16="http://schemas.microsoft.com/office/drawing/2014/main" id="{933F7816-9A63-8370-C90F-41B4C9DED086}"/>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11" name="Rectangle: Rounded Corners 10">
            <a:hlinkClick xmlns:r="http://schemas.openxmlformats.org/officeDocument/2006/relationships" r:id="rId9"/>
            <a:extLst>
              <a:ext uri="{FF2B5EF4-FFF2-40B4-BE49-F238E27FC236}">
                <a16:creationId xmlns:a16="http://schemas.microsoft.com/office/drawing/2014/main" id="{9F60EC8B-0DD7-7D60-E5D1-648C30C2071B}"/>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12" name="Rectangle: Rounded Corners 11">
            <a:hlinkClick xmlns:r="http://schemas.openxmlformats.org/officeDocument/2006/relationships" r:id="rId10"/>
            <a:extLst>
              <a:ext uri="{FF2B5EF4-FFF2-40B4-BE49-F238E27FC236}">
                <a16:creationId xmlns:a16="http://schemas.microsoft.com/office/drawing/2014/main" id="{59E7253D-A9FD-A541-F216-0B36B5FADB51}"/>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13" name="Rectangle: Rounded Corners 12">
            <a:hlinkClick xmlns:r="http://schemas.openxmlformats.org/officeDocument/2006/relationships" r:id="rId11"/>
            <a:extLst>
              <a:ext uri="{FF2B5EF4-FFF2-40B4-BE49-F238E27FC236}">
                <a16:creationId xmlns:a16="http://schemas.microsoft.com/office/drawing/2014/main" id="{C93F02C3-BFEB-AA1F-9D11-9D81B994B597}"/>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14" name="Rectangle: Rounded Corners 13">
            <a:hlinkClick xmlns:r="http://schemas.openxmlformats.org/officeDocument/2006/relationships" r:id="rId12"/>
            <a:extLst>
              <a:ext uri="{FF2B5EF4-FFF2-40B4-BE49-F238E27FC236}">
                <a16:creationId xmlns:a16="http://schemas.microsoft.com/office/drawing/2014/main" id="{A9129AB4-E44A-E7AE-F29F-B9DDDEFF7639}"/>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15" name="Rectangle: Rounded Corners 14">
            <a:hlinkClick xmlns:r="http://schemas.openxmlformats.org/officeDocument/2006/relationships" r:id="rId13"/>
            <a:extLst>
              <a:ext uri="{FF2B5EF4-FFF2-40B4-BE49-F238E27FC236}">
                <a16:creationId xmlns:a16="http://schemas.microsoft.com/office/drawing/2014/main" id="{AD42B766-E219-7392-0D73-6EE08F131DEE}"/>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16" name="Rectangle: Rounded Corners 15">
            <a:hlinkClick xmlns:r="http://schemas.openxmlformats.org/officeDocument/2006/relationships" r:id="rId14"/>
            <a:extLst>
              <a:ext uri="{FF2B5EF4-FFF2-40B4-BE49-F238E27FC236}">
                <a16:creationId xmlns:a16="http://schemas.microsoft.com/office/drawing/2014/main" id="{831A832B-A393-F974-6B33-882E28077E9E}"/>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17" name="Rectangle: Rounded Corners 16">
            <a:hlinkClick xmlns:r="http://schemas.openxmlformats.org/officeDocument/2006/relationships" r:id="rId15"/>
            <a:extLst>
              <a:ext uri="{FF2B5EF4-FFF2-40B4-BE49-F238E27FC236}">
                <a16:creationId xmlns:a16="http://schemas.microsoft.com/office/drawing/2014/main" id="{438FCC92-B0CE-1DDC-58CC-479A386D9F95}"/>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18" name="Rectangle: Rounded Corners 17">
            <a:hlinkClick xmlns:r="http://schemas.openxmlformats.org/officeDocument/2006/relationships" r:id="rId16"/>
            <a:extLst>
              <a:ext uri="{FF2B5EF4-FFF2-40B4-BE49-F238E27FC236}">
                <a16:creationId xmlns:a16="http://schemas.microsoft.com/office/drawing/2014/main" id="{4CC15119-069E-C103-742F-6C1BA8585C71}"/>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19" name="Rectangle: Rounded Corners 18">
            <a:hlinkClick xmlns:r="http://schemas.openxmlformats.org/officeDocument/2006/relationships" r:id="rId17"/>
            <a:extLst>
              <a:ext uri="{FF2B5EF4-FFF2-40B4-BE49-F238E27FC236}">
                <a16:creationId xmlns:a16="http://schemas.microsoft.com/office/drawing/2014/main" id="{F2CB8DF5-F8D2-A908-D833-BF7828E7BD2E}"/>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20" name="Rectangle: Rounded Corners 19">
            <a:hlinkClick xmlns:r="http://schemas.openxmlformats.org/officeDocument/2006/relationships" r:id="rId18"/>
            <a:extLst>
              <a:ext uri="{FF2B5EF4-FFF2-40B4-BE49-F238E27FC236}">
                <a16:creationId xmlns:a16="http://schemas.microsoft.com/office/drawing/2014/main" id="{256C72D8-66D5-99DC-96B8-92908D50AC8F}"/>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21" name="Rectangle: Rounded Corners 20">
            <a:hlinkClick xmlns:r="http://schemas.openxmlformats.org/officeDocument/2006/relationships" r:id="rId19"/>
            <a:extLst>
              <a:ext uri="{FF2B5EF4-FFF2-40B4-BE49-F238E27FC236}">
                <a16:creationId xmlns:a16="http://schemas.microsoft.com/office/drawing/2014/main" id="{5B3B2B83-A657-159C-2121-13A1329A1F24}"/>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22" name="Rectangle: Rounded Corners 21">
            <a:hlinkClick xmlns:r="http://schemas.openxmlformats.org/officeDocument/2006/relationships" r:id="rId20"/>
            <a:extLst>
              <a:ext uri="{FF2B5EF4-FFF2-40B4-BE49-F238E27FC236}">
                <a16:creationId xmlns:a16="http://schemas.microsoft.com/office/drawing/2014/main" id="{181FB5DF-8F3C-288B-FADD-C3EFBDE7503F}"/>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23" name="Rectangle: Rounded Corners 22">
            <a:hlinkClick xmlns:r="http://schemas.openxmlformats.org/officeDocument/2006/relationships" r:id="rId21"/>
            <a:extLst>
              <a:ext uri="{FF2B5EF4-FFF2-40B4-BE49-F238E27FC236}">
                <a16:creationId xmlns:a16="http://schemas.microsoft.com/office/drawing/2014/main" id="{CE6371D5-5FEA-2C1C-E5F2-78EF89094673}"/>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24" name="Rectangle: Rounded Corners 23">
            <a:hlinkClick xmlns:r="http://schemas.openxmlformats.org/officeDocument/2006/relationships" r:id="rId22"/>
            <a:extLst>
              <a:ext uri="{FF2B5EF4-FFF2-40B4-BE49-F238E27FC236}">
                <a16:creationId xmlns:a16="http://schemas.microsoft.com/office/drawing/2014/main" id="{9BE22F0B-32B4-0684-FE2F-F6450A33E2D7}"/>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169544</xdr:colOff>
      <xdr:row>2</xdr:row>
      <xdr:rowOff>148590</xdr:rowOff>
    </xdr:from>
    <xdr:to>
      <xdr:col>15</xdr:col>
      <xdr:colOff>506730</xdr:colOff>
      <xdr:row>2</xdr:row>
      <xdr:rowOff>413385</xdr:rowOff>
    </xdr:to>
    <xdr:sp macro="[0]!Duplicate_Appartus_Sheet" textlink="">
      <xdr:nvSpPr>
        <xdr:cNvPr id="7" name="Rectangle: Rounded Corners 6">
          <a:hlinkClick xmlns:r="http://schemas.openxmlformats.org/officeDocument/2006/relationships" r:id="rId1"/>
          <a:extLst>
            <a:ext uri="{FF2B5EF4-FFF2-40B4-BE49-F238E27FC236}">
              <a16:creationId xmlns:a16="http://schemas.microsoft.com/office/drawing/2014/main" id="{00000000-0008-0000-1400-000007000000}"/>
            </a:ext>
          </a:extLst>
        </xdr:cNvPr>
        <xdr:cNvSpPr/>
      </xdr:nvSpPr>
      <xdr:spPr>
        <a:xfrm>
          <a:off x="5617844" y="453390"/>
          <a:ext cx="1945006" cy="264795"/>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Automatic Aid Worksheet</a:t>
          </a:r>
        </a:p>
      </xdr:txBody>
    </xdr:sp>
    <xdr:clientData/>
  </xdr:twoCellAnchor>
  <xdr:twoCellAnchor>
    <xdr:from>
      <xdr:col>16</xdr:col>
      <xdr:colOff>35650</xdr:colOff>
      <xdr:row>1</xdr:row>
      <xdr:rowOff>45991</xdr:rowOff>
    </xdr:from>
    <xdr:to>
      <xdr:col>19</xdr:col>
      <xdr:colOff>4082</xdr:colOff>
      <xdr:row>2</xdr:row>
      <xdr:rowOff>381000</xdr:rowOff>
    </xdr:to>
    <xdr:sp macro="[0]!Duplicate_Appartus_Sheet" textlink="">
      <xdr:nvSpPr>
        <xdr:cNvPr id="3" name="Rectangle: Rounded Corners 2">
          <a:hlinkClick xmlns:r="http://schemas.openxmlformats.org/officeDocument/2006/relationships" r:id="rId2"/>
          <a:extLst>
            <a:ext uri="{FF2B5EF4-FFF2-40B4-BE49-F238E27FC236}">
              <a16:creationId xmlns:a16="http://schemas.microsoft.com/office/drawing/2014/main" id="{00000000-0008-0000-1400-000003000000}"/>
            </a:ext>
          </a:extLst>
        </xdr:cNvPr>
        <xdr:cNvSpPr/>
      </xdr:nvSpPr>
      <xdr:spPr>
        <a:xfrm>
          <a:off x="7678510" y="137431"/>
          <a:ext cx="1576252" cy="548369"/>
        </a:xfrm>
        <a:prstGeom prst="roundRect">
          <a:avLst/>
        </a:prstGeom>
        <a:solidFill>
          <a:srgbClr val="FFC000"/>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ysClr val="windowText" lastClr="000000"/>
              </a:solidFill>
            </a:rPr>
            <a:t>Sheet 2 If Needed</a:t>
          </a:r>
        </a:p>
      </xdr:txBody>
    </xdr:sp>
    <xdr:clientData/>
  </xdr:twoCellAnchor>
  <xdr:twoCellAnchor>
    <xdr:from>
      <xdr:col>25</xdr:col>
      <xdr:colOff>419100</xdr:colOff>
      <xdr:row>21</xdr:row>
      <xdr:rowOff>7620</xdr:rowOff>
    </xdr:from>
    <xdr:to>
      <xdr:col>27</xdr:col>
      <xdr:colOff>354330</xdr:colOff>
      <xdr:row>22</xdr:row>
      <xdr:rowOff>41910</xdr:rowOff>
    </xdr:to>
    <xdr:sp macro="[0]!Duplicate_Appartus_Sheet" textlink="">
      <xdr:nvSpPr>
        <xdr:cNvPr id="27" name="Rectangle: Rounded Corners 26">
          <a:hlinkClick xmlns:r="http://schemas.openxmlformats.org/officeDocument/2006/relationships" r:id="rId3"/>
          <a:extLst>
            <a:ext uri="{FF2B5EF4-FFF2-40B4-BE49-F238E27FC236}">
              <a16:creationId xmlns:a16="http://schemas.microsoft.com/office/drawing/2014/main" id="{00000000-0008-0000-1400-00001B000000}"/>
            </a:ext>
          </a:extLst>
        </xdr:cNvPr>
        <xdr:cNvSpPr/>
      </xdr:nvSpPr>
      <xdr:spPr>
        <a:xfrm>
          <a:off x="12172950" y="4798695"/>
          <a:ext cx="1154430" cy="224790"/>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Example</a:t>
          </a:r>
        </a:p>
      </xdr:txBody>
    </xdr:sp>
    <xdr:clientData/>
  </xdr:twoCellAnchor>
  <xdr:twoCellAnchor>
    <xdr:from>
      <xdr:col>25</xdr:col>
      <xdr:colOff>354330</xdr:colOff>
      <xdr:row>4</xdr:row>
      <xdr:rowOff>68579</xdr:rowOff>
    </xdr:from>
    <xdr:to>
      <xdr:col>27</xdr:col>
      <xdr:colOff>274320</xdr:colOff>
      <xdr:row>5</xdr:row>
      <xdr:rowOff>83819</xdr:rowOff>
    </xdr:to>
    <xdr:sp macro="" textlink="'Automatic Response (2)'!G5:I5">
      <xdr:nvSpPr>
        <xdr:cNvPr id="2" name="Rectangle: Rounded Corners 1">
          <a:extLst>
            <a:ext uri="{FF2B5EF4-FFF2-40B4-BE49-F238E27FC236}">
              <a16:creationId xmlns:a16="http://schemas.microsoft.com/office/drawing/2014/main" id="{00000000-0008-0000-1400-000002000000}"/>
            </a:ext>
          </a:extLst>
        </xdr:cNvPr>
        <xdr:cNvSpPr/>
      </xdr:nvSpPr>
      <xdr:spPr>
        <a:xfrm>
          <a:off x="12660630" y="1051559"/>
          <a:ext cx="1139190" cy="228600"/>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D1F618B7-EB93-4728-B114-0CAAC075D582}" type="TxLink">
            <a:rPr lang="en-US" sz="1100" b="1" i="0" u="none" strike="noStrike">
              <a:solidFill>
                <a:srgbClr val="000000"/>
              </a:solidFill>
              <a:latin typeface="Calibri"/>
              <a:ea typeface="Calibri"/>
              <a:cs typeface="Calibri"/>
            </a:rPr>
            <a:pPr algn="ctr"/>
            <a:t> </a:t>
          </a:fld>
          <a:endParaRPr lang="en-US" sz="1100" b="1"/>
        </a:p>
      </xdr:txBody>
    </xdr:sp>
    <xdr:clientData/>
  </xdr:twoCellAnchor>
  <xdr:twoCellAnchor>
    <xdr:from>
      <xdr:col>25</xdr:col>
      <xdr:colOff>354330</xdr:colOff>
      <xdr:row>8</xdr:row>
      <xdr:rowOff>158114</xdr:rowOff>
    </xdr:from>
    <xdr:to>
      <xdr:col>27</xdr:col>
      <xdr:colOff>272415</xdr:colOff>
      <xdr:row>8</xdr:row>
      <xdr:rowOff>386714</xdr:rowOff>
    </xdr:to>
    <xdr:sp macro="" textlink="'Automatic Response (2)'!P5:R5">
      <xdr:nvSpPr>
        <xdr:cNvPr id="6" name="Rectangle: Rounded Corners 5">
          <a:hlinkClick xmlns:r="http://schemas.openxmlformats.org/officeDocument/2006/relationships" r:id="rId2"/>
          <a:extLst>
            <a:ext uri="{FF2B5EF4-FFF2-40B4-BE49-F238E27FC236}">
              <a16:creationId xmlns:a16="http://schemas.microsoft.com/office/drawing/2014/main" id="{00000000-0008-0000-1400-000006000000}"/>
            </a:ext>
          </a:extLst>
        </xdr:cNvPr>
        <xdr:cNvSpPr/>
      </xdr:nvSpPr>
      <xdr:spPr>
        <a:xfrm>
          <a:off x="12660630" y="1994534"/>
          <a:ext cx="1137285" cy="228600"/>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21B75051-B8A5-4A2C-88C2-054D50ECEB54}" type="TxLink">
            <a:rPr lang="en-US" sz="1100" b="1" i="0" u="none" strike="noStrike">
              <a:solidFill>
                <a:srgbClr val="000000"/>
              </a:solidFill>
              <a:latin typeface="Calibri"/>
              <a:ea typeface="Calibri"/>
              <a:cs typeface="Calibri"/>
            </a:rPr>
            <a:pPr algn="ctr"/>
            <a:t> </a:t>
          </a:fld>
          <a:endParaRPr lang="en-US" sz="1100" b="1"/>
        </a:p>
      </xdr:txBody>
    </xdr:sp>
    <xdr:clientData/>
  </xdr:twoCellAnchor>
  <xdr:twoCellAnchor>
    <xdr:from>
      <xdr:col>25</xdr:col>
      <xdr:colOff>354330</xdr:colOff>
      <xdr:row>5</xdr:row>
      <xdr:rowOff>169544</xdr:rowOff>
    </xdr:from>
    <xdr:to>
      <xdr:col>27</xdr:col>
      <xdr:colOff>274320</xdr:colOff>
      <xdr:row>6</xdr:row>
      <xdr:rowOff>184784</xdr:rowOff>
    </xdr:to>
    <xdr:sp macro="" textlink="'Automatic Response (2)'!J5:L5">
      <xdr:nvSpPr>
        <xdr:cNvPr id="21" name="Rectangle: Rounded Corners 20">
          <a:extLst>
            <a:ext uri="{FF2B5EF4-FFF2-40B4-BE49-F238E27FC236}">
              <a16:creationId xmlns:a16="http://schemas.microsoft.com/office/drawing/2014/main" id="{00000000-0008-0000-1400-000015000000}"/>
            </a:ext>
          </a:extLst>
        </xdr:cNvPr>
        <xdr:cNvSpPr/>
      </xdr:nvSpPr>
      <xdr:spPr>
        <a:xfrm>
          <a:off x="12660630" y="1365884"/>
          <a:ext cx="1139190" cy="228600"/>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F6DFB316-F256-4B27-BA57-8C908F94823C}" type="TxLink">
            <a:rPr lang="en-US" sz="1100" b="1" i="0" u="none" strike="noStrike">
              <a:solidFill>
                <a:srgbClr val="000000"/>
              </a:solidFill>
              <a:latin typeface="Calibri"/>
              <a:ea typeface="Calibri"/>
              <a:cs typeface="Calibri"/>
            </a:rPr>
            <a:pPr algn="ctr"/>
            <a:t> </a:t>
          </a:fld>
          <a:endParaRPr lang="en-US" sz="1100" b="1"/>
        </a:p>
      </xdr:txBody>
    </xdr:sp>
    <xdr:clientData/>
  </xdr:twoCellAnchor>
  <xdr:twoCellAnchor>
    <xdr:from>
      <xdr:col>25</xdr:col>
      <xdr:colOff>354330</xdr:colOff>
      <xdr:row>9</xdr:row>
      <xdr:rowOff>38099</xdr:rowOff>
    </xdr:from>
    <xdr:to>
      <xdr:col>27</xdr:col>
      <xdr:colOff>272415</xdr:colOff>
      <xdr:row>10</xdr:row>
      <xdr:rowOff>83819</xdr:rowOff>
    </xdr:to>
    <xdr:sp macro="" textlink="'Automatic Response (2)'!S5:U5">
      <xdr:nvSpPr>
        <xdr:cNvPr id="22" name="Rectangle: Rounded Corners 21">
          <a:hlinkClick xmlns:r="http://schemas.openxmlformats.org/officeDocument/2006/relationships" r:id="rId2"/>
          <a:extLst>
            <a:ext uri="{FF2B5EF4-FFF2-40B4-BE49-F238E27FC236}">
              <a16:creationId xmlns:a16="http://schemas.microsoft.com/office/drawing/2014/main" id="{00000000-0008-0000-1400-000016000000}"/>
            </a:ext>
          </a:extLst>
        </xdr:cNvPr>
        <xdr:cNvSpPr/>
      </xdr:nvSpPr>
      <xdr:spPr>
        <a:xfrm>
          <a:off x="12660630" y="2308859"/>
          <a:ext cx="1137285" cy="228600"/>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7879F29-8471-44B2-8E60-E4CB1745CDA8}" type="TxLink">
            <a:rPr lang="en-US" sz="1100" b="1" i="0" u="none" strike="noStrike">
              <a:solidFill>
                <a:srgbClr val="000000"/>
              </a:solidFill>
              <a:latin typeface="Calibri"/>
              <a:ea typeface="Calibri"/>
              <a:cs typeface="Calibri"/>
            </a:rPr>
            <a:pPr algn="ctr"/>
            <a:t> </a:t>
          </a:fld>
          <a:endParaRPr lang="en-US" sz="1100" b="1"/>
        </a:p>
      </xdr:txBody>
    </xdr:sp>
    <xdr:clientData/>
  </xdr:twoCellAnchor>
  <xdr:twoCellAnchor>
    <xdr:from>
      <xdr:col>25</xdr:col>
      <xdr:colOff>354330</xdr:colOff>
      <xdr:row>10</xdr:row>
      <xdr:rowOff>169545</xdr:rowOff>
    </xdr:from>
    <xdr:to>
      <xdr:col>27</xdr:col>
      <xdr:colOff>272415</xdr:colOff>
      <xdr:row>11</xdr:row>
      <xdr:rowOff>192405</xdr:rowOff>
    </xdr:to>
    <xdr:sp macro="" textlink="'Automatic Response (2)'!V5:X5">
      <xdr:nvSpPr>
        <xdr:cNvPr id="23" name="Rectangle: Rounded Corners 22">
          <a:hlinkClick xmlns:r="http://schemas.openxmlformats.org/officeDocument/2006/relationships" r:id="rId2"/>
          <a:extLst>
            <a:ext uri="{FF2B5EF4-FFF2-40B4-BE49-F238E27FC236}">
              <a16:creationId xmlns:a16="http://schemas.microsoft.com/office/drawing/2014/main" id="{00000000-0008-0000-1400-000017000000}"/>
            </a:ext>
          </a:extLst>
        </xdr:cNvPr>
        <xdr:cNvSpPr/>
      </xdr:nvSpPr>
      <xdr:spPr>
        <a:xfrm>
          <a:off x="12660630" y="2623185"/>
          <a:ext cx="1137285" cy="228600"/>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9AFE8BA8-7863-42EA-AF4F-321B926B9906}" type="TxLink">
            <a:rPr lang="en-US" sz="1100" b="1" i="0" u="none" strike="noStrike">
              <a:solidFill>
                <a:srgbClr val="000000"/>
              </a:solidFill>
              <a:latin typeface="Calibri"/>
              <a:ea typeface="Calibri"/>
              <a:cs typeface="Calibri"/>
            </a:rPr>
            <a:pPr algn="ctr"/>
            <a:t> </a:t>
          </a:fld>
          <a:endParaRPr lang="en-US" sz="1100" b="1"/>
        </a:p>
      </xdr:txBody>
    </xdr:sp>
    <xdr:clientData/>
  </xdr:twoCellAnchor>
  <xdr:twoCellAnchor>
    <xdr:from>
      <xdr:col>25</xdr:col>
      <xdr:colOff>354330</xdr:colOff>
      <xdr:row>7</xdr:row>
      <xdr:rowOff>57149</xdr:rowOff>
    </xdr:from>
    <xdr:to>
      <xdr:col>27</xdr:col>
      <xdr:colOff>274320</xdr:colOff>
      <xdr:row>8</xdr:row>
      <xdr:rowOff>72389</xdr:rowOff>
    </xdr:to>
    <xdr:sp macro="" textlink="'Automatic Response (2)'!M5:O5">
      <xdr:nvSpPr>
        <xdr:cNvPr id="24" name="Rectangle: Rounded Corners 23">
          <a:extLst>
            <a:ext uri="{FF2B5EF4-FFF2-40B4-BE49-F238E27FC236}">
              <a16:creationId xmlns:a16="http://schemas.microsoft.com/office/drawing/2014/main" id="{00000000-0008-0000-1400-000018000000}"/>
            </a:ext>
          </a:extLst>
        </xdr:cNvPr>
        <xdr:cNvSpPr/>
      </xdr:nvSpPr>
      <xdr:spPr>
        <a:xfrm>
          <a:off x="12660630" y="1680209"/>
          <a:ext cx="1139190" cy="228600"/>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9D338F7C-F045-4B72-90B4-59BA7C7D7C73}" type="TxLink">
            <a:rPr lang="en-US" sz="1100" b="1" i="0" u="none" strike="noStrike">
              <a:solidFill>
                <a:srgbClr val="000000"/>
              </a:solidFill>
              <a:latin typeface="Calibri"/>
              <a:ea typeface="Calibri"/>
              <a:cs typeface="Calibri"/>
            </a:rPr>
            <a:pPr algn="ctr"/>
            <a:t> </a:t>
          </a:fld>
          <a:endParaRPr lang="en-US" sz="1100" b="1"/>
        </a:p>
      </xdr:txBody>
    </xdr:sp>
    <xdr:clientData/>
  </xdr:twoCellAnchor>
  <xdr:twoCellAnchor>
    <xdr:from>
      <xdr:col>22</xdr:col>
      <xdr:colOff>7620</xdr:colOff>
      <xdr:row>1</xdr:row>
      <xdr:rowOff>28575</xdr:rowOff>
    </xdr:from>
    <xdr:to>
      <xdr:col>23</xdr:col>
      <xdr:colOff>411480</xdr:colOff>
      <xdr:row>2</xdr:row>
      <xdr:rowOff>91440</xdr:rowOff>
    </xdr:to>
    <xdr:sp macro="" textlink="">
      <xdr:nvSpPr>
        <xdr:cNvPr id="25" name="Rectangle: Rounded Corners 24">
          <a:hlinkClick xmlns:r="http://schemas.openxmlformats.org/officeDocument/2006/relationships" r:id="rId4"/>
          <a:extLst>
            <a:ext uri="{FF2B5EF4-FFF2-40B4-BE49-F238E27FC236}">
              <a16:creationId xmlns:a16="http://schemas.microsoft.com/office/drawing/2014/main" id="{00000000-0008-0000-1400-000019000000}"/>
            </a:ext>
          </a:extLst>
        </xdr:cNvPr>
        <xdr:cNvSpPr/>
      </xdr:nvSpPr>
      <xdr:spPr>
        <a:xfrm>
          <a:off x="10888980" y="120015"/>
          <a:ext cx="914400" cy="276225"/>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a:t>
          </a:r>
          <a:r>
            <a:rPr lang="en-US" sz="1000" b="1" i="1" u="none" baseline="0">
              <a:solidFill>
                <a:schemeClr val="bg1"/>
              </a:solidFill>
            </a:rPr>
            <a:t> </a:t>
          </a:r>
          <a:r>
            <a:rPr lang="en-US" sz="1000" b="1" i="1" u="none">
              <a:solidFill>
                <a:schemeClr val="bg1"/>
              </a:solidFill>
            </a:rPr>
            <a:t>Page</a:t>
          </a:r>
        </a:p>
      </xdr:txBody>
    </xdr:sp>
    <xdr:clientData/>
  </xdr:twoCellAnchor>
  <xdr:twoCellAnchor>
    <xdr:from>
      <xdr:col>25</xdr:col>
      <xdr:colOff>53340</xdr:colOff>
      <xdr:row>15</xdr:row>
      <xdr:rowOff>99060</xdr:rowOff>
    </xdr:from>
    <xdr:to>
      <xdr:col>28</xdr:col>
      <xdr:colOff>165736</xdr:colOff>
      <xdr:row>16</xdr:row>
      <xdr:rowOff>133350</xdr:rowOff>
    </xdr:to>
    <xdr:sp macro="[0]!Duplicate_Appartus_Sheet" textlink="">
      <xdr:nvSpPr>
        <xdr:cNvPr id="5" name="Rectangle: Rounded Corners 4">
          <a:hlinkClick xmlns:r="http://schemas.openxmlformats.org/officeDocument/2006/relationships" r:id="rId5"/>
          <a:extLst>
            <a:ext uri="{FF2B5EF4-FFF2-40B4-BE49-F238E27FC236}">
              <a16:creationId xmlns:a16="http://schemas.microsoft.com/office/drawing/2014/main" id="{00000000-0008-0000-1400-000005000000}"/>
            </a:ext>
          </a:extLst>
        </xdr:cNvPr>
        <xdr:cNvSpPr/>
      </xdr:nvSpPr>
      <xdr:spPr>
        <a:xfrm>
          <a:off x="12359640" y="3566160"/>
          <a:ext cx="1941196" cy="262890"/>
        </a:xfrm>
        <a:prstGeom prst="roundRect">
          <a:avLst/>
        </a:prstGeom>
        <a:solidFill>
          <a:schemeClr val="accent2">
            <a:lumMod val="75000"/>
          </a:schemeClr>
        </a:solidFill>
        <a:ln w="1905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Personnel Calculator</a:t>
          </a:r>
        </a:p>
      </xdr:txBody>
    </xdr:sp>
    <xdr:clientData/>
  </xdr:twoCellAnchor>
  <xdr:twoCellAnchor>
    <xdr:from>
      <xdr:col>3</xdr:col>
      <xdr:colOff>257175</xdr:colOff>
      <xdr:row>32</xdr:row>
      <xdr:rowOff>9525</xdr:rowOff>
    </xdr:from>
    <xdr:to>
      <xdr:col>13</xdr:col>
      <xdr:colOff>200025</xdr:colOff>
      <xdr:row>46</xdr:row>
      <xdr:rowOff>123825</xdr:rowOff>
    </xdr:to>
    <xdr:sp macro="" textlink="" fLocksText="0">
      <xdr:nvSpPr>
        <xdr:cNvPr id="9" name="TextBox 8">
          <a:extLst>
            <a:ext uri="{FF2B5EF4-FFF2-40B4-BE49-F238E27FC236}">
              <a16:creationId xmlns:a16="http://schemas.microsoft.com/office/drawing/2014/main" id="{00000000-0008-0000-1400-000009000000}"/>
            </a:ext>
          </a:extLst>
        </xdr:cNvPr>
        <xdr:cNvSpPr txBox="1"/>
      </xdr:nvSpPr>
      <xdr:spPr>
        <a:xfrm>
          <a:off x="523875" y="7067550"/>
          <a:ext cx="5267325" cy="2781300"/>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p>
      </xdr:txBody>
    </xdr:sp>
    <xdr:clientData/>
  </xdr:twoCellAnchor>
  <xdr:twoCellAnchor>
    <xdr:from>
      <xdr:col>12</xdr:col>
      <xdr:colOff>167640</xdr:colOff>
      <xdr:row>1</xdr:row>
      <xdr:rowOff>38100</xdr:rowOff>
    </xdr:from>
    <xdr:to>
      <xdr:col>15</xdr:col>
      <xdr:colOff>504826</xdr:colOff>
      <xdr:row>2</xdr:row>
      <xdr:rowOff>89535</xdr:rowOff>
    </xdr:to>
    <xdr:sp macro="[0]!Duplicate_Appartus_Sheet" textlink="">
      <xdr:nvSpPr>
        <xdr:cNvPr id="10" name="Rectangle: Rounded Corners 9">
          <a:hlinkClick xmlns:r="http://schemas.openxmlformats.org/officeDocument/2006/relationships" r:id="rId6"/>
          <a:extLst>
            <a:ext uri="{FF2B5EF4-FFF2-40B4-BE49-F238E27FC236}">
              <a16:creationId xmlns:a16="http://schemas.microsoft.com/office/drawing/2014/main" id="{49C56272-D23F-4D1F-B571-13EB742FCC4B}"/>
            </a:ext>
          </a:extLst>
        </xdr:cNvPr>
        <xdr:cNvSpPr/>
      </xdr:nvSpPr>
      <xdr:spPr>
        <a:xfrm>
          <a:off x="5844540" y="129540"/>
          <a:ext cx="1945006" cy="264795"/>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Automatic Aid Instructions</a:t>
          </a:r>
        </a:p>
      </xdr:txBody>
    </xdr:sp>
    <xdr:clientData/>
  </xdr:twoCellAnchor>
  <xdr:twoCellAnchor>
    <xdr:from>
      <xdr:col>22</xdr:col>
      <xdr:colOff>7620</xdr:colOff>
      <xdr:row>2</xdr:row>
      <xdr:rowOff>125731</xdr:rowOff>
    </xdr:from>
    <xdr:to>
      <xdr:col>23</xdr:col>
      <xdr:colOff>411480</xdr:colOff>
      <xdr:row>2</xdr:row>
      <xdr:rowOff>419101</xdr:rowOff>
    </xdr:to>
    <xdr:sp macro="" textlink="">
      <xdr:nvSpPr>
        <xdr:cNvPr id="12" name="Rectangle: Rounded Corners 11">
          <a:hlinkClick xmlns:r="http://schemas.openxmlformats.org/officeDocument/2006/relationships" r:id="rId7"/>
          <a:extLst>
            <a:ext uri="{FF2B5EF4-FFF2-40B4-BE49-F238E27FC236}">
              <a16:creationId xmlns:a16="http://schemas.microsoft.com/office/drawing/2014/main" id="{41EF0B32-7122-5DD5-D9B3-FE5C79ACABF1}"/>
            </a:ext>
          </a:extLst>
        </xdr:cNvPr>
        <xdr:cNvSpPr/>
      </xdr:nvSpPr>
      <xdr:spPr>
        <a:xfrm>
          <a:off x="10888980" y="430531"/>
          <a:ext cx="914400" cy="29337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5</xdr:col>
      <xdr:colOff>373380</xdr:colOff>
      <xdr:row>4</xdr:row>
      <xdr:rowOff>30480</xdr:rowOff>
    </xdr:from>
    <xdr:to>
      <xdr:col>5</xdr:col>
      <xdr:colOff>864108</xdr:colOff>
      <xdr:row>4</xdr:row>
      <xdr:rowOff>182880</xdr:rowOff>
    </xdr:to>
    <xdr:sp macro="" textlink="">
      <xdr:nvSpPr>
        <xdr:cNvPr id="4" name="Arrow: Right 3">
          <a:extLst>
            <a:ext uri="{FF2B5EF4-FFF2-40B4-BE49-F238E27FC236}">
              <a16:creationId xmlns:a16="http://schemas.microsoft.com/office/drawing/2014/main" id="{2D052409-2A7D-12CB-EBB0-3E15D5041869}"/>
            </a:ext>
          </a:extLst>
        </xdr:cNvPr>
        <xdr:cNvSpPr/>
      </xdr:nvSpPr>
      <xdr:spPr>
        <a:xfrm>
          <a:off x="1684020" y="1013460"/>
          <a:ext cx="490728" cy="152400"/>
        </a:xfrm>
        <a:prstGeom prs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28</xdr:col>
      <xdr:colOff>489190</xdr:colOff>
      <xdr:row>1</xdr:row>
      <xdr:rowOff>112893</xdr:rowOff>
    </xdr:from>
    <xdr:to>
      <xdr:col>31</xdr:col>
      <xdr:colOff>26348</xdr:colOff>
      <xdr:row>31</xdr:row>
      <xdr:rowOff>4920</xdr:rowOff>
    </xdr:to>
    <xdr:grpSp>
      <xdr:nvGrpSpPr>
        <xdr:cNvPr id="41" name="Group 40">
          <a:extLst>
            <a:ext uri="{FF2B5EF4-FFF2-40B4-BE49-F238E27FC236}">
              <a16:creationId xmlns:a16="http://schemas.microsoft.com/office/drawing/2014/main" id="{CD6A8663-03CC-0E9E-CA3D-D8946A0B7ED4}"/>
            </a:ext>
          </a:extLst>
        </xdr:cNvPr>
        <xdr:cNvGrpSpPr/>
      </xdr:nvGrpSpPr>
      <xdr:grpSpPr>
        <a:xfrm>
          <a:off x="14403310" y="204333"/>
          <a:ext cx="1365958" cy="6445227"/>
          <a:chOff x="14071840" y="208143"/>
          <a:chExt cx="1365958" cy="6511902"/>
        </a:xfrm>
      </xdr:grpSpPr>
      <xdr:sp macro="" textlink="">
        <xdr:nvSpPr>
          <xdr:cNvPr id="11" name="Rectangle: Rounded Corners 10">
            <a:hlinkClick xmlns:r="http://schemas.openxmlformats.org/officeDocument/2006/relationships" r:id="rId8"/>
            <a:extLst>
              <a:ext uri="{FF2B5EF4-FFF2-40B4-BE49-F238E27FC236}">
                <a16:creationId xmlns:a16="http://schemas.microsoft.com/office/drawing/2014/main" id="{4F037692-8267-8786-CD25-861FAD8464A5}"/>
              </a:ext>
            </a:extLst>
          </xdr:cNvPr>
          <xdr:cNvSpPr/>
        </xdr:nvSpPr>
        <xdr:spPr>
          <a:xfrm>
            <a:off x="14071840" y="208143"/>
            <a:ext cx="1352406" cy="232185"/>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13" name="Rectangle: Rounded Corners 12">
            <a:hlinkClick xmlns:r="http://schemas.openxmlformats.org/officeDocument/2006/relationships" r:id="rId9"/>
            <a:extLst>
              <a:ext uri="{FF2B5EF4-FFF2-40B4-BE49-F238E27FC236}">
                <a16:creationId xmlns:a16="http://schemas.microsoft.com/office/drawing/2014/main" id="{8BF2D78C-9EE7-0949-9F8F-BE44F6EB1C6B}"/>
              </a:ext>
            </a:extLst>
          </xdr:cNvPr>
          <xdr:cNvSpPr/>
        </xdr:nvSpPr>
        <xdr:spPr>
          <a:xfrm>
            <a:off x="14071840" y="869165"/>
            <a:ext cx="1357825" cy="232185"/>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14" name="Rectangle: Rounded Corners 13">
            <a:hlinkClick xmlns:r="http://schemas.openxmlformats.org/officeDocument/2006/relationships" r:id="rId10"/>
            <a:extLst>
              <a:ext uri="{FF2B5EF4-FFF2-40B4-BE49-F238E27FC236}">
                <a16:creationId xmlns:a16="http://schemas.microsoft.com/office/drawing/2014/main" id="{0DE77157-EB60-5152-D139-950FBDC43F85}"/>
              </a:ext>
            </a:extLst>
          </xdr:cNvPr>
          <xdr:cNvSpPr/>
        </xdr:nvSpPr>
        <xdr:spPr>
          <a:xfrm>
            <a:off x="14071840" y="1199676"/>
            <a:ext cx="1357824" cy="232185"/>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15" name="Rectangle: Rounded Corners 14">
            <a:hlinkClick xmlns:r="http://schemas.openxmlformats.org/officeDocument/2006/relationships" r:id="rId11"/>
            <a:extLst>
              <a:ext uri="{FF2B5EF4-FFF2-40B4-BE49-F238E27FC236}">
                <a16:creationId xmlns:a16="http://schemas.microsoft.com/office/drawing/2014/main" id="{EA205380-937C-31CB-11A6-FF20DAF5BF98}"/>
              </a:ext>
            </a:extLst>
          </xdr:cNvPr>
          <xdr:cNvSpPr/>
        </xdr:nvSpPr>
        <xdr:spPr>
          <a:xfrm>
            <a:off x="14071840" y="538654"/>
            <a:ext cx="1352406" cy="232185"/>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16" name="Rectangle: Rounded Corners 15">
            <a:hlinkClick xmlns:r="http://schemas.openxmlformats.org/officeDocument/2006/relationships" r:id="rId12"/>
            <a:extLst>
              <a:ext uri="{FF2B5EF4-FFF2-40B4-BE49-F238E27FC236}">
                <a16:creationId xmlns:a16="http://schemas.microsoft.com/office/drawing/2014/main" id="{6FC41BEA-2A06-28B9-FFFE-CDD339AD8A82}"/>
              </a:ext>
            </a:extLst>
          </xdr:cNvPr>
          <xdr:cNvSpPr/>
        </xdr:nvSpPr>
        <xdr:spPr>
          <a:xfrm>
            <a:off x="14071840" y="2191209"/>
            <a:ext cx="1357825" cy="232185"/>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17" name="Rectangle: Rounded Corners 16">
            <a:hlinkClick xmlns:r="http://schemas.openxmlformats.org/officeDocument/2006/relationships" r:id="rId13"/>
            <a:extLst>
              <a:ext uri="{FF2B5EF4-FFF2-40B4-BE49-F238E27FC236}">
                <a16:creationId xmlns:a16="http://schemas.microsoft.com/office/drawing/2014/main" id="{B300EE8A-B369-D0B3-B3D2-3EFA98B3D10C}"/>
              </a:ext>
            </a:extLst>
          </xdr:cNvPr>
          <xdr:cNvSpPr/>
        </xdr:nvSpPr>
        <xdr:spPr>
          <a:xfrm>
            <a:off x="14071840" y="2521720"/>
            <a:ext cx="1357825" cy="232185"/>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18" name="Rectangle: Rounded Corners 17">
            <a:hlinkClick xmlns:r="http://schemas.openxmlformats.org/officeDocument/2006/relationships" r:id="rId14"/>
            <a:extLst>
              <a:ext uri="{FF2B5EF4-FFF2-40B4-BE49-F238E27FC236}">
                <a16:creationId xmlns:a16="http://schemas.microsoft.com/office/drawing/2014/main" id="{69F94562-0AEF-7F36-750A-26542E307CCA}"/>
              </a:ext>
            </a:extLst>
          </xdr:cNvPr>
          <xdr:cNvSpPr/>
        </xdr:nvSpPr>
        <xdr:spPr>
          <a:xfrm>
            <a:off x="14071840" y="2852231"/>
            <a:ext cx="1352404" cy="232185"/>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19" name="Rectangle: Rounded Corners 18">
            <a:hlinkClick xmlns:r="http://schemas.openxmlformats.org/officeDocument/2006/relationships" r:id="rId15"/>
            <a:extLst>
              <a:ext uri="{FF2B5EF4-FFF2-40B4-BE49-F238E27FC236}">
                <a16:creationId xmlns:a16="http://schemas.microsoft.com/office/drawing/2014/main" id="{4D298780-37B5-B20B-082F-C0097A2A1470}"/>
              </a:ext>
            </a:extLst>
          </xdr:cNvPr>
          <xdr:cNvSpPr/>
        </xdr:nvSpPr>
        <xdr:spPr>
          <a:xfrm>
            <a:off x="14071840" y="4174275"/>
            <a:ext cx="1353762" cy="232185"/>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20" name="Rectangle: Rounded Corners 19">
            <a:hlinkClick xmlns:r="http://schemas.openxmlformats.org/officeDocument/2006/relationships" r:id="rId16"/>
            <a:extLst>
              <a:ext uri="{FF2B5EF4-FFF2-40B4-BE49-F238E27FC236}">
                <a16:creationId xmlns:a16="http://schemas.microsoft.com/office/drawing/2014/main" id="{FF65FA81-BDFD-C9EC-2D21-FBEAB6E510E6}"/>
              </a:ext>
            </a:extLst>
          </xdr:cNvPr>
          <xdr:cNvSpPr/>
        </xdr:nvSpPr>
        <xdr:spPr>
          <a:xfrm>
            <a:off x="14071840" y="1860698"/>
            <a:ext cx="1352406" cy="232185"/>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26" name="Rectangle: Rounded Corners 25">
            <a:hlinkClick xmlns:r="http://schemas.openxmlformats.org/officeDocument/2006/relationships" r:id="rId17"/>
            <a:extLst>
              <a:ext uri="{FF2B5EF4-FFF2-40B4-BE49-F238E27FC236}">
                <a16:creationId xmlns:a16="http://schemas.microsoft.com/office/drawing/2014/main" id="{1E04E610-624A-5DD2-E072-EC0FA31BCDE1}"/>
              </a:ext>
            </a:extLst>
          </xdr:cNvPr>
          <xdr:cNvSpPr/>
        </xdr:nvSpPr>
        <xdr:spPr>
          <a:xfrm>
            <a:off x="14071840" y="3182742"/>
            <a:ext cx="1365958" cy="232185"/>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28" name="Rectangle: Rounded Corners 27">
            <a:hlinkClick xmlns:r="http://schemas.openxmlformats.org/officeDocument/2006/relationships" r:id="rId1"/>
            <a:extLst>
              <a:ext uri="{FF2B5EF4-FFF2-40B4-BE49-F238E27FC236}">
                <a16:creationId xmlns:a16="http://schemas.microsoft.com/office/drawing/2014/main" id="{825669EC-C13C-4090-3630-F05CC58DBF0F}"/>
              </a:ext>
            </a:extLst>
          </xdr:cNvPr>
          <xdr:cNvSpPr/>
        </xdr:nvSpPr>
        <xdr:spPr>
          <a:xfrm>
            <a:off x="14071840" y="3513253"/>
            <a:ext cx="1357826" cy="232185"/>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29" name="Rectangle: Rounded Corners 28">
            <a:hlinkClick xmlns:r="http://schemas.openxmlformats.org/officeDocument/2006/relationships" r:id="rId18"/>
            <a:extLst>
              <a:ext uri="{FF2B5EF4-FFF2-40B4-BE49-F238E27FC236}">
                <a16:creationId xmlns:a16="http://schemas.microsoft.com/office/drawing/2014/main" id="{2B728CEF-1CBD-05BC-7AFF-5F320E362A80}"/>
              </a:ext>
            </a:extLst>
          </xdr:cNvPr>
          <xdr:cNvSpPr/>
        </xdr:nvSpPr>
        <xdr:spPr>
          <a:xfrm>
            <a:off x="14071840" y="4835297"/>
            <a:ext cx="1357825" cy="232185"/>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0" name="Rectangle: Rounded Corners 29">
            <a:hlinkClick xmlns:r="http://schemas.openxmlformats.org/officeDocument/2006/relationships" r:id="rId19"/>
            <a:extLst>
              <a:ext uri="{FF2B5EF4-FFF2-40B4-BE49-F238E27FC236}">
                <a16:creationId xmlns:a16="http://schemas.microsoft.com/office/drawing/2014/main" id="{4318FD18-B67A-E2F2-2012-71156CCFAFBD}"/>
              </a:ext>
            </a:extLst>
          </xdr:cNvPr>
          <xdr:cNvSpPr/>
        </xdr:nvSpPr>
        <xdr:spPr>
          <a:xfrm>
            <a:off x="14071840" y="3843764"/>
            <a:ext cx="1352407" cy="232185"/>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1" name="Rectangle: Rounded Corners 30">
            <a:hlinkClick xmlns:r="http://schemas.openxmlformats.org/officeDocument/2006/relationships" r:id="rId20"/>
            <a:extLst>
              <a:ext uri="{FF2B5EF4-FFF2-40B4-BE49-F238E27FC236}">
                <a16:creationId xmlns:a16="http://schemas.microsoft.com/office/drawing/2014/main" id="{0AB2E097-6613-E539-9473-856E0F5681B5}"/>
              </a:ext>
            </a:extLst>
          </xdr:cNvPr>
          <xdr:cNvSpPr/>
        </xdr:nvSpPr>
        <xdr:spPr>
          <a:xfrm>
            <a:off x="14071840" y="6487860"/>
            <a:ext cx="1357825" cy="232185"/>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32" name="Rectangle: Rounded Corners 31">
            <a:hlinkClick xmlns:r="http://schemas.openxmlformats.org/officeDocument/2006/relationships" r:id="rId21"/>
            <a:extLst>
              <a:ext uri="{FF2B5EF4-FFF2-40B4-BE49-F238E27FC236}">
                <a16:creationId xmlns:a16="http://schemas.microsoft.com/office/drawing/2014/main" id="{AA9F3AEC-6ED2-B3F3-1AA4-E42213D84C41}"/>
              </a:ext>
            </a:extLst>
          </xdr:cNvPr>
          <xdr:cNvSpPr/>
        </xdr:nvSpPr>
        <xdr:spPr>
          <a:xfrm>
            <a:off x="14071840" y="4504786"/>
            <a:ext cx="1357826" cy="232185"/>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33" name="Rectangle: Rounded Corners 32">
            <a:hlinkClick xmlns:r="http://schemas.openxmlformats.org/officeDocument/2006/relationships" r:id="rId22"/>
            <a:extLst>
              <a:ext uri="{FF2B5EF4-FFF2-40B4-BE49-F238E27FC236}">
                <a16:creationId xmlns:a16="http://schemas.microsoft.com/office/drawing/2014/main" id="{3BF0C222-C2EC-624E-197D-543EB758B79F}"/>
              </a:ext>
            </a:extLst>
          </xdr:cNvPr>
          <xdr:cNvSpPr/>
        </xdr:nvSpPr>
        <xdr:spPr>
          <a:xfrm>
            <a:off x="14071840" y="5496319"/>
            <a:ext cx="1352407" cy="232185"/>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34" name="Rectangle: Rounded Corners 33">
            <a:hlinkClick xmlns:r="http://schemas.openxmlformats.org/officeDocument/2006/relationships" r:id="rId23"/>
            <a:extLst>
              <a:ext uri="{FF2B5EF4-FFF2-40B4-BE49-F238E27FC236}">
                <a16:creationId xmlns:a16="http://schemas.microsoft.com/office/drawing/2014/main" id="{5B0A4967-4FCC-F29B-BC2F-1B21FB9A9F2F}"/>
              </a:ext>
            </a:extLst>
          </xdr:cNvPr>
          <xdr:cNvSpPr/>
        </xdr:nvSpPr>
        <xdr:spPr>
          <a:xfrm>
            <a:off x="14071840" y="5826830"/>
            <a:ext cx="1352407" cy="232185"/>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35" name="Rectangle: Rounded Corners 34">
            <a:hlinkClick xmlns:r="http://schemas.openxmlformats.org/officeDocument/2006/relationships" r:id="rId24"/>
            <a:extLst>
              <a:ext uri="{FF2B5EF4-FFF2-40B4-BE49-F238E27FC236}">
                <a16:creationId xmlns:a16="http://schemas.microsoft.com/office/drawing/2014/main" id="{25578A6F-4C3D-2CEC-C0B1-E456B8B406BC}"/>
              </a:ext>
            </a:extLst>
          </xdr:cNvPr>
          <xdr:cNvSpPr/>
        </xdr:nvSpPr>
        <xdr:spPr>
          <a:xfrm>
            <a:off x="14071840" y="5165808"/>
            <a:ext cx="1357825" cy="232185"/>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36" name="Rectangle: Rounded Corners 35">
            <a:hlinkClick xmlns:r="http://schemas.openxmlformats.org/officeDocument/2006/relationships" r:id="rId25"/>
            <a:extLst>
              <a:ext uri="{FF2B5EF4-FFF2-40B4-BE49-F238E27FC236}">
                <a16:creationId xmlns:a16="http://schemas.microsoft.com/office/drawing/2014/main" id="{D35FA62B-7899-6A4A-3978-E1355F47F6F7}"/>
              </a:ext>
            </a:extLst>
          </xdr:cNvPr>
          <xdr:cNvSpPr/>
        </xdr:nvSpPr>
        <xdr:spPr>
          <a:xfrm>
            <a:off x="14071840" y="1530187"/>
            <a:ext cx="1352406" cy="232185"/>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37" name="Rectangle: Rounded Corners 36">
            <a:hlinkClick xmlns:r="http://schemas.openxmlformats.org/officeDocument/2006/relationships" r:id="rId26"/>
            <a:extLst>
              <a:ext uri="{FF2B5EF4-FFF2-40B4-BE49-F238E27FC236}">
                <a16:creationId xmlns:a16="http://schemas.microsoft.com/office/drawing/2014/main" id="{7AD9CC9C-FBA1-7BF4-5135-9805CADFCBFC}"/>
              </a:ext>
            </a:extLst>
          </xdr:cNvPr>
          <xdr:cNvSpPr/>
        </xdr:nvSpPr>
        <xdr:spPr>
          <a:xfrm>
            <a:off x="14071840" y="6157341"/>
            <a:ext cx="1357825" cy="232185"/>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twoCellAnchor>
    <xdr:from>
      <xdr:col>19</xdr:col>
      <xdr:colOff>114300</xdr:colOff>
      <xdr:row>2</xdr:row>
      <xdr:rowOff>0</xdr:rowOff>
    </xdr:from>
    <xdr:to>
      <xdr:col>21</xdr:col>
      <xdr:colOff>476104</xdr:colOff>
      <xdr:row>2</xdr:row>
      <xdr:rowOff>232185</xdr:rowOff>
    </xdr:to>
    <xdr:sp macro="" textlink="">
      <xdr:nvSpPr>
        <xdr:cNvPr id="40" name="Rectangle: Rounded Corners 39">
          <a:hlinkClick xmlns:r="http://schemas.openxmlformats.org/officeDocument/2006/relationships" r:id="rId14"/>
          <a:extLst>
            <a:ext uri="{FF2B5EF4-FFF2-40B4-BE49-F238E27FC236}">
              <a16:creationId xmlns:a16="http://schemas.microsoft.com/office/drawing/2014/main" id="{DC9C7C10-D463-4874-8641-A8EC0BBD19F3}"/>
            </a:ext>
          </a:extLst>
        </xdr:cNvPr>
        <xdr:cNvSpPr/>
      </xdr:nvSpPr>
      <xdr:spPr>
        <a:xfrm>
          <a:off x="9105900" y="304800"/>
          <a:ext cx="1352404" cy="232185"/>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285750</xdr:colOff>
      <xdr:row>2</xdr:row>
      <xdr:rowOff>171450</xdr:rowOff>
    </xdr:from>
    <xdr:to>
      <xdr:col>12</xdr:col>
      <xdr:colOff>581025</xdr:colOff>
      <xdr:row>19</xdr:row>
      <xdr:rowOff>238125</xdr:rowOff>
    </xdr:to>
    <xdr:pic>
      <xdr:nvPicPr>
        <xdr:cNvPr id="35960" name="Picture 2">
          <a:extLst>
            <a:ext uri="{FF2B5EF4-FFF2-40B4-BE49-F238E27FC236}">
              <a16:creationId xmlns:a16="http://schemas.microsoft.com/office/drawing/2014/main" id="{00000000-0008-0000-0100-0000788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52950" y="552450"/>
          <a:ext cx="3343275" cy="3257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512445</xdr:colOff>
      <xdr:row>16</xdr:row>
      <xdr:rowOff>188595</xdr:rowOff>
    </xdr:from>
    <xdr:to>
      <xdr:col>17</xdr:col>
      <xdr:colOff>487678</xdr:colOff>
      <xdr:row>24</xdr:row>
      <xdr:rowOff>7631</xdr:rowOff>
    </xdr:to>
    <xdr:sp macro="" textlink="">
      <xdr:nvSpPr>
        <xdr:cNvPr id="4" name="TextBox 3">
          <a:extLst>
            <a:ext uri="{FF2B5EF4-FFF2-40B4-BE49-F238E27FC236}">
              <a16:creationId xmlns:a16="http://schemas.microsoft.com/office/drawing/2014/main" id="{00000000-0008-0000-0100-000004000000}"/>
            </a:ext>
          </a:extLst>
        </xdr:cNvPr>
        <xdr:cNvSpPr txBox="1"/>
      </xdr:nvSpPr>
      <xdr:spPr>
        <a:xfrm>
          <a:off x="1638300" y="3206115"/>
          <a:ext cx="9111615" cy="13735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3600" b="1">
              <a:solidFill>
                <a:srgbClr val="C00000"/>
              </a:solidFill>
            </a:rPr>
            <a:t>RATING</a:t>
          </a:r>
          <a:r>
            <a:rPr lang="en-US" sz="3600" b="1" baseline="0">
              <a:solidFill>
                <a:srgbClr val="C00000"/>
              </a:solidFill>
            </a:rPr>
            <a:t> INSEPCTION PRE-SURVEY WORKBOOK</a:t>
          </a:r>
          <a:endParaRPr lang="en-US" sz="3600" b="1">
            <a:solidFill>
              <a:srgbClr val="C00000"/>
            </a:solidFill>
          </a:endParaRPr>
        </a:p>
      </xdr:txBody>
    </xdr:sp>
    <xdr:clientData/>
  </xdr:twoCellAnchor>
  <xdr:twoCellAnchor>
    <xdr:from>
      <xdr:col>8</xdr:col>
      <xdr:colOff>320040</xdr:colOff>
      <xdr:row>23</xdr:row>
      <xdr:rowOff>5715</xdr:rowOff>
    </xdr:from>
    <xdr:to>
      <xdr:col>12</xdr:col>
      <xdr:colOff>98</xdr:colOff>
      <xdr:row>24</xdr:row>
      <xdr:rowOff>81915</xdr:rowOff>
    </xdr:to>
    <xdr:sp macro="" textlink="">
      <xdr:nvSpPr>
        <xdr:cNvPr id="5" name="TextBox 4">
          <a:hlinkClick xmlns:r="http://schemas.openxmlformats.org/officeDocument/2006/relationships" r:id="rId2"/>
          <a:extLst>
            <a:ext uri="{FF2B5EF4-FFF2-40B4-BE49-F238E27FC236}">
              <a16:creationId xmlns:a16="http://schemas.microsoft.com/office/drawing/2014/main" id="{00000000-0008-0000-0100-000005000000}"/>
            </a:ext>
          </a:extLst>
        </xdr:cNvPr>
        <xdr:cNvSpPr txBox="1"/>
      </xdr:nvSpPr>
      <xdr:spPr>
        <a:xfrm>
          <a:off x="5132070" y="4375785"/>
          <a:ext cx="2072640" cy="266700"/>
        </a:xfrm>
        <a:prstGeom prst="rect">
          <a:avLst/>
        </a:prstGeom>
        <a:solidFill>
          <a:schemeClr val="tx1"/>
        </a:solidFill>
        <a:ln w="25400"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chemeClr val="bg1"/>
              </a:solidFill>
            </a:rPr>
            <a:t>Click</a:t>
          </a:r>
          <a:r>
            <a:rPr lang="en-US" sz="1400" b="1" baseline="0">
              <a:solidFill>
                <a:schemeClr val="bg1"/>
              </a:solidFill>
            </a:rPr>
            <a:t> here to start</a:t>
          </a:r>
          <a:endParaRPr lang="en-US" sz="1400" b="1">
            <a:solidFill>
              <a:schemeClr val="bg1"/>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5</xdr:col>
      <xdr:colOff>259080</xdr:colOff>
      <xdr:row>1</xdr:row>
      <xdr:rowOff>137160</xdr:rowOff>
    </xdr:from>
    <xdr:to>
      <xdr:col>8</xdr:col>
      <xdr:colOff>266866</xdr:colOff>
      <xdr:row>4</xdr:row>
      <xdr:rowOff>142411</xdr:rowOff>
    </xdr:to>
    <xdr:pic>
      <xdr:nvPicPr>
        <xdr:cNvPr id="2" name="Picture 1">
          <a:extLst>
            <a:ext uri="{FF2B5EF4-FFF2-40B4-BE49-F238E27FC236}">
              <a16:creationId xmlns:a16="http://schemas.microsoft.com/office/drawing/2014/main" id="{3C333776-67E0-459B-A196-79F9E2BADE28}"/>
            </a:ext>
          </a:extLst>
        </xdr:cNvPr>
        <xdr:cNvPicPr>
          <a:picLocks noChangeAspect="1"/>
        </xdr:cNvPicPr>
      </xdr:nvPicPr>
      <xdr:blipFill>
        <a:blip xmlns:r="http://schemas.openxmlformats.org/officeDocument/2006/relationships" r:embed="rId1"/>
        <a:stretch>
          <a:fillRect/>
        </a:stretch>
      </xdr:blipFill>
      <xdr:spPr>
        <a:xfrm>
          <a:off x="2560320" y="327660"/>
          <a:ext cx="1836586" cy="553891"/>
        </a:xfrm>
        <a:prstGeom prst="rect">
          <a:avLst/>
        </a:prstGeom>
      </xdr:spPr>
    </xdr:pic>
    <xdr:clientData/>
  </xdr:twoCellAnchor>
  <xdr:twoCellAnchor>
    <xdr:from>
      <xdr:col>13</xdr:col>
      <xdr:colOff>137160</xdr:colOff>
      <xdr:row>3</xdr:row>
      <xdr:rowOff>76200</xdr:rowOff>
    </xdr:from>
    <xdr:to>
      <xdr:col>16</xdr:col>
      <xdr:colOff>407670</xdr:colOff>
      <xdr:row>5</xdr:row>
      <xdr:rowOff>68580</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ED72BCD1-D999-474D-97C2-A4DB2B57DC3C}"/>
            </a:ext>
          </a:extLst>
        </xdr:cNvPr>
        <xdr:cNvSpPr/>
      </xdr:nvSpPr>
      <xdr:spPr>
        <a:xfrm>
          <a:off x="7467600" y="632460"/>
          <a:ext cx="2099310" cy="35814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Back to</a:t>
          </a:r>
          <a:r>
            <a:rPr lang="en-US" sz="1000" b="1" i="0" u="none" baseline="0">
              <a:solidFill>
                <a:schemeClr val="bg1"/>
              </a:solidFill>
            </a:rPr>
            <a:t> Automatic Aid Response</a:t>
          </a:r>
          <a:endParaRPr lang="en-US" sz="1000" b="1" i="0" u="none">
            <a:solidFill>
              <a:schemeClr val="bg1"/>
            </a:solidFill>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18</xdr:col>
      <xdr:colOff>72390</xdr:colOff>
      <xdr:row>1</xdr:row>
      <xdr:rowOff>99060</xdr:rowOff>
    </xdr:from>
    <xdr:to>
      <xdr:col>21</xdr:col>
      <xdr:colOff>320040</xdr:colOff>
      <xdr:row>2</xdr:row>
      <xdr:rowOff>99060</xdr:rowOff>
    </xdr:to>
    <xdr:sp macro="[0]!Duplicate_Appartus_Sheet" textlink="">
      <xdr:nvSpPr>
        <xdr:cNvPr id="3" name="Rectangle: Rounded Corners 2">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8995410" y="289560"/>
          <a:ext cx="1855470" cy="335280"/>
        </a:xfrm>
        <a:prstGeom prst="roundRect">
          <a:avLst/>
        </a:prstGeom>
        <a:solidFill>
          <a:schemeClr val="tx1"/>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chemeClr val="bg1"/>
              </a:solidFill>
            </a:rPr>
            <a:t>Back to Sheet 1</a:t>
          </a:r>
        </a:p>
      </xdr:txBody>
    </xdr:sp>
    <xdr:clientData/>
  </xdr:twoCellAnchor>
  <xdr:twoCellAnchor>
    <xdr:from>
      <xdr:col>12</xdr:col>
      <xdr:colOff>489088</xdr:colOff>
      <xdr:row>1</xdr:row>
      <xdr:rowOff>89536</xdr:rowOff>
    </xdr:from>
    <xdr:to>
      <xdr:col>16</xdr:col>
      <xdr:colOff>296826</xdr:colOff>
      <xdr:row>2</xdr:row>
      <xdr:rowOff>101546</xdr:rowOff>
    </xdr:to>
    <xdr:sp macro="[0]!Duplicate_Appartus_Sheet" textlink="">
      <xdr:nvSpPr>
        <xdr:cNvPr id="5" name="Rectangle: Rounded Corners 4">
          <a:hlinkClick xmlns:r="http://schemas.openxmlformats.org/officeDocument/2006/relationships" r:id="rId2"/>
          <a:extLst>
            <a:ext uri="{FF2B5EF4-FFF2-40B4-BE49-F238E27FC236}">
              <a16:creationId xmlns:a16="http://schemas.microsoft.com/office/drawing/2014/main" id="{00000000-0008-0000-1500-000005000000}"/>
            </a:ext>
          </a:extLst>
        </xdr:cNvPr>
        <xdr:cNvSpPr/>
      </xdr:nvSpPr>
      <xdr:spPr>
        <a:xfrm>
          <a:off x="6196468" y="280036"/>
          <a:ext cx="2002298" cy="347290"/>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Automatic Aid Worksheet</a:t>
          </a:r>
        </a:p>
      </xdr:txBody>
    </xdr:sp>
    <xdr:clientData/>
  </xdr:twoCellAnchor>
  <xdr:twoCellAnchor>
    <xdr:from>
      <xdr:col>3</xdr:col>
      <xdr:colOff>209550</xdr:colOff>
      <xdr:row>33</xdr:row>
      <xdr:rowOff>9525</xdr:rowOff>
    </xdr:from>
    <xdr:to>
      <xdr:col>13</xdr:col>
      <xdr:colOff>133350</xdr:colOff>
      <xdr:row>47</xdr:row>
      <xdr:rowOff>123825</xdr:rowOff>
    </xdr:to>
    <xdr:sp macro="" textlink="" fLocksText="0">
      <xdr:nvSpPr>
        <xdr:cNvPr id="10" name="TextBox 9">
          <a:extLst>
            <a:ext uri="{FF2B5EF4-FFF2-40B4-BE49-F238E27FC236}">
              <a16:creationId xmlns:a16="http://schemas.microsoft.com/office/drawing/2014/main" id="{00000000-0008-0000-1500-00000A000000}"/>
            </a:ext>
          </a:extLst>
        </xdr:cNvPr>
        <xdr:cNvSpPr txBox="1"/>
      </xdr:nvSpPr>
      <xdr:spPr>
        <a:xfrm>
          <a:off x="485775" y="6838950"/>
          <a:ext cx="5267325" cy="2781300"/>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p>
      </xdr:txBody>
    </xdr:sp>
    <xdr:clientData/>
  </xdr:twoCellAnchor>
  <xdr:twoCellAnchor>
    <xdr:from>
      <xdr:col>24</xdr:col>
      <xdr:colOff>95250</xdr:colOff>
      <xdr:row>6</xdr:row>
      <xdr:rowOff>0</xdr:rowOff>
    </xdr:from>
    <xdr:to>
      <xdr:col>27</xdr:col>
      <xdr:colOff>207646</xdr:colOff>
      <xdr:row>7</xdr:row>
      <xdr:rowOff>62865</xdr:rowOff>
    </xdr:to>
    <xdr:sp macro="[0]!Duplicate_Appartus_Sheet" textlink="">
      <xdr:nvSpPr>
        <xdr:cNvPr id="4" name="Rectangle: Rounded Corners 3">
          <a:hlinkClick xmlns:r="http://schemas.openxmlformats.org/officeDocument/2006/relationships" r:id="rId3"/>
          <a:extLst>
            <a:ext uri="{FF2B5EF4-FFF2-40B4-BE49-F238E27FC236}">
              <a16:creationId xmlns:a16="http://schemas.microsoft.com/office/drawing/2014/main" id="{00000000-0008-0000-1500-000004000000}"/>
            </a:ext>
          </a:extLst>
        </xdr:cNvPr>
        <xdr:cNvSpPr/>
      </xdr:nvSpPr>
      <xdr:spPr>
        <a:xfrm>
          <a:off x="10439400" y="1371600"/>
          <a:ext cx="1941196" cy="272415"/>
        </a:xfrm>
        <a:prstGeom prst="roundRect">
          <a:avLst/>
        </a:prstGeom>
        <a:solidFill>
          <a:schemeClr val="accent2">
            <a:lumMod val="75000"/>
          </a:schemeClr>
        </a:solidFill>
        <a:ln w="1905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ysClr val="windowText" lastClr="000000"/>
              </a:solidFill>
            </a:rPr>
            <a:t>Personnel Calculator</a:t>
          </a:r>
        </a:p>
      </xdr:txBody>
    </xdr:sp>
    <xdr:clientData/>
  </xdr:twoCellAnchor>
  <xdr:twoCellAnchor>
    <xdr:from>
      <xdr:col>5</xdr:col>
      <xdr:colOff>297180</xdr:colOff>
      <xdr:row>4</xdr:row>
      <xdr:rowOff>22860</xdr:rowOff>
    </xdr:from>
    <xdr:to>
      <xdr:col>5</xdr:col>
      <xdr:colOff>787908</xdr:colOff>
      <xdr:row>4</xdr:row>
      <xdr:rowOff>175260</xdr:rowOff>
    </xdr:to>
    <xdr:sp macro="" textlink="">
      <xdr:nvSpPr>
        <xdr:cNvPr id="7" name="Arrow: Right 6">
          <a:extLst>
            <a:ext uri="{FF2B5EF4-FFF2-40B4-BE49-F238E27FC236}">
              <a16:creationId xmlns:a16="http://schemas.microsoft.com/office/drawing/2014/main" id="{39E13CD4-F9FC-4E65-8616-6DE1FE0EA720}"/>
            </a:ext>
          </a:extLst>
        </xdr:cNvPr>
        <xdr:cNvSpPr/>
      </xdr:nvSpPr>
      <xdr:spPr>
        <a:xfrm>
          <a:off x="1866900" y="975360"/>
          <a:ext cx="490728" cy="152400"/>
        </a:xfrm>
        <a:prstGeom prst="rightArrow">
          <a:avLst/>
        </a:prstGeom>
        <a:solidFill>
          <a:srgbClr val="FF0000"/>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72</xdr:col>
      <xdr:colOff>53064</xdr:colOff>
      <xdr:row>1</xdr:row>
      <xdr:rowOff>139497</xdr:rowOff>
    </xdr:from>
    <xdr:to>
      <xdr:col>74</xdr:col>
      <xdr:colOff>358257</xdr:colOff>
      <xdr:row>3</xdr:row>
      <xdr:rowOff>59172</xdr:rowOff>
    </xdr:to>
    <xdr:sp macro="" textlink="">
      <xdr:nvSpPr>
        <xdr:cNvPr id="30" name="Rectangle: Rounded Corners 29">
          <a:hlinkClick xmlns:r="http://schemas.openxmlformats.org/officeDocument/2006/relationships" r:id="rId1"/>
          <a:extLst>
            <a:ext uri="{FF2B5EF4-FFF2-40B4-BE49-F238E27FC236}">
              <a16:creationId xmlns:a16="http://schemas.microsoft.com/office/drawing/2014/main" id="{00000000-0008-0000-1600-00001E000000}"/>
            </a:ext>
          </a:extLst>
        </xdr:cNvPr>
        <xdr:cNvSpPr/>
      </xdr:nvSpPr>
      <xdr:spPr>
        <a:xfrm>
          <a:off x="9783804" y="200457"/>
          <a:ext cx="914793" cy="224475"/>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72</xdr:col>
      <xdr:colOff>53064</xdr:colOff>
      <xdr:row>3</xdr:row>
      <xdr:rowOff>128543</xdr:rowOff>
    </xdr:from>
    <xdr:to>
      <xdr:col>74</xdr:col>
      <xdr:colOff>356895</xdr:colOff>
      <xdr:row>5</xdr:row>
      <xdr:rowOff>35377</xdr:rowOff>
    </xdr:to>
    <xdr:sp macro="" textlink="">
      <xdr:nvSpPr>
        <xdr:cNvPr id="31" name="Rectangle: Rounded Corners 30">
          <a:hlinkClick xmlns:r="http://schemas.openxmlformats.org/officeDocument/2006/relationships" r:id="rId2"/>
          <a:extLst>
            <a:ext uri="{FF2B5EF4-FFF2-40B4-BE49-F238E27FC236}">
              <a16:creationId xmlns:a16="http://schemas.microsoft.com/office/drawing/2014/main" id="{00000000-0008-0000-1600-00001F000000}"/>
            </a:ext>
          </a:extLst>
        </xdr:cNvPr>
        <xdr:cNvSpPr/>
      </xdr:nvSpPr>
      <xdr:spPr>
        <a:xfrm>
          <a:off x="9783804" y="494303"/>
          <a:ext cx="913431" cy="219254"/>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112416</xdr:colOff>
      <xdr:row>10</xdr:row>
      <xdr:rowOff>70129</xdr:rowOff>
    </xdr:from>
    <xdr:to>
      <xdr:col>1</xdr:col>
      <xdr:colOff>1758881</xdr:colOff>
      <xdr:row>11</xdr:row>
      <xdr:rowOff>219075</xdr:rowOff>
    </xdr:to>
    <xdr:sp macro="" textlink="">
      <xdr:nvSpPr>
        <xdr:cNvPr id="29" name="Rectangle 28">
          <a:extLst>
            <a:ext uri="{FF2B5EF4-FFF2-40B4-BE49-F238E27FC236}">
              <a16:creationId xmlns:a16="http://schemas.microsoft.com/office/drawing/2014/main" id="{00000000-0008-0000-1600-00001D000000}"/>
            </a:ext>
          </a:extLst>
        </xdr:cNvPr>
        <xdr:cNvSpPr/>
      </xdr:nvSpPr>
      <xdr:spPr>
        <a:xfrm>
          <a:off x="293391" y="1708429"/>
          <a:ext cx="1646465" cy="2632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For</a:t>
          </a:r>
          <a:r>
            <a:rPr lang="en-US" sz="1200" b="1" baseline="0">
              <a:solidFill>
                <a:schemeClr val="tx1"/>
              </a:solidFill>
            </a:rPr>
            <a:t> Inspector Use Only</a:t>
          </a:r>
          <a:endParaRPr lang="en-US" sz="1200" b="1">
            <a:solidFill>
              <a:schemeClr val="tx1"/>
            </a:solidFill>
          </a:endParaRPr>
        </a:p>
      </xdr:txBody>
    </xdr:sp>
    <xdr:clientData/>
  </xdr:twoCellAnchor>
  <xdr:twoCellAnchor>
    <xdr:from>
      <xdr:col>1</xdr:col>
      <xdr:colOff>97155</xdr:colOff>
      <xdr:row>15</xdr:row>
      <xdr:rowOff>0</xdr:rowOff>
    </xdr:from>
    <xdr:to>
      <xdr:col>1</xdr:col>
      <xdr:colOff>1748790</xdr:colOff>
      <xdr:row>16</xdr:row>
      <xdr:rowOff>11430</xdr:rowOff>
    </xdr:to>
    <xdr:sp macro="" textlink="">
      <xdr:nvSpPr>
        <xdr:cNvPr id="32" name="Rectangle 31">
          <a:extLst>
            <a:ext uri="{FF2B5EF4-FFF2-40B4-BE49-F238E27FC236}">
              <a16:creationId xmlns:a16="http://schemas.microsoft.com/office/drawing/2014/main" id="{00000000-0008-0000-1600-000020000000}"/>
            </a:ext>
          </a:extLst>
        </xdr:cNvPr>
        <xdr:cNvSpPr/>
      </xdr:nvSpPr>
      <xdr:spPr>
        <a:xfrm>
          <a:off x="278130" y="2647950"/>
          <a:ext cx="1651635" cy="21145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Automatic</a:t>
          </a:r>
          <a:r>
            <a:rPr lang="en-US" sz="1200" b="1" baseline="0">
              <a:solidFill>
                <a:schemeClr val="tx1"/>
              </a:solidFill>
            </a:rPr>
            <a:t> Aid Factor</a:t>
          </a:r>
          <a:endParaRPr lang="en-US" sz="1200" b="1">
            <a:solidFill>
              <a:schemeClr val="tx1"/>
            </a:solidFill>
          </a:endParaRPr>
        </a:p>
      </xdr:txBody>
    </xdr:sp>
    <xdr:clientData/>
  </xdr:twoCellAnchor>
  <xdr:twoCellAnchor>
    <xdr:from>
      <xdr:col>64</xdr:col>
      <xdr:colOff>95251</xdr:colOff>
      <xdr:row>29</xdr:row>
      <xdr:rowOff>90486</xdr:rowOff>
    </xdr:from>
    <xdr:to>
      <xdr:col>76</xdr:col>
      <xdr:colOff>60325</xdr:colOff>
      <xdr:row>36</xdr:row>
      <xdr:rowOff>7937</xdr:rowOff>
    </xdr:to>
    <xdr:sp macro="" textlink="" fLocksText="0">
      <xdr:nvSpPr>
        <xdr:cNvPr id="27" name="TextBox 26">
          <a:extLst>
            <a:ext uri="{FF2B5EF4-FFF2-40B4-BE49-F238E27FC236}">
              <a16:creationId xmlns:a16="http://schemas.microsoft.com/office/drawing/2014/main" id="{00000000-0008-0000-1600-00001B000000}"/>
            </a:ext>
          </a:extLst>
        </xdr:cNvPr>
        <xdr:cNvSpPr txBox="1"/>
      </xdr:nvSpPr>
      <xdr:spPr>
        <a:xfrm>
          <a:off x="9239251" y="5630861"/>
          <a:ext cx="2687637" cy="1417639"/>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r>
            <a:rPr lang="en-US" sz="1100" i="1"/>
            <a:t>						</a:t>
          </a:r>
          <a:r>
            <a:rPr lang="en-US" sz="1100"/>
            <a:t>	</a:t>
          </a:r>
        </a:p>
      </xdr:txBody>
    </xdr:sp>
    <xdr:clientData/>
  </xdr:twoCellAnchor>
  <xdr:twoCellAnchor>
    <xdr:from>
      <xdr:col>1</xdr:col>
      <xdr:colOff>65034</xdr:colOff>
      <xdr:row>6</xdr:row>
      <xdr:rowOff>134082</xdr:rowOff>
    </xdr:from>
    <xdr:to>
      <xdr:col>1</xdr:col>
      <xdr:colOff>1814118</xdr:colOff>
      <xdr:row>8</xdr:row>
      <xdr:rowOff>30921</xdr:rowOff>
    </xdr:to>
    <xdr:sp macro="" textlink="">
      <xdr:nvSpPr>
        <xdr:cNvPr id="22" name="Rectangle: Rounded Corners 21">
          <a:hlinkClick xmlns:r="http://schemas.openxmlformats.org/officeDocument/2006/relationships" r:id="rId3"/>
          <a:extLst>
            <a:ext uri="{FF2B5EF4-FFF2-40B4-BE49-F238E27FC236}">
              <a16:creationId xmlns:a16="http://schemas.microsoft.com/office/drawing/2014/main" id="{00000000-0008-0000-1600-000016000000}"/>
            </a:ext>
          </a:extLst>
        </xdr:cNvPr>
        <xdr:cNvSpPr/>
      </xdr:nvSpPr>
      <xdr:spPr>
        <a:xfrm>
          <a:off x="246009" y="1048482"/>
          <a:ext cx="1749084" cy="277839"/>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Response</a:t>
          </a:r>
        </a:p>
      </xdr:txBody>
    </xdr:sp>
    <xdr:clientData/>
  </xdr:twoCellAnchor>
  <xdr:twoCellAnchor>
    <xdr:from>
      <xdr:col>1</xdr:col>
      <xdr:colOff>217573</xdr:colOff>
      <xdr:row>12</xdr:row>
      <xdr:rowOff>93246</xdr:rowOff>
    </xdr:from>
    <xdr:to>
      <xdr:col>1</xdr:col>
      <xdr:colOff>1589363</xdr:colOff>
      <xdr:row>14</xdr:row>
      <xdr:rowOff>133059</xdr:rowOff>
    </xdr:to>
    <xdr:sp macro="" textlink="">
      <xdr:nvSpPr>
        <xdr:cNvPr id="25" name="Rectangle: Rounded Corners 24">
          <a:hlinkClick xmlns:r="http://schemas.openxmlformats.org/officeDocument/2006/relationships" r:id="rId4"/>
          <a:extLst>
            <a:ext uri="{FF2B5EF4-FFF2-40B4-BE49-F238E27FC236}">
              <a16:creationId xmlns:a16="http://schemas.microsoft.com/office/drawing/2014/main" id="{00000000-0008-0000-1600-000019000000}"/>
            </a:ext>
          </a:extLst>
        </xdr:cNvPr>
        <xdr:cNvSpPr/>
      </xdr:nvSpPr>
      <xdr:spPr>
        <a:xfrm>
          <a:off x="398548" y="2074446"/>
          <a:ext cx="1371790" cy="497013"/>
        </a:xfrm>
        <a:prstGeom prst="roundRect">
          <a:avLst/>
        </a:prstGeom>
        <a:solidFill>
          <a:schemeClr val="accent4">
            <a:lumMod val="75000"/>
          </a:schemeClr>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Factor  Calculator</a:t>
          </a:r>
        </a:p>
      </xdr:txBody>
    </xdr:sp>
    <xdr:clientData/>
  </xdr:twoCellAnchor>
  <xdr:twoCellAnchor>
    <xdr:from>
      <xdr:col>67</xdr:col>
      <xdr:colOff>95052</xdr:colOff>
      <xdr:row>6</xdr:row>
      <xdr:rowOff>66125</xdr:rowOff>
    </xdr:from>
    <xdr:to>
      <xdr:col>75</xdr:col>
      <xdr:colOff>171252</xdr:colOff>
      <xdr:row>27</xdr:row>
      <xdr:rowOff>177972</xdr:rowOff>
    </xdr:to>
    <xdr:grpSp>
      <xdr:nvGrpSpPr>
        <xdr:cNvPr id="2" name="Group 1">
          <a:extLst>
            <a:ext uri="{FF2B5EF4-FFF2-40B4-BE49-F238E27FC236}">
              <a16:creationId xmlns:a16="http://schemas.microsoft.com/office/drawing/2014/main" id="{FE3ADFD6-2F49-F71F-A919-B0BBA0D567A0}"/>
            </a:ext>
          </a:extLst>
        </xdr:cNvPr>
        <xdr:cNvGrpSpPr/>
      </xdr:nvGrpSpPr>
      <xdr:grpSpPr>
        <a:xfrm>
          <a:off x="9292392" y="972905"/>
          <a:ext cx="1828800" cy="4310467"/>
          <a:chOff x="9277152" y="858605"/>
          <a:chExt cx="1828800" cy="4310467"/>
        </a:xfrm>
      </xdr:grpSpPr>
      <xdr:sp macro="" textlink="'Automatic Response (2)'!S5:U5">
        <xdr:nvSpPr>
          <xdr:cNvPr id="131" name="Rectangle: Rounded Corners 130">
            <a:hlinkClick xmlns:r="http://schemas.openxmlformats.org/officeDocument/2006/relationships" r:id="rId5"/>
            <a:extLst>
              <a:ext uri="{FF2B5EF4-FFF2-40B4-BE49-F238E27FC236}">
                <a16:creationId xmlns:a16="http://schemas.microsoft.com/office/drawing/2014/main" id="{00000000-0008-0000-1600-000083000000}"/>
              </a:ext>
            </a:extLst>
          </xdr:cNvPr>
          <xdr:cNvSpPr/>
        </xdr:nvSpPr>
        <xdr:spPr>
          <a:xfrm>
            <a:off x="9277152" y="4571673"/>
            <a:ext cx="1828800" cy="218441"/>
          </a:xfrm>
          <a:prstGeom prst="roundRect">
            <a:avLst/>
          </a:prstGeom>
          <a:solidFill>
            <a:schemeClr val="accent4">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8DC87600-0833-49A8-8D01-425E000B4772}" type="TxLink">
              <a:rPr lang="en-US" sz="1100" b="1" i="0" u="none" strike="noStrike">
                <a:solidFill>
                  <a:srgbClr val="000000"/>
                </a:solidFill>
                <a:latin typeface="Calibri"/>
                <a:ea typeface="Calibri"/>
                <a:cs typeface="Calibri"/>
              </a:rPr>
              <a:pPr algn="ctr"/>
              <a:t> </a:t>
            </a:fld>
            <a:endParaRPr lang="en-US" b="1" i="0" u="none" strike="noStrike">
              <a:latin typeface="Calibri"/>
              <a:ea typeface="Calibri"/>
              <a:cs typeface="Calibri"/>
            </a:endParaRPr>
          </a:p>
        </xdr:txBody>
      </xdr:sp>
      <xdr:sp macro="" textlink="'Automatic Response (2)'!V5:X5">
        <xdr:nvSpPr>
          <xdr:cNvPr id="135" name="Rectangle: Rounded Corners 134">
            <a:hlinkClick xmlns:r="http://schemas.openxmlformats.org/officeDocument/2006/relationships" r:id="rId6"/>
            <a:extLst>
              <a:ext uri="{FF2B5EF4-FFF2-40B4-BE49-F238E27FC236}">
                <a16:creationId xmlns:a16="http://schemas.microsoft.com/office/drawing/2014/main" id="{00000000-0008-0000-1600-000087000000}"/>
              </a:ext>
            </a:extLst>
          </xdr:cNvPr>
          <xdr:cNvSpPr/>
        </xdr:nvSpPr>
        <xdr:spPr>
          <a:xfrm>
            <a:off x="9277152" y="4932852"/>
            <a:ext cx="1828800" cy="236220"/>
          </a:xfrm>
          <a:prstGeom prst="roundRect">
            <a:avLst/>
          </a:prstGeom>
          <a:solidFill>
            <a:schemeClr val="accent4">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AD215D21-D08B-4029-88ED-0ECA7743C2F8}" type="TxLink">
              <a:rPr lang="en-US" sz="1100" b="1" i="0" u="none" strike="noStrike">
                <a:solidFill>
                  <a:srgbClr val="000000"/>
                </a:solidFill>
                <a:latin typeface="Calibri"/>
                <a:ea typeface="Calibri"/>
                <a:cs typeface="Calibri"/>
              </a:rPr>
              <a:pPr algn="ctr"/>
              <a:t> </a:t>
            </a:fld>
            <a:endParaRPr lang="en-US" sz="1100" b="1" i="0" u="none" strike="noStrike">
              <a:solidFill>
                <a:schemeClr val="bg1"/>
              </a:solidFill>
              <a:latin typeface="Calibri"/>
              <a:ea typeface="Calibri"/>
              <a:cs typeface="Calibri"/>
            </a:endParaRPr>
          </a:p>
        </xdr:txBody>
      </xdr:sp>
      <xdr:sp macro="" textlink="'Automatic Response'!$G$5:$I$5">
        <xdr:nvSpPr>
          <xdr:cNvPr id="26640" name="Rectangle: Rounded Corners 26639">
            <a:hlinkClick xmlns:r="http://schemas.openxmlformats.org/officeDocument/2006/relationships" r:id="rId7"/>
            <a:extLst>
              <a:ext uri="{FF2B5EF4-FFF2-40B4-BE49-F238E27FC236}">
                <a16:creationId xmlns:a16="http://schemas.microsoft.com/office/drawing/2014/main" id="{00000000-0008-0000-1600-000010680000}"/>
              </a:ext>
            </a:extLst>
          </xdr:cNvPr>
          <xdr:cNvSpPr/>
        </xdr:nvSpPr>
        <xdr:spPr>
          <a:xfrm>
            <a:off x="9277152" y="858605"/>
            <a:ext cx="1828800" cy="228601"/>
          </a:xfrm>
          <a:prstGeom prst="roundRect">
            <a:avLst/>
          </a:prstGeom>
          <a:solidFill>
            <a:schemeClr val="accent4">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5DB2629C-D214-4FA6-9CDB-49789097D2EC}" type="TxLink">
              <a:rPr lang="en-US" sz="1100" b="1" i="0" u="none" strike="noStrike">
                <a:solidFill>
                  <a:srgbClr val="000000"/>
                </a:solidFill>
                <a:latin typeface="Calibri"/>
                <a:ea typeface="Calibri"/>
                <a:cs typeface="Calibri"/>
              </a:rPr>
              <a:pPr algn="ctr"/>
              <a:t> </a:t>
            </a:fld>
            <a:endParaRPr lang="en-US" sz="1100" b="1" i="0" u="none" strike="noStrike">
              <a:solidFill>
                <a:schemeClr val="bg1"/>
              </a:solidFill>
              <a:latin typeface="Calibri"/>
              <a:ea typeface="Calibri"/>
              <a:cs typeface="Calibri"/>
            </a:endParaRPr>
          </a:p>
        </xdr:txBody>
      </xdr:sp>
      <xdr:sp macro="" textlink="'Automatic Response'!$J$5:$L$5">
        <xdr:nvSpPr>
          <xdr:cNvPr id="26642" name="Rectangle: Rounded Corners 26641">
            <a:hlinkClick xmlns:r="http://schemas.openxmlformats.org/officeDocument/2006/relationships" r:id="rId8"/>
            <a:extLst>
              <a:ext uri="{FF2B5EF4-FFF2-40B4-BE49-F238E27FC236}">
                <a16:creationId xmlns:a16="http://schemas.microsoft.com/office/drawing/2014/main" id="{00000000-0008-0000-1600-000012680000}"/>
              </a:ext>
            </a:extLst>
          </xdr:cNvPr>
          <xdr:cNvSpPr/>
        </xdr:nvSpPr>
        <xdr:spPr>
          <a:xfrm>
            <a:off x="9277152" y="1230579"/>
            <a:ext cx="1828800" cy="228600"/>
          </a:xfrm>
          <a:prstGeom prst="roundRect">
            <a:avLst/>
          </a:prstGeom>
          <a:solidFill>
            <a:schemeClr val="accent4">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BD25013-EEBC-49F2-A6A9-D17D2298990F}" type="TxLink">
              <a:rPr lang="en-US" sz="1100" b="1" i="0" u="none" strike="noStrike">
                <a:solidFill>
                  <a:srgbClr val="000000"/>
                </a:solidFill>
                <a:latin typeface="Calibri"/>
                <a:ea typeface="Calibri"/>
                <a:cs typeface="Calibri"/>
              </a:rPr>
              <a:pPr algn="ctr"/>
              <a:t> </a:t>
            </a:fld>
            <a:endParaRPr lang="en-US" b="1" i="0" u="none" strike="noStrike">
              <a:latin typeface="Calibri"/>
              <a:ea typeface="Calibri"/>
              <a:cs typeface="Calibri"/>
            </a:endParaRPr>
          </a:p>
        </xdr:txBody>
      </xdr:sp>
      <xdr:sp macro="" textlink="'Automatic Response'!$M$5:$O$5">
        <xdr:nvSpPr>
          <xdr:cNvPr id="26644" name="Rectangle: Rounded Corners 26643">
            <a:hlinkClick xmlns:r="http://schemas.openxmlformats.org/officeDocument/2006/relationships" r:id="rId9"/>
            <a:extLst>
              <a:ext uri="{FF2B5EF4-FFF2-40B4-BE49-F238E27FC236}">
                <a16:creationId xmlns:a16="http://schemas.microsoft.com/office/drawing/2014/main" id="{00000000-0008-0000-1600-000014680000}"/>
              </a:ext>
            </a:extLst>
          </xdr:cNvPr>
          <xdr:cNvSpPr/>
        </xdr:nvSpPr>
        <xdr:spPr>
          <a:xfrm>
            <a:off x="9277152" y="1602870"/>
            <a:ext cx="1828800" cy="241935"/>
          </a:xfrm>
          <a:prstGeom prst="roundRect">
            <a:avLst/>
          </a:prstGeom>
          <a:solidFill>
            <a:schemeClr val="accent4">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7D93E53-3A54-48FE-8C61-E81F58FFE277}" type="TxLink">
              <a:rPr lang="en-US" sz="1100" b="1" i="0" u="none" strike="noStrike">
                <a:solidFill>
                  <a:srgbClr val="000000"/>
                </a:solidFill>
                <a:latin typeface="Calibri"/>
                <a:ea typeface="Calibri"/>
                <a:cs typeface="Calibri"/>
              </a:rPr>
              <a:pPr algn="ctr"/>
              <a:t> </a:t>
            </a:fld>
            <a:endParaRPr lang="en-US" sz="1100" b="1" i="0" u="none" strike="noStrike">
              <a:solidFill>
                <a:schemeClr val="bg1"/>
              </a:solidFill>
              <a:latin typeface="Calibri"/>
              <a:ea typeface="Calibri"/>
              <a:cs typeface="Calibri"/>
            </a:endParaRPr>
          </a:p>
        </xdr:txBody>
      </xdr:sp>
      <xdr:sp macro="" textlink="'Automatic Response'!$P$5:$R$5">
        <xdr:nvSpPr>
          <xdr:cNvPr id="26646" name="Rectangle: Rounded Corners 26645">
            <a:hlinkClick xmlns:r="http://schemas.openxmlformats.org/officeDocument/2006/relationships" r:id="rId10"/>
            <a:extLst>
              <a:ext uri="{FF2B5EF4-FFF2-40B4-BE49-F238E27FC236}">
                <a16:creationId xmlns:a16="http://schemas.microsoft.com/office/drawing/2014/main" id="{00000000-0008-0000-1600-000016680000}"/>
              </a:ext>
            </a:extLst>
          </xdr:cNvPr>
          <xdr:cNvSpPr/>
        </xdr:nvSpPr>
        <xdr:spPr>
          <a:xfrm>
            <a:off x="9277152" y="1987544"/>
            <a:ext cx="1828800" cy="220345"/>
          </a:xfrm>
          <a:prstGeom prst="roundRect">
            <a:avLst/>
          </a:prstGeom>
          <a:solidFill>
            <a:schemeClr val="accent4">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B91F8819-65BE-4B50-931E-4D545A177496}" type="TxLink">
              <a:rPr lang="en-US" sz="1100" b="1" i="0" u="none" strike="noStrike">
                <a:solidFill>
                  <a:srgbClr val="000000"/>
                </a:solidFill>
                <a:latin typeface="Calibri"/>
                <a:ea typeface="Calibri"/>
                <a:cs typeface="Calibri"/>
              </a:rPr>
              <a:pPr algn="ctr"/>
              <a:t> </a:t>
            </a:fld>
            <a:endParaRPr lang="en-US" sz="1100" b="1" i="0" u="none" strike="noStrike">
              <a:solidFill>
                <a:schemeClr val="bg1"/>
              </a:solidFill>
              <a:latin typeface="Calibri"/>
              <a:ea typeface="Calibri"/>
              <a:cs typeface="Calibri"/>
            </a:endParaRPr>
          </a:p>
        </xdr:txBody>
      </xdr:sp>
      <xdr:sp macro="" textlink="'Automatic Response'!$S$5:$U$5">
        <xdr:nvSpPr>
          <xdr:cNvPr id="26648" name="Rectangle: Rounded Corners 26647">
            <a:hlinkClick xmlns:r="http://schemas.openxmlformats.org/officeDocument/2006/relationships" r:id="rId11"/>
            <a:extLst>
              <a:ext uri="{FF2B5EF4-FFF2-40B4-BE49-F238E27FC236}">
                <a16:creationId xmlns:a16="http://schemas.microsoft.com/office/drawing/2014/main" id="{00000000-0008-0000-1600-000018680000}"/>
              </a:ext>
            </a:extLst>
          </xdr:cNvPr>
          <xdr:cNvSpPr/>
        </xdr:nvSpPr>
        <xdr:spPr>
          <a:xfrm>
            <a:off x="9277152" y="2351580"/>
            <a:ext cx="1828800" cy="225742"/>
          </a:xfrm>
          <a:prstGeom prst="roundRect">
            <a:avLst/>
          </a:prstGeom>
          <a:solidFill>
            <a:schemeClr val="accent4">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11173FE-AD83-41F2-A8C1-CB220CA74B8A}" type="TxLink">
              <a:rPr lang="en-US" sz="1100" b="1" i="0" u="none" strike="noStrike">
                <a:solidFill>
                  <a:srgbClr val="000000"/>
                </a:solidFill>
                <a:latin typeface="Calibri"/>
                <a:ea typeface="Calibri"/>
                <a:cs typeface="Calibri"/>
              </a:rPr>
              <a:pPr algn="ctr"/>
              <a:t> </a:t>
            </a:fld>
            <a:endParaRPr lang="en-US" sz="1100" b="1" i="0" u="none" strike="noStrike">
              <a:solidFill>
                <a:schemeClr val="bg1"/>
              </a:solidFill>
              <a:latin typeface="Calibri"/>
              <a:ea typeface="Calibri"/>
              <a:cs typeface="Calibri"/>
            </a:endParaRPr>
          </a:p>
        </xdr:txBody>
      </xdr:sp>
      <xdr:sp macro="" textlink="'Automatic Response'!$V$5:$X$5">
        <xdr:nvSpPr>
          <xdr:cNvPr id="26650" name="Rectangle: Rounded Corners 26649">
            <a:hlinkClick xmlns:r="http://schemas.openxmlformats.org/officeDocument/2006/relationships" r:id="rId12"/>
            <a:extLst>
              <a:ext uri="{FF2B5EF4-FFF2-40B4-BE49-F238E27FC236}">
                <a16:creationId xmlns:a16="http://schemas.microsoft.com/office/drawing/2014/main" id="{00000000-0008-0000-1600-00001A680000}"/>
              </a:ext>
            </a:extLst>
          </xdr:cNvPr>
          <xdr:cNvSpPr/>
        </xdr:nvSpPr>
        <xdr:spPr>
          <a:xfrm>
            <a:off x="9277152" y="2720378"/>
            <a:ext cx="1828800" cy="229871"/>
          </a:xfrm>
          <a:prstGeom prst="roundRect">
            <a:avLst/>
          </a:prstGeom>
          <a:solidFill>
            <a:schemeClr val="accent4">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399AAAE2-6BEC-43F2-8FDD-F4D77E87B899}" type="TxLink">
              <a:rPr lang="en-US" sz="1100" b="1" i="0" u="none" strike="noStrike">
                <a:solidFill>
                  <a:srgbClr val="000000"/>
                </a:solidFill>
                <a:latin typeface="Calibri"/>
                <a:ea typeface="Calibri"/>
                <a:cs typeface="Calibri"/>
              </a:rPr>
              <a:pPr algn="ctr"/>
              <a:t> </a:t>
            </a:fld>
            <a:endParaRPr lang="en-US" b="1" i="0" u="none" strike="noStrike">
              <a:latin typeface="Calibri"/>
              <a:ea typeface="Calibri"/>
              <a:cs typeface="Calibri"/>
            </a:endParaRPr>
          </a:p>
        </xdr:txBody>
      </xdr:sp>
      <xdr:sp macro="" textlink="'Automatic Response (2)'!G5:I5">
        <xdr:nvSpPr>
          <xdr:cNvPr id="26652" name="Rectangle: Rounded Corners 26651">
            <a:hlinkClick xmlns:r="http://schemas.openxmlformats.org/officeDocument/2006/relationships" r:id="rId13"/>
            <a:extLst>
              <a:ext uri="{FF2B5EF4-FFF2-40B4-BE49-F238E27FC236}">
                <a16:creationId xmlns:a16="http://schemas.microsoft.com/office/drawing/2014/main" id="{00000000-0008-0000-1600-00001C680000}"/>
              </a:ext>
            </a:extLst>
          </xdr:cNvPr>
          <xdr:cNvSpPr/>
        </xdr:nvSpPr>
        <xdr:spPr>
          <a:xfrm>
            <a:off x="9277152" y="3095210"/>
            <a:ext cx="1828800" cy="227012"/>
          </a:xfrm>
          <a:prstGeom prst="roundRect">
            <a:avLst/>
          </a:prstGeom>
          <a:solidFill>
            <a:schemeClr val="accent4">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0AA49CE6-A6A3-460E-8052-ACF5268FAB54}" type="TxLink">
              <a:rPr lang="en-US" sz="1100" b="1" i="0" u="none" strike="noStrike">
                <a:solidFill>
                  <a:srgbClr val="000000"/>
                </a:solidFill>
                <a:latin typeface="Calibri"/>
                <a:ea typeface="Calibri"/>
                <a:cs typeface="Calibri"/>
              </a:rPr>
              <a:pPr algn="ctr"/>
              <a:t> </a:t>
            </a:fld>
            <a:endParaRPr lang="en-US" sz="1100" b="1" i="0" u="none" strike="noStrike">
              <a:solidFill>
                <a:schemeClr val="bg1"/>
              </a:solidFill>
              <a:latin typeface="Calibri"/>
              <a:ea typeface="Calibri"/>
              <a:cs typeface="Calibri"/>
            </a:endParaRPr>
          </a:p>
        </xdr:txBody>
      </xdr:sp>
      <xdr:sp macro="" textlink="'Automatic Response (2)'!J5:L5">
        <xdr:nvSpPr>
          <xdr:cNvPr id="26654" name="Rectangle: Rounded Corners 26653">
            <a:hlinkClick xmlns:r="http://schemas.openxmlformats.org/officeDocument/2006/relationships" r:id="rId14"/>
            <a:extLst>
              <a:ext uri="{FF2B5EF4-FFF2-40B4-BE49-F238E27FC236}">
                <a16:creationId xmlns:a16="http://schemas.microsoft.com/office/drawing/2014/main" id="{00000000-0008-0000-1600-00001E680000}"/>
              </a:ext>
            </a:extLst>
          </xdr:cNvPr>
          <xdr:cNvSpPr/>
        </xdr:nvSpPr>
        <xdr:spPr>
          <a:xfrm>
            <a:off x="9277152" y="3464961"/>
            <a:ext cx="1828800" cy="213994"/>
          </a:xfrm>
          <a:prstGeom prst="roundRect">
            <a:avLst/>
          </a:prstGeom>
          <a:solidFill>
            <a:schemeClr val="accent4">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1A00C98E-85B0-4CE8-8656-D25E4AF4F978}" type="TxLink">
              <a:rPr lang="en-US" sz="1100" b="1" i="0" u="none" strike="noStrike">
                <a:solidFill>
                  <a:srgbClr val="000000"/>
                </a:solidFill>
                <a:latin typeface="Calibri"/>
                <a:ea typeface="Calibri"/>
                <a:cs typeface="Calibri"/>
              </a:rPr>
              <a:pPr algn="ctr"/>
              <a:t> </a:t>
            </a:fld>
            <a:endParaRPr lang="en-US" sz="1100" b="1" i="0" u="none" strike="noStrike">
              <a:solidFill>
                <a:schemeClr val="bg1"/>
              </a:solidFill>
              <a:latin typeface="Calibri"/>
              <a:ea typeface="Calibri"/>
              <a:cs typeface="Calibri"/>
            </a:endParaRPr>
          </a:p>
        </xdr:txBody>
      </xdr:sp>
      <xdr:sp macro="" textlink="'Automatic Response (2)'!M5:O5">
        <xdr:nvSpPr>
          <xdr:cNvPr id="26656" name="Rectangle: Rounded Corners 26655">
            <a:hlinkClick xmlns:r="http://schemas.openxmlformats.org/officeDocument/2006/relationships" r:id="rId15"/>
            <a:extLst>
              <a:ext uri="{FF2B5EF4-FFF2-40B4-BE49-F238E27FC236}">
                <a16:creationId xmlns:a16="http://schemas.microsoft.com/office/drawing/2014/main" id="{00000000-0008-0000-1600-000020680000}"/>
              </a:ext>
            </a:extLst>
          </xdr:cNvPr>
          <xdr:cNvSpPr/>
        </xdr:nvSpPr>
        <xdr:spPr>
          <a:xfrm>
            <a:off x="9277152" y="3822646"/>
            <a:ext cx="1828800" cy="222568"/>
          </a:xfrm>
          <a:prstGeom prst="roundRect">
            <a:avLst/>
          </a:prstGeom>
          <a:solidFill>
            <a:schemeClr val="accent4">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D01E419A-F9C9-4555-BC82-9B931615F224}" type="TxLink">
              <a:rPr lang="en-US" sz="1100" b="1" i="0" u="none" strike="noStrike">
                <a:solidFill>
                  <a:srgbClr val="000000"/>
                </a:solidFill>
                <a:latin typeface="Calibri"/>
                <a:ea typeface="Calibri"/>
                <a:cs typeface="Calibri"/>
              </a:rPr>
              <a:pPr algn="ctr"/>
              <a:t> </a:t>
            </a:fld>
            <a:endParaRPr lang="en-US" sz="1100" b="1" i="0" u="none" strike="noStrike">
              <a:solidFill>
                <a:schemeClr val="bg1"/>
              </a:solidFill>
              <a:latin typeface="Calibri"/>
              <a:ea typeface="Calibri"/>
              <a:cs typeface="Calibri"/>
            </a:endParaRPr>
          </a:p>
        </xdr:txBody>
      </xdr:sp>
      <xdr:sp macro="" textlink="'Automatic Response (2)'!P5:R5">
        <xdr:nvSpPr>
          <xdr:cNvPr id="26658" name="Rectangle: Rounded Corners 26657">
            <a:hlinkClick xmlns:r="http://schemas.openxmlformats.org/officeDocument/2006/relationships" r:id="rId16"/>
            <a:extLst>
              <a:ext uri="{FF2B5EF4-FFF2-40B4-BE49-F238E27FC236}">
                <a16:creationId xmlns:a16="http://schemas.microsoft.com/office/drawing/2014/main" id="{00000000-0008-0000-1600-000022680000}"/>
              </a:ext>
            </a:extLst>
          </xdr:cNvPr>
          <xdr:cNvSpPr/>
        </xdr:nvSpPr>
        <xdr:spPr>
          <a:xfrm>
            <a:off x="9277152" y="4188905"/>
            <a:ext cx="1828800" cy="240030"/>
          </a:xfrm>
          <a:prstGeom prst="roundRect">
            <a:avLst/>
          </a:prstGeom>
          <a:solidFill>
            <a:schemeClr val="accent4">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102EC94-895A-404C-B1A4-15ABC5D412BB}" type="TxLink">
              <a:rPr lang="en-US" sz="1100" b="1" i="0" u="none" strike="noStrike">
                <a:solidFill>
                  <a:srgbClr val="000000"/>
                </a:solidFill>
                <a:latin typeface="Calibri"/>
                <a:ea typeface="Calibri"/>
                <a:cs typeface="Calibri"/>
              </a:rPr>
              <a:pPr algn="ctr"/>
              <a:t> </a:t>
            </a:fld>
            <a:endParaRPr lang="en-US" sz="1100" b="1" i="0" u="none" strike="noStrike">
              <a:solidFill>
                <a:schemeClr val="bg1"/>
              </a:solidFill>
              <a:latin typeface="Calibri"/>
              <a:ea typeface="Calibri"/>
              <a:cs typeface="Calibri"/>
            </a:endParaRPr>
          </a:p>
        </xdr:txBody>
      </xdr:sp>
    </xdr:grpSp>
    <xdr:clientData/>
  </xdr:twoCellAnchor>
</xdr:wsDr>
</file>

<file path=xl/drawings/drawing23.xml><?xml version="1.0" encoding="utf-8"?>
<xdr:wsDr xmlns:xdr="http://schemas.openxmlformats.org/drawingml/2006/spreadsheetDrawing" xmlns:a="http://schemas.openxmlformats.org/drawingml/2006/main">
  <xdr:twoCellAnchor>
    <xdr:from>
      <xdr:col>6</xdr:col>
      <xdr:colOff>590550</xdr:colOff>
      <xdr:row>2</xdr:row>
      <xdr:rowOff>19050</xdr:rowOff>
    </xdr:from>
    <xdr:to>
      <xdr:col>8</xdr:col>
      <xdr:colOff>304800</xdr:colOff>
      <xdr:row>3</xdr:row>
      <xdr:rowOff>85725</xdr:rowOff>
    </xdr:to>
    <xdr:sp macro="" textlink="">
      <xdr:nvSpPr>
        <xdr:cNvPr id="8" name="Rectangle: Rounded Corners 7">
          <a:hlinkClick xmlns:r="http://schemas.openxmlformats.org/officeDocument/2006/relationships" r:id="rId1"/>
          <a:extLst>
            <a:ext uri="{FF2B5EF4-FFF2-40B4-BE49-F238E27FC236}">
              <a16:creationId xmlns:a16="http://schemas.microsoft.com/office/drawing/2014/main" id="{00000000-0008-0000-1700-000008000000}"/>
            </a:ext>
          </a:extLst>
        </xdr:cNvPr>
        <xdr:cNvSpPr/>
      </xdr:nvSpPr>
      <xdr:spPr>
        <a:xfrm>
          <a:off x="5848350" y="219075"/>
          <a:ext cx="933450" cy="28575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100"/>
            <a:t>Back</a:t>
          </a:r>
        </a:p>
      </xdr:txBody>
    </xdr:sp>
    <xdr:clientData/>
  </xdr:twoCellAnchor>
  <xdr:twoCellAnchor>
    <xdr:from>
      <xdr:col>2</xdr:col>
      <xdr:colOff>816428</xdr:colOff>
      <xdr:row>0</xdr:row>
      <xdr:rowOff>136071</xdr:rowOff>
    </xdr:from>
    <xdr:to>
      <xdr:col>5</xdr:col>
      <xdr:colOff>29936</xdr:colOff>
      <xdr:row>1</xdr:row>
      <xdr:rowOff>164647</xdr:rowOff>
    </xdr:to>
    <xdr:sp macro="" textlink="'Automatic Response'!G5">
      <xdr:nvSpPr>
        <xdr:cNvPr id="2" name="Rectangle 1">
          <a:extLst>
            <a:ext uri="{FF2B5EF4-FFF2-40B4-BE49-F238E27FC236}">
              <a16:creationId xmlns:a16="http://schemas.microsoft.com/office/drawing/2014/main" id="{00000000-0008-0000-1700-000002000000}"/>
            </a:ext>
          </a:extLst>
        </xdr:cNvPr>
        <xdr:cNvSpPr/>
      </xdr:nvSpPr>
      <xdr:spPr>
        <a:xfrm>
          <a:off x="1638299" y="136071"/>
          <a:ext cx="3007180" cy="219076"/>
        </a:xfrm>
        <a:prstGeom prst="rect">
          <a:avLst/>
        </a:prstGeom>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ctr"/>
        <a:lstStyle/>
        <a:p>
          <a:pPr algn="ctr"/>
          <a:fld id="{C8D67B1F-3470-4A55-8A86-83C517FC7DC3}" type="TxLink">
            <a:rPr lang="en-US" sz="1100" b="1" i="0" u="none" strike="noStrike">
              <a:solidFill>
                <a:srgbClr val="000000"/>
              </a:solidFill>
              <a:latin typeface="Calibri"/>
              <a:ea typeface="Calibri"/>
              <a:cs typeface="Calibri"/>
            </a:rPr>
            <a:pPr algn="ctr"/>
            <a:t> </a:t>
          </a:fld>
          <a:endParaRPr lang="en-US" sz="1100">
            <a:solidFill>
              <a:schemeClr val="tx1">
                <a:lumMod val="85000"/>
                <a:lumOff val="15000"/>
              </a:schemeClr>
            </a:solidFill>
          </a:endParaRP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72</xdr:col>
      <xdr:colOff>50524</xdr:colOff>
      <xdr:row>1</xdr:row>
      <xdr:rowOff>142037</xdr:rowOff>
    </xdr:from>
    <xdr:to>
      <xdr:col>74</xdr:col>
      <xdr:colOff>355717</xdr:colOff>
      <xdr:row>5</xdr:row>
      <xdr:rowOff>35377</xdr:rowOff>
    </xdr:to>
    <xdr:grpSp>
      <xdr:nvGrpSpPr>
        <xdr:cNvPr id="2" name="Group 1">
          <a:extLst>
            <a:ext uri="{FF2B5EF4-FFF2-40B4-BE49-F238E27FC236}">
              <a16:creationId xmlns:a16="http://schemas.microsoft.com/office/drawing/2014/main" id="{F0FA772D-D30C-416E-B5AA-56586D1D6D17}"/>
            </a:ext>
          </a:extLst>
        </xdr:cNvPr>
        <xdr:cNvGrpSpPr/>
      </xdr:nvGrpSpPr>
      <xdr:grpSpPr>
        <a:xfrm>
          <a:off x="9781264" y="202997"/>
          <a:ext cx="914793" cy="510560"/>
          <a:chOff x="9301612" y="195416"/>
          <a:chExt cx="914399" cy="534972"/>
        </a:xfrm>
      </xdr:grpSpPr>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A1A4BBFF-5F06-C2C2-7C9D-915255BA9A73}"/>
              </a:ext>
            </a:extLst>
          </xdr:cNvPr>
          <xdr:cNvSpPr/>
        </xdr:nvSpPr>
        <xdr:spPr>
          <a:xfrm>
            <a:off x="9301612" y="195416"/>
            <a:ext cx="914399" cy="234044"/>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6C99C4F4-EAE1-782B-FCDE-49C72BE47460}"/>
              </a:ext>
            </a:extLst>
          </xdr:cNvPr>
          <xdr:cNvSpPr/>
        </xdr:nvSpPr>
        <xdr:spPr>
          <a:xfrm>
            <a:off x="9301612" y="501788"/>
            <a:ext cx="913038" cy="22860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grpSp>
    <xdr:clientData/>
  </xdr:twoCellAnchor>
  <xdr:twoCellAnchor>
    <xdr:from>
      <xdr:col>1</xdr:col>
      <xdr:colOff>112416</xdr:colOff>
      <xdr:row>10</xdr:row>
      <xdr:rowOff>70129</xdr:rowOff>
    </xdr:from>
    <xdr:to>
      <xdr:col>1</xdr:col>
      <xdr:colOff>1758881</xdr:colOff>
      <xdr:row>11</xdr:row>
      <xdr:rowOff>219075</xdr:rowOff>
    </xdr:to>
    <xdr:sp macro="" textlink="">
      <xdr:nvSpPr>
        <xdr:cNvPr id="5" name="Rectangle 4">
          <a:extLst>
            <a:ext uri="{FF2B5EF4-FFF2-40B4-BE49-F238E27FC236}">
              <a16:creationId xmlns:a16="http://schemas.microsoft.com/office/drawing/2014/main" id="{367DDE32-3097-4D15-A434-3E8182F64616}"/>
            </a:ext>
          </a:extLst>
        </xdr:cNvPr>
        <xdr:cNvSpPr/>
      </xdr:nvSpPr>
      <xdr:spPr>
        <a:xfrm>
          <a:off x="296566" y="1703349"/>
          <a:ext cx="1645195" cy="2568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For</a:t>
          </a:r>
          <a:r>
            <a:rPr lang="en-US" sz="1200" b="1" baseline="0">
              <a:solidFill>
                <a:schemeClr val="tx1"/>
              </a:solidFill>
            </a:rPr>
            <a:t> Inspector Use Only</a:t>
          </a:r>
          <a:endParaRPr lang="en-US" sz="1200" b="1">
            <a:solidFill>
              <a:schemeClr val="tx1"/>
            </a:solidFill>
          </a:endParaRPr>
        </a:p>
      </xdr:txBody>
    </xdr:sp>
    <xdr:clientData/>
  </xdr:twoCellAnchor>
  <xdr:twoCellAnchor>
    <xdr:from>
      <xdr:col>1</xdr:col>
      <xdr:colOff>74295</xdr:colOff>
      <xdr:row>15</xdr:row>
      <xdr:rowOff>0</xdr:rowOff>
    </xdr:from>
    <xdr:to>
      <xdr:col>1</xdr:col>
      <xdr:colOff>1725930</xdr:colOff>
      <xdr:row>16</xdr:row>
      <xdr:rowOff>11430</xdr:rowOff>
    </xdr:to>
    <xdr:sp macro="" textlink="">
      <xdr:nvSpPr>
        <xdr:cNvPr id="6" name="Rectangle 5">
          <a:extLst>
            <a:ext uri="{FF2B5EF4-FFF2-40B4-BE49-F238E27FC236}">
              <a16:creationId xmlns:a16="http://schemas.microsoft.com/office/drawing/2014/main" id="{DD85D6E3-18A9-4C93-9A92-3801287BB554}"/>
            </a:ext>
          </a:extLst>
        </xdr:cNvPr>
        <xdr:cNvSpPr/>
      </xdr:nvSpPr>
      <xdr:spPr>
        <a:xfrm>
          <a:off x="257175" y="2613660"/>
          <a:ext cx="1651635" cy="209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Automatic</a:t>
          </a:r>
          <a:r>
            <a:rPr lang="en-US" sz="1200" b="1" baseline="0">
              <a:solidFill>
                <a:schemeClr val="tx1"/>
              </a:solidFill>
            </a:rPr>
            <a:t> Aid Factor</a:t>
          </a:r>
          <a:endParaRPr lang="en-US" sz="1200" b="1">
            <a:solidFill>
              <a:schemeClr val="tx1"/>
            </a:solidFill>
          </a:endParaRPr>
        </a:p>
      </xdr:txBody>
    </xdr:sp>
    <xdr:clientData/>
  </xdr:twoCellAnchor>
  <xdr:twoCellAnchor>
    <xdr:from>
      <xdr:col>64</xdr:col>
      <xdr:colOff>95251</xdr:colOff>
      <xdr:row>29</xdr:row>
      <xdr:rowOff>90486</xdr:rowOff>
    </xdr:from>
    <xdr:to>
      <xdr:col>76</xdr:col>
      <xdr:colOff>60325</xdr:colOff>
      <xdr:row>36</xdr:row>
      <xdr:rowOff>7937</xdr:rowOff>
    </xdr:to>
    <xdr:sp macro="" textlink="" fLocksText="0">
      <xdr:nvSpPr>
        <xdr:cNvPr id="7" name="TextBox 6">
          <a:extLst>
            <a:ext uri="{FF2B5EF4-FFF2-40B4-BE49-F238E27FC236}">
              <a16:creationId xmlns:a16="http://schemas.microsoft.com/office/drawing/2014/main" id="{25480681-90C7-47D2-B9C7-1727F552677F}"/>
            </a:ext>
          </a:extLst>
        </xdr:cNvPr>
        <xdr:cNvSpPr txBox="1"/>
      </xdr:nvSpPr>
      <xdr:spPr>
        <a:xfrm>
          <a:off x="9057641" y="5650546"/>
          <a:ext cx="2657474" cy="1417321"/>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r>
            <a:rPr lang="en-US" sz="1100" i="1"/>
            <a:t>						</a:t>
          </a:r>
          <a:r>
            <a:rPr lang="en-US" sz="1100"/>
            <a:t>	</a:t>
          </a:r>
        </a:p>
      </xdr:txBody>
    </xdr:sp>
    <xdr:clientData/>
  </xdr:twoCellAnchor>
  <xdr:twoCellAnchor>
    <xdr:from>
      <xdr:col>1</xdr:col>
      <xdr:colOff>65034</xdr:colOff>
      <xdr:row>6</xdr:row>
      <xdr:rowOff>134082</xdr:rowOff>
    </xdr:from>
    <xdr:to>
      <xdr:col>1</xdr:col>
      <xdr:colOff>1814118</xdr:colOff>
      <xdr:row>8</xdr:row>
      <xdr:rowOff>30921</xdr:rowOff>
    </xdr:to>
    <xdr:sp macro="" textlink="">
      <xdr:nvSpPr>
        <xdr:cNvPr id="8" name="Rectangle: Rounded Corners 7">
          <a:hlinkClick xmlns:r="http://schemas.openxmlformats.org/officeDocument/2006/relationships" r:id="rId3"/>
          <a:extLst>
            <a:ext uri="{FF2B5EF4-FFF2-40B4-BE49-F238E27FC236}">
              <a16:creationId xmlns:a16="http://schemas.microsoft.com/office/drawing/2014/main" id="{0057C8A1-8C38-46D4-B0B8-DE2E2F486ECF}"/>
            </a:ext>
          </a:extLst>
        </xdr:cNvPr>
        <xdr:cNvSpPr/>
      </xdr:nvSpPr>
      <xdr:spPr>
        <a:xfrm>
          <a:off x="250454" y="1044672"/>
          <a:ext cx="1750354" cy="276569"/>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Response</a:t>
          </a:r>
        </a:p>
      </xdr:txBody>
    </xdr:sp>
    <xdr:clientData/>
  </xdr:twoCellAnchor>
  <xdr:twoCellAnchor>
    <xdr:from>
      <xdr:col>1</xdr:col>
      <xdr:colOff>217573</xdr:colOff>
      <xdr:row>12</xdr:row>
      <xdr:rowOff>93246</xdr:rowOff>
    </xdr:from>
    <xdr:to>
      <xdr:col>1</xdr:col>
      <xdr:colOff>1589363</xdr:colOff>
      <xdr:row>14</xdr:row>
      <xdr:rowOff>133059</xdr:rowOff>
    </xdr:to>
    <xdr:sp macro="" textlink="">
      <xdr:nvSpPr>
        <xdr:cNvPr id="9" name="Rectangle: Rounded Corners 8">
          <a:hlinkClick xmlns:r="http://schemas.openxmlformats.org/officeDocument/2006/relationships" r:id="rId4"/>
          <a:extLst>
            <a:ext uri="{FF2B5EF4-FFF2-40B4-BE49-F238E27FC236}">
              <a16:creationId xmlns:a16="http://schemas.microsoft.com/office/drawing/2014/main" id="{E3342D6A-79D6-4241-B364-26AEF46F3684}"/>
            </a:ext>
          </a:extLst>
        </xdr:cNvPr>
        <xdr:cNvSpPr/>
      </xdr:nvSpPr>
      <xdr:spPr>
        <a:xfrm>
          <a:off x="402993" y="2052856"/>
          <a:ext cx="1371790" cy="490663"/>
        </a:xfrm>
        <a:prstGeom prst="roundRect">
          <a:avLst/>
        </a:prstGeom>
        <a:solidFill>
          <a:schemeClr val="accent4">
            <a:lumMod val="75000"/>
          </a:schemeClr>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Factor  Calculator</a:t>
          </a:r>
        </a:p>
      </xdr:txBody>
    </xdr:sp>
    <xdr:clientData/>
  </xdr:twoCellAnchor>
  <xdr:twoCellAnchor>
    <xdr:from>
      <xdr:col>67</xdr:col>
      <xdr:colOff>99060</xdr:colOff>
      <xdr:row>6</xdr:row>
      <xdr:rowOff>76200</xdr:rowOff>
    </xdr:from>
    <xdr:to>
      <xdr:col>75</xdr:col>
      <xdr:colOff>175260</xdr:colOff>
      <xdr:row>27</xdr:row>
      <xdr:rowOff>188047</xdr:rowOff>
    </xdr:to>
    <xdr:grpSp>
      <xdr:nvGrpSpPr>
        <xdr:cNvPr id="61" name="Group 60">
          <a:extLst>
            <a:ext uri="{FF2B5EF4-FFF2-40B4-BE49-F238E27FC236}">
              <a16:creationId xmlns:a16="http://schemas.microsoft.com/office/drawing/2014/main" id="{790C31DB-1173-4896-BDDE-EF6D79B4B075}"/>
            </a:ext>
          </a:extLst>
        </xdr:cNvPr>
        <xdr:cNvGrpSpPr/>
      </xdr:nvGrpSpPr>
      <xdr:grpSpPr>
        <a:xfrm>
          <a:off x="9296400" y="982980"/>
          <a:ext cx="1828800" cy="4310467"/>
          <a:chOff x="9277152" y="858605"/>
          <a:chExt cx="1828800" cy="4310467"/>
        </a:xfrm>
      </xdr:grpSpPr>
      <xdr:sp macro="" textlink="'Automatic Response (2)'!S5:U5">
        <xdr:nvSpPr>
          <xdr:cNvPr id="62" name="Rectangle: Rounded Corners 61">
            <a:hlinkClick xmlns:r="http://schemas.openxmlformats.org/officeDocument/2006/relationships" r:id="rId5"/>
            <a:extLst>
              <a:ext uri="{FF2B5EF4-FFF2-40B4-BE49-F238E27FC236}">
                <a16:creationId xmlns:a16="http://schemas.microsoft.com/office/drawing/2014/main" id="{956D03AD-38ED-DD0F-0E90-182DD4DDC062}"/>
              </a:ext>
            </a:extLst>
          </xdr:cNvPr>
          <xdr:cNvSpPr/>
        </xdr:nvSpPr>
        <xdr:spPr>
          <a:xfrm>
            <a:off x="9277152" y="4571673"/>
            <a:ext cx="1828800" cy="21844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8DC87600-0833-49A8-8D01-425E000B4772}"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V5:X5">
        <xdr:nvSpPr>
          <xdr:cNvPr id="63" name="Rectangle: Rounded Corners 62">
            <a:hlinkClick xmlns:r="http://schemas.openxmlformats.org/officeDocument/2006/relationships" r:id="rId6"/>
            <a:extLst>
              <a:ext uri="{FF2B5EF4-FFF2-40B4-BE49-F238E27FC236}">
                <a16:creationId xmlns:a16="http://schemas.microsoft.com/office/drawing/2014/main" id="{9C2EB8C2-01AC-2409-5D9C-AE3BCEDE7B05}"/>
              </a:ext>
            </a:extLst>
          </xdr:cNvPr>
          <xdr:cNvSpPr/>
        </xdr:nvSpPr>
        <xdr:spPr>
          <a:xfrm>
            <a:off x="9277152" y="4932852"/>
            <a:ext cx="1828800" cy="23622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AD215D21-D08B-4029-88ED-0ECA7743C2F8}"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G$5:$I$5">
        <xdr:nvSpPr>
          <xdr:cNvPr id="64" name="Rectangle: Rounded Corners 63">
            <a:hlinkClick xmlns:r="http://schemas.openxmlformats.org/officeDocument/2006/relationships" r:id="rId7"/>
            <a:extLst>
              <a:ext uri="{FF2B5EF4-FFF2-40B4-BE49-F238E27FC236}">
                <a16:creationId xmlns:a16="http://schemas.microsoft.com/office/drawing/2014/main" id="{467D7E58-28F7-6FE6-8000-C08A2E709E83}"/>
              </a:ext>
            </a:extLst>
          </xdr:cNvPr>
          <xdr:cNvSpPr/>
        </xdr:nvSpPr>
        <xdr:spPr>
          <a:xfrm>
            <a:off x="9277152" y="858605"/>
            <a:ext cx="1828800" cy="22860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5DB2629C-D214-4FA6-9CDB-49789097D2EC}"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J$5:$L$5">
        <xdr:nvSpPr>
          <xdr:cNvPr id="65" name="Rectangle: Rounded Corners 64">
            <a:hlinkClick xmlns:r="http://schemas.openxmlformats.org/officeDocument/2006/relationships" r:id="rId8"/>
            <a:extLst>
              <a:ext uri="{FF2B5EF4-FFF2-40B4-BE49-F238E27FC236}">
                <a16:creationId xmlns:a16="http://schemas.microsoft.com/office/drawing/2014/main" id="{E5DBCAEA-B908-22A4-BBE8-0E5F29F7E99A}"/>
              </a:ext>
            </a:extLst>
          </xdr:cNvPr>
          <xdr:cNvSpPr/>
        </xdr:nvSpPr>
        <xdr:spPr>
          <a:xfrm>
            <a:off x="9277152" y="1230579"/>
            <a:ext cx="1828800" cy="22860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BD25013-EEBC-49F2-A6A9-D17D2298990F}"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M$5:$O$5">
        <xdr:nvSpPr>
          <xdr:cNvPr id="66" name="Rectangle: Rounded Corners 65">
            <a:hlinkClick xmlns:r="http://schemas.openxmlformats.org/officeDocument/2006/relationships" r:id="rId9"/>
            <a:extLst>
              <a:ext uri="{FF2B5EF4-FFF2-40B4-BE49-F238E27FC236}">
                <a16:creationId xmlns:a16="http://schemas.microsoft.com/office/drawing/2014/main" id="{6CAB05A8-B37F-A105-CC33-E7A2DA96BBA5}"/>
              </a:ext>
            </a:extLst>
          </xdr:cNvPr>
          <xdr:cNvSpPr/>
        </xdr:nvSpPr>
        <xdr:spPr>
          <a:xfrm>
            <a:off x="9277152" y="1602870"/>
            <a:ext cx="1828800" cy="241935"/>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C7D93E53-3A54-48FE-8C61-E81F58FFE277}"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P$5:$R$5">
        <xdr:nvSpPr>
          <xdr:cNvPr id="67" name="Rectangle: Rounded Corners 66">
            <a:hlinkClick xmlns:r="http://schemas.openxmlformats.org/officeDocument/2006/relationships" r:id="rId10"/>
            <a:extLst>
              <a:ext uri="{FF2B5EF4-FFF2-40B4-BE49-F238E27FC236}">
                <a16:creationId xmlns:a16="http://schemas.microsoft.com/office/drawing/2014/main" id="{3D918B3D-7102-000C-6EE9-0DDC93E4060A}"/>
              </a:ext>
            </a:extLst>
          </xdr:cNvPr>
          <xdr:cNvSpPr/>
        </xdr:nvSpPr>
        <xdr:spPr>
          <a:xfrm>
            <a:off x="9277152" y="1987544"/>
            <a:ext cx="1828800" cy="220345"/>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B91F8819-65BE-4B50-931E-4D545A177496}"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S$5:$U$5">
        <xdr:nvSpPr>
          <xdr:cNvPr id="68" name="Rectangle: Rounded Corners 67">
            <a:hlinkClick xmlns:r="http://schemas.openxmlformats.org/officeDocument/2006/relationships" r:id="rId11"/>
            <a:extLst>
              <a:ext uri="{FF2B5EF4-FFF2-40B4-BE49-F238E27FC236}">
                <a16:creationId xmlns:a16="http://schemas.microsoft.com/office/drawing/2014/main" id="{16C8D985-A1CA-7F8F-3919-0B2E529B7FFC}"/>
              </a:ext>
            </a:extLst>
          </xdr:cNvPr>
          <xdr:cNvSpPr/>
        </xdr:nvSpPr>
        <xdr:spPr>
          <a:xfrm>
            <a:off x="9277152" y="2351580"/>
            <a:ext cx="1828800" cy="225742"/>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11173FE-AD83-41F2-A8C1-CB220CA74B8A}"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V$5:$X$5">
        <xdr:nvSpPr>
          <xdr:cNvPr id="69" name="Rectangle: Rounded Corners 68">
            <a:hlinkClick xmlns:r="http://schemas.openxmlformats.org/officeDocument/2006/relationships" r:id="rId12"/>
            <a:extLst>
              <a:ext uri="{FF2B5EF4-FFF2-40B4-BE49-F238E27FC236}">
                <a16:creationId xmlns:a16="http://schemas.microsoft.com/office/drawing/2014/main" id="{DAEC152B-C362-EA66-C8F0-D84C9D1759F5}"/>
              </a:ext>
            </a:extLst>
          </xdr:cNvPr>
          <xdr:cNvSpPr/>
        </xdr:nvSpPr>
        <xdr:spPr>
          <a:xfrm>
            <a:off x="9277152" y="2720378"/>
            <a:ext cx="1828800" cy="22987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399AAAE2-6BEC-43F2-8FDD-F4D77E87B899}"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G5:I5">
        <xdr:nvSpPr>
          <xdr:cNvPr id="70" name="Rectangle: Rounded Corners 69">
            <a:hlinkClick xmlns:r="http://schemas.openxmlformats.org/officeDocument/2006/relationships" r:id="rId13"/>
            <a:extLst>
              <a:ext uri="{FF2B5EF4-FFF2-40B4-BE49-F238E27FC236}">
                <a16:creationId xmlns:a16="http://schemas.microsoft.com/office/drawing/2014/main" id="{B0D06CC6-0050-B6C5-FAFF-770E6B4806AE}"/>
              </a:ext>
            </a:extLst>
          </xdr:cNvPr>
          <xdr:cNvSpPr/>
        </xdr:nvSpPr>
        <xdr:spPr>
          <a:xfrm>
            <a:off x="9277152" y="3095210"/>
            <a:ext cx="1828800" cy="227012"/>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0AA49CE6-A6A3-460E-8052-ACF5268FAB54}"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J5:L5">
        <xdr:nvSpPr>
          <xdr:cNvPr id="71" name="Rectangle: Rounded Corners 70">
            <a:hlinkClick xmlns:r="http://schemas.openxmlformats.org/officeDocument/2006/relationships" r:id="rId14"/>
            <a:extLst>
              <a:ext uri="{FF2B5EF4-FFF2-40B4-BE49-F238E27FC236}">
                <a16:creationId xmlns:a16="http://schemas.microsoft.com/office/drawing/2014/main" id="{05367CAE-404B-C16A-6763-06B3FC0492B4}"/>
              </a:ext>
            </a:extLst>
          </xdr:cNvPr>
          <xdr:cNvSpPr/>
        </xdr:nvSpPr>
        <xdr:spPr>
          <a:xfrm>
            <a:off x="9277152" y="3464961"/>
            <a:ext cx="1828800" cy="213994"/>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1A00C98E-85B0-4CE8-8656-D25E4AF4F978}"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M5:O5">
        <xdr:nvSpPr>
          <xdr:cNvPr id="72" name="Rectangle: Rounded Corners 71">
            <a:hlinkClick xmlns:r="http://schemas.openxmlformats.org/officeDocument/2006/relationships" r:id="rId15"/>
            <a:extLst>
              <a:ext uri="{FF2B5EF4-FFF2-40B4-BE49-F238E27FC236}">
                <a16:creationId xmlns:a16="http://schemas.microsoft.com/office/drawing/2014/main" id="{E03D4F3A-5B6B-CC67-326D-CAEE2A1BDABE}"/>
              </a:ext>
            </a:extLst>
          </xdr:cNvPr>
          <xdr:cNvSpPr/>
        </xdr:nvSpPr>
        <xdr:spPr>
          <a:xfrm>
            <a:off x="9277152" y="3822646"/>
            <a:ext cx="1828800" cy="222568"/>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D01E419A-F9C9-4555-BC82-9B931615F224}"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P5:R5">
        <xdr:nvSpPr>
          <xdr:cNvPr id="73" name="Rectangle: Rounded Corners 72">
            <a:hlinkClick xmlns:r="http://schemas.openxmlformats.org/officeDocument/2006/relationships" r:id="rId16"/>
            <a:extLst>
              <a:ext uri="{FF2B5EF4-FFF2-40B4-BE49-F238E27FC236}">
                <a16:creationId xmlns:a16="http://schemas.microsoft.com/office/drawing/2014/main" id="{DA811008-60A5-C6D8-B33B-A2AA2CEAEA28}"/>
              </a:ext>
            </a:extLst>
          </xdr:cNvPr>
          <xdr:cNvSpPr/>
        </xdr:nvSpPr>
        <xdr:spPr>
          <a:xfrm>
            <a:off x="9277152" y="4188905"/>
            <a:ext cx="1828800" cy="24003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102EC94-895A-404C-B1A4-15ABC5D412BB}"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grpSp>
    <xdr:clientData/>
  </xdr:twoCellAnchor>
</xdr:wsDr>
</file>

<file path=xl/drawings/drawing25.xml><?xml version="1.0" encoding="utf-8"?>
<xdr:wsDr xmlns:xdr="http://schemas.openxmlformats.org/drawingml/2006/spreadsheetDrawing" xmlns:a="http://schemas.openxmlformats.org/drawingml/2006/main">
  <xdr:twoCellAnchor>
    <xdr:from>
      <xdr:col>6</xdr:col>
      <xdr:colOff>590550</xdr:colOff>
      <xdr:row>2</xdr:row>
      <xdr:rowOff>19050</xdr:rowOff>
    </xdr:from>
    <xdr:to>
      <xdr:col>8</xdr:col>
      <xdr:colOff>304800</xdr:colOff>
      <xdr:row>3</xdr:row>
      <xdr:rowOff>85725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5859780" y="411480"/>
          <a:ext cx="929640" cy="281940"/>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100"/>
            <a:t>Back</a:t>
          </a:r>
        </a:p>
      </xdr:txBody>
    </xdr:sp>
    <xdr:clientData/>
  </xdr:twoCellAnchor>
  <xdr:twoCellAnchor>
    <xdr:from>
      <xdr:col>2</xdr:col>
      <xdr:colOff>821871</xdr:colOff>
      <xdr:row>0</xdr:row>
      <xdr:rowOff>136071</xdr:rowOff>
    </xdr:from>
    <xdr:to>
      <xdr:col>5</xdr:col>
      <xdr:colOff>35379</xdr:colOff>
      <xdr:row>1</xdr:row>
      <xdr:rowOff>164647</xdr:rowOff>
    </xdr:to>
    <xdr:sp macro="" textlink="'Automatic Response'!J5">
      <xdr:nvSpPr>
        <xdr:cNvPr id="3" name="Rectangle 2">
          <a:extLst>
            <a:ext uri="{FF2B5EF4-FFF2-40B4-BE49-F238E27FC236}">
              <a16:creationId xmlns:a16="http://schemas.microsoft.com/office/drawing/2014/main" id="{00000000-0008-0000-1A00-000003000000}"/>
            </a:ext>
          </a:extLst>
        </xdr:cNvPr>
        <xdr:cNvSpPr/>
      </xdr:nvSpPr>
      <xdr:spPr>
        <a:xfrm>
          <a:off x="1643742" y="136071"/>
          <a:ext cx="3007180" cy="219076"/>
        </a:xfrm>
        <a:prstGeom prst="rect">
          <a:avLst/>
        </a:prstGeom>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ctr"/>
        <a:lstStyle/>
        <a:p>
          <a:pPr algn="ctr"/>
          <a:fld id="{4582A007-DE96-43CE-A1AF-D1A153753E96}" type="TxLink">
            <a:rPr lang="en-US" sz="1100" b="1" i="0" u="none" strike="noStrike">
              <a:solidFill>
                <a:srgbClr val="000000"/>
              </a:solidFill>
              <a:latin typeface="Calibri"/>
              <a:ea typeface="Calibri"/>
              <a:cs typeface="Calibri"/>
            </a:rPr>
            <a:pPr algn="ctr"/>
            <a:t> </a:t>
          </a:fld>
          <a:endParaRPr lang="en-US" sz="1100">
            <a:solidFill>
              <a:schemeClr val="tx1">
                <a:lumMod val="85000"/>
                <a:lumOff val="15000"/>
              </a:schemeClr>
            </a:solidFill>
          </a:endParaRP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72</xdr:col>
      <xdr:colOff>47984</xdr:colOff>
      <xdr:row>1</xdr:row>
      <xdr:rowOff>143307</xdr:rowOff>
    </xdr:from>
    <xdr:to>
      <xdr:col>74</xdr:col>
      <xdr:colOff>353177</xdr:colOff>
      <xdr:row>5</xdr:row>
      <xdr:rowOff>35377</xdr:rowOff>
    </xdr:to>
    <xdr:grpSp>
      <xdr:nvGrpSpPr>
        <xdr:cNvPr id="2" name="Group 1">
          <a:extLst>
            <a:ext uri="{FF2B5EF4-FFF2-40B4-BE49-F238E27FC236}">
              <a16:creationId xmlns:a16="http://schemas.microsoft.com/office/drawing/2014/main" id="{052AC5F3-9CC4-4CC8-ACEF-D229F25D9AE6}"/>
            </a:ext>
          </a:extLst>
        </xdr:cNvPr>
        <xdr:cNvGrpSpPr/>
      </xdr:nvGrpSpPr>
      <xdr:grpSpPr>
        <a:xfrm>
          <a:off x="9778724" y="204267"/>
          <a:ext cx="914793" cy="509290"/>
          <a:chOff x="9301612" y="195416"/>
          <a:chExt cx="914399" cy="534972"/>
        </a:xfrm>
      </xdr:grpSpPr>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E11DC180-6EE2-F30D-D8CF-BD61479A9593}"/>
              </a:ext>
            </a:extLst>
          </xdr:cNvPr>
          <xdr:cNvSpPr/>
        </xdr:nvSpPr>
        <xdr:spPr>
          <a:xfrm>
            <a:off x="9301612" y="195416"/>
            <a:ext cx="914399" cy="234044"/>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9A93453E-FBF8-C193-BE4B-73F638976FDE}"/>
              </a:ext>
            </a:extLst>
          </xdr:cNvPr>
          <xdr:cNvSpPr/>
        </xdr:nvSpPr>
        <xdr:spPr>
          <a:xfrm>
            <a:off x="9301612" y="501788"/>
            <a:ext cx="913038" cy="22860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grpSp>
    <xdr:clientData/>
  </xdr:twoCellAnchor>
  <xdr:twoCellAnchor>
    <xdr:from>
      <xdr:col>1</xdr:col>
      <xdr:colOff>112416</xdr:colOff>
      <xdr:row>10</xdr:row>
      <xdr:rowOff>70129</xdr:rowOff>
    </xdr:from>
    <xdr:to>
      <xdr:col>1</xdr:col>
      <xdr:colOff>1758881</xdr:colOff>
      <xdr:row>11</xdr:row>
      <xdr:rowOff>219075</xdr:rowOff>
    </xdr:to>
    <xdr:sp macro="" textlink="">
      <xdr:nvSpPr>
        <xdr:cNvPr id="5" name="Rectangle 4">
          <a:extLst>
            <a:ext uri="{FF2B5EF4-FFF2-40B4-BE49-F238E27FC236}">
              <a16:creationId xmlns:a16="http://schemas.microsoft.com/office/drawing/2014/main" id="{DFF5DCCB-2F62-4265-A0B2-FE220940B95B}"/>
            </a:ext>
          </a:extLst>
        </xdr:cNvPr>
        <xdr:cNvSpPr/>
      </xdr:nvSpPr>
      <xdr:spPr>
        <a:xfrm>
          <a:off x="296566" y="1703349"/>
          <a:ext cx="1645195" cy="2568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For</a:t>
          </a:r>
          <a:r>
            <a:rPr lang="en-US" sz="1200" b="1" baseline="0">
              <a:solidFill>
                <a:schemeClr val="tx1"/>
              </a:solidFill>
            </a:rPr>
            <a:t> Inspector Use Only</a:t>
          </a:r>
          <a:endParaRPr lang="en-US" sz="1200" b="1">
            <a:solidFill>
              <a:schemeClr val="tx1"/>
            </a:solidFill>
          </a:endParaRPr>
        </a:p>
      </xdr:txBody>
    </xdr:sp>
    <xdr:clientData/>
  </xdr:twoCellAnchor>
  <xdr:twoCellAnchor>
    <xdr:from>
      <xdr:col>1</xdr:col>
      <xdr:colOff>97155</xdr:colOff>
      <xdr:row>15</xdr:row>
      <xdr:rowOff>0</xdr:rowOff>
    </xdr:from>
    <xdr:to>
      <xdr:col>1</xdr:col>
      <xdr:colOff>1748790</xdr:colOff>
      <xdr:row>16</xdr:row>
      <xdr:rowOff>11430</xdr:rowOff>
    </xdr:to>
    <xdr:sp macro="" textlink="">
      <xdr:nvSpPr>
        <xdr:cNvPr id="6" name="Rectangle 5">
          <a:extLst>
            <a:ext uri="{FF2B5EF4-FFF2-40B4-BE49-F238E27FC236}">
              <a16:creationId xmlns:a16="http://schemas.microsoft.com/office/drawing/2014/main" id="{C02142CE-2532-4995-9C71-2AEAE76D06B4}"/>
            </a:ext>
          </a:extLst>
        </xdr:cNvPr>
        <xdr:cNvSpPr/>
      </xdr:nvSpPr>
      <xdr:spPr>
        <a:xfrm>
          <a:off x="283845" y="2616200"/>
          <a:ext cx="1649095" cy="2057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Automatic</a:t>
          </a:r>
          <a:r>
            <a:rPr lang="en-US" sz="1200" b="1" baseline="0">
              <a:solidFill>
                <a:schemeClr val="tx1"/>
              </a:solidFill>
            </a:rPr>
            <a:t> Aid Factor</a:t>
          </a:r>
          <a:endParaRPr lang="en-US" sz="1200" b="1">
            <a:solidFill>
              <a:schemeClr val="tx1"/>
            </a:solidFill>
          </a:endParaRPr>
        </a:p>
      </xdr:txBody>
    </xdr:sp>
    <xdr:clientData/>
  </xdr:twoCellAnchor>
  <xdr:twoCellAnchor>
    <xdr:from>
      <xdr:col>64</xdr:col>
      <xdr:colOff>95251</xdr:colOff>
      <xdr:row>29</xdr:row>
      <xdr:rowOff>90486</xdr:rowOff>
    </xdr:from>
    <xdr:to>
      <xdr:col>76</xdr:col>
      <xdr:colOff>60325</xdr:colOff>
      <xdr:row>36</xdr:row>
      <xdr:rowOff>7937</xdr:rowOff>
    </xdr:to>
    <xdr:sp macro="" textlink="" fLocksText="0">
      <xdr:nvSpPr>
        <xdr:cNvPr id="7" name="TextBox 6">
          <a:extLst>
            <a:ext uri="{FF2B5EF4-FFF2-40B4-BE49-F238E27FC236}">
              <a16:creationId xmlns:a16="http://schemas.microsoft.com/office/drawing/2014/main" id="{3972CDD4-F06D-4548-8BE2-3EDE0BB90EE8}"/>
            </a:ext>
          </a:extLst>
        </xdr:cNvPr>
        <xdr:cNvSpPr txBox="1"/>
      </xdr:nvSpPr>
      <xdr:spPr>
        <a:xfrm>
          <a:off x="9057641" y="5650546"/>
          <a:ext cx="2657474" cy="1417321"/>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r>
            <a:rPr lang="en-US" sz="1100" i="1"/>
            <a:t>						</a:t>
          </a:r>
          <a:r>
            <a:rPr lang="en-US" sz="1100"/>
            <a:t>	</a:t>
          </a:r>
        </a:p>
      </xdr:txBody>
    </xdr:sp>
    <xdr:clientData/>
  </xdr:twoCellAnchor>
  <xdr:twoCellAnchor>
    <xdr:from>
      <xdr:col>1</xdr:col>
      <xdr:colOff>65034</xdr:colOff>
      <xdr:row>6</xdr:row>
      <xdr:rowOff>134082</xdr:rowOff>
    </xdr:from>
    <xdr:to>
      <xdr:col>1</xdr:col>
      <xdr:colOff>1814118</xdr:colOff>
      <xdr:row>8</xdr:row>
      <xdr:rowOff>30921</xdr:rowOff>
    </xdr:to>
    <xdr:sp macro="" textlink="">
      <xdr:nvSpPr>
        <xdr:cNvPr id="8" name="Rectangle: Rounded Corners 7">
          <a:hlinkClick xmlns:r="http://schemas.openxmlformats.org/officeDocument/2006/relationships" r:id="rId3"/>
          <a:extLst>
            <a:ext uri="{FF2B5EF4-FFF2-40B4-BE49-F238E27FC236}">
              <a16:creationId xmlns:a16="http://schemas.microsoft.com/office/drawing/2014/main" id="{DBCDBB05-F833-4EAF-A1CF-9BBF5CD4720F}"/>
            </a:ext>
          </a:extLst>
        </xdr:cNvPr>
        <xdr:cNvSpPr/>
      </xdr:nvSpPr>
      <xdr:spPr>
        <a:xfrm>
          <a:off x="250454" y="1044672"/>
          <a:ext cx="1750354" cy="276569"/>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Response</a:t>
          </a:r>
        </a:p>
      </xdr:txBody>
    </xdr:sp>
    <xdr:clientData/>
  </xdr:twoCellAnchor>
  <xdr:twoCellAnchor>
    <xdr:from>
      <xdr:col>1</xdr:col>
      <xdr:colOff>217573</xdr:colOff>
      <xdr:row>12</xdr:row>
      <xdr:rowOff>93246</xdr:rowOff>
    </xdr:from>
    <xdr:to>
      <xdr:col>1</xdr:col>
      <xdr:colOff>1589363</xdr:colOff>
      <xdr:row>14</xdr:row>
      <xdr:rowOff>133059</xdr:rowOff>
    </xdr:to>
    <xdr:sp macro="" textlink="">
      <xdr:nvSpPr>
        <xdr:cNvPr id="9" name="Rectangle: Rounded Corners 8">
          <a:hlinkClick xmlns:r="http://schemas.openxmlformats.org/officeDocument/2006/relationships" r:id="rId4"/>
          <a:extLst>
            <a:ext uri="{FF2B5EF4-FFF2-40B4-BE49-F238E27FC236}">
              <a16:creationId xmlns:a16="http://schemas.microsoft.com/office/drawing/2014/main" id="{BE870A90-8907-44FF-9090-D93A4B384C31}"/>
            </a:ext>
          </a:extLst>
        </xdr:cNvPr>
        <xdr:cNvSpPr/>
      </xdr:nvSpPr>
      <xdr:spPr>
        <a:xfrm>
          <a:off x="402993" y="2052856"/>
          <a:ext cx="1371790" cy="490663"/>
        </a:xfrm>
        <a:prstGeom prst="roundRect">
          <a:avLst/>
        </a:prstGeom>
        <a:solidFill>
          <a:schemeClr val="accent4">
            <a:lumMod val="75000"/>
          </a:schemeClr>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Factor  Calculator</a:t>
          </a:r>
        </a:p>
      </xdr:txBody>
    </xdr:sp>
    <xdr:clientData/>
  </xdr:twoCellAnchor>
  <xdr:twoCellAnchor>
    <xdr:from>
      <xdr:col>68</xdr:col>
      <xdr:colOff>7620</xdr:colOff>
      <xdr:row>6</xdr:row>
      <xdr:rowOff>76200</xdr:rowOff>
    </xdr:from>
    <xdr:to>
      <xdr:col>75</xdr:col>
      <xdr:colOff>190500</xdr:colOff>
      <xdr:row>27</xdr:row>
      <xdr:rowOff>188047</xdr:rowOff>
    </xdr:to>
    <xdr:grpSp>
      <xdr:nvGrpSpPr>
        <xdr:cNvPr id="49" name="Group 48">
          <a:extLst>
            <a:ext uri="{FF2B5EF4-FFF2-40B4-BE49-F238E27FC236}">
              <a16:creationId xmlns:a16="http://schemas.microsoft.com/office/drawing/2014/main" id="{E329F72B-A4DA-48A4-9C5F-C747FBA757DE}"/>
            </a:ext>
          </a:extLst>
        </xdr:cNvPr>
        <xdr:cNvGrpSpPr/>
      </xdr:nvGrpSpPr>
      <xdr:grpSpPr>
        <a:xfrm>
          <a:off x="9311640" y="982980"/>
          <a:ext cx="1828800" cy="4310467"/>
          <a:chOff x="9277152" y="858605"/>
          <a:chExt cx="1828800" cy="4310467"/>
        </a:xfrm>
      </xdr:grpSpPr>
      <xdr:sp macro="" textlink="'Automatic Response (2)'!S5:U5">
        <xdr:nvSpPr>
          <xdr:cNvPr id="50" name="Rectangle: Rounded Corners 49">
            <a:hlinkClick xmlns:r="http://schemas.openxmlformats.org/officeDocument/2006/relationships" r:id="rId5"/>
            <a:extLst>
              <a:ext uri="{FF2B5EF4-FFF2-40B4-BE49-F238E27FC236}">
                <a16:creationId xmlns:a16="http://schemas.microsoft.com/office/drawing/2014/main" id="{D0D0A329-813D-9674-5E3B-B0C5AA63FE7E}"/>
              </a:ext>
            </a:extLst>
          </xdr:cNvPr>
          <xdr:cNvSpPr/>
        </xdr:nvSpPr>
        <xdr:spPr>
          <a:xfrm>
            <a:off x="9277152" y="4571673"/>
            <a:ext cx="1828800" cy="21844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8DC87600-0833-49A8-8D01-425E000B4772}"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V5:X5">
        <xdr:nvSpPr>
          <xdr:cNvPr id="51" name="Rectangle: Rounded Corners 50">
            <a:hlinkClick xmlns:r="http://schemas.openxmlformats.org/officeDocument/2006/relationships" r:id="rId6"/>
            <a:extLst>
              <a:ext uri="{FF2B5EF4-FFF2-40B4-BE49-F238E27FC236}">
                <a16:creationId xmlns:a16="http://schemas.microsoft.com/office/drawing/2014/main" id="{B235AAE7-128D-CB39-22B0-97E4FA3916FE}"/>
              </a:ext>
            </a:extLst>
          </xdr:cNvPr>
          <xdr:cNvSpPr/>
        </xdr:nvSpPr>
        <xdr:spPr>
          <a:xfrm>
            <a:off x="9277152" y="4932852"/>
            <a:ext cx="1828800" cy="23622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AD215D21-D08B-4029-88ED-0ECA7743C2F8}"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G$5:$I$5">
        <xdr:nvSpPr>
          <xdr:cNvPr id="52" name="Rectangle: Rounded Corners 51">
            <a:hlinkClick xmlns:r="http://schemas.openxmlformats.org/officeDocument/2006/relationships" r:id="rId7"/>
            <a:extLst>
              <a:ext uri="{FF2B5EF4-FFF2-40B4-BE49-F238E27FC236}">
                <a16:creationId xmlns:a16="http://schemas.microsoft.com/office/drawing/2014/main" id="{8F8610A2-8670-AF83-5B27-A0441E3EA1C6}"/>
              </a:ext>
            </a:extLst>
          </xdr:cNvPr>
          <xdr:cNvSpPr/>
        </xdr:nvSpPr>
        <xdr:spPr>
          <a:xfrm>
            <a:off x="9277152" y="858605"/>
            <a:ext cx="1828800" cy="22860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5DB2629C-D214-4FA6-9CDB-49789097D2EC}"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J$5:$L$5">
        <xdr:nvSpPr>
          <xdr:cNvPr id="53" name="Rectangle: Rounded Corners 52">
            <a:hlinkClick xmlns:r="http://schemas.openxmlformats.org/officeDocument/2006/relationships" r:id="rId8"/>
            <a:extLst>
              <a:ext uri="{FF2B5EF4-FFF2-40B4-BE49-F238E27FC236}">
                <a16:creationId xmlns:a16="http://schemas.microsoft.com/office/drawing/2014/main" id="{60D62996-E6FE-A53E-5ED1-5170A95BEC00}"/>
              </a:ext>
            </a:extLst>
          </xdr:cNvPr>
          <xdr:cNvSpPr/>
        </xdr:nvSpPr>
        <xdr:spPr>
          <a:xfrm>
            <a:off x="9277152" y="1230579"/>
            <a:ext cx="1828800" cy="22860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BD25013-EEBC-49F2-A6A9-D17D2298990F}"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M$5:$O$5">
        <xdr:nvSpPr>
          <xdr:cNvPr id="54" name="Rectangle: Rounded Corners 53">
            <a:hlinkClick xmlns:r="http://schemas.openxmlformats.org/officeDocument/2006/relationships" r:id="rId9"/>
            <a:extLst>
              <a:ext uri="{FF2B5EF4-FFF2-40B4-BE49-F238E27FC236}">
                <a16:creationId xmlns:a16="http://schemas.microsoft.com/office/drawing/2014/main" id="{E28B0DCF-B6D9-D34E-96D2-0E46D5A64579}"/>
              </a:ext>
            </a:extLst>
          </xdr:cNvPr>
          <xdr:cNvSpPr/>
        </xdr:nvSpPr>
        <xdr:spPr>
          <a:xfrm>
            <a:off x="9277152" y="1602870"/>
            <a:ext cx="1828800" cy="241935"/>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C7D93E53-3A54-48FE-8C61-E81F58FFE277}"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P$5:$R$5">
        <xdr:nvSpPr>
          <xdr:cNvPr id="55" name="Rectangle: Rounded Corners 54">
            <a:hlinkClick xmlns:r="http://schemas.openxmlformats.org/officeDocument/2006/relationships" r:id="rId10"/>
            <a:extLst>
              <a:ext uri="{FF2B5EF4-FFF2-40B4-BE49-F238E27FC236}">
                <a16:creationId xmlns:a16="http://schemas.microsoft.com/office/drawing/2014/main" id="{189C487B-C712-4E14-7B32-708F37C3E181}"/>
              </a:ext>
            </a:extLst>
          </xdr:cNvPr>
          <xdr:cNvSpPr/>
        </xdr:nvSpPr>
        <xdr:spPr>
          <a:xfrm>
            <a:off x="9277152" y="1987544"/>
            <a:ext cx="1828800" cy="220345"/>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B91F8819-65BE-4B50-931E-4D545A177496}"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S$5:$U$5">
        <xdr:nvSpPr>
          <xdr:cNvPr id="56" name="Rectangle: Rounded Corners 55">
            <a:hlinkClick xmlns:r="http://schemas.openxmlformats.org/officeDocument/2006/relationships" r:id="rId11"/>
            <a:extLst>
              <a:ext uri="{FF2B5EF4-FFF2-40B4-BE49-F238E27FC236}">
                <a16:creationId xmlns:a16="http://schemas.microsoft.com/office/drawing/2014/main" id="{1721B071-41B6-49B1-5525-C574A234DDEB}"/>
              </a:ext>
            </a:extLst>
          </xdr:cNvPr>
          <xdr:cNvSpPr/>
        </xdr:nvSpPr>
        <xdr:spPr>
          <a:xfrm>
            <a:off x="9277152" y="2351580"/>
            <a:ext cx="1828800" cy="225742"/>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11173FE-AD83-41F2-A8C1-CB220CA74B8A}"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V$5:$X$5">
        <xdr:nvSpPr>
          <xdr:cNvPr id="57" name="Rectangle: Rounded Corners 56">
            <a:hlinkClick xmlns:r="http://schemas.openxmlformats.org/officeDocument/2006/relationships" r:id="rId12"/>
            <a:extLst>
              <a:ext uri="{FF2B5EF4-FFF2-40B4-BE49-F238E27FC236}">
                <a16:creationId xmlns:a16="http://schemas.microsoft.com/office/drawing/2014/main" id="{AA9A5DE3-F83D-445C-629B-9A0F28C5BE91}"/>
              </a:ext>
            </a:extLst>
          </xdr:cNvPr>
          <xdr:cNvSpPr/>
        </xdr:nvSpPr>
        <xdr:spPr>
          <a:xfrm>
            <a:off x="9277152" y="2720378"/>
            <a:ext cx="1828800" cy="22987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399AAAE2-6BEC-43F2-8FDD-F4D77E87B899}"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G5:I5">
        <xdr:nvSpPr>
          <xdr:cNvPr id="58" name="Rectangle: Rounded Corners 57">
            <a:hlinkClick xmlns:r="http://schemas.openxmlformats.org/officeDocument/2006/relationships" r:id="rId13"/>
            <a:extLst>
              <a:ext uri="{FF2B5EF4-FFF2-40B4-BE49-F238E27FC236}">
                <a16:creationId xmlns:a16="http://schemas.microsoft.com/office/drawing/2014/main" id="{79893C79-3498-44B2-F21A-B4E39BF9DE93}"/>
              </a:ext>
            </a:extLst>
          </xdr:cNvPr>
          <xdr:cNvSpPr/>
        </xdr:nvSpPr>
        <xdr:spPr>
          <a:xfrm>
            <a:off x="9277152" y="3095210"/>
            <a:ext cx="1828800" cy="227012"/>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0AA49CE6-A6A3-460E-8052-ACF5268FAB54}"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J5:L5">
        <xdr:nvSpPr>
          <xdr:cNvPr id="59" name="Rectangle: Rounded Corners 58">
            <a:hlinkClick xmlns:r="http://schemas.openxmlformats.org/officeDocument/2006/relationships" r:id="rId14"/>
            <a:extLst>
              <a:ext uri="{FF2B5EF4-FFF2-40B4-BE49-F238E27FC236}">
                <a16:creationId xmlns:a16="http://schemas.microsoft.com/office/drawing/2014/main" id="{3B275A44-076D-3A3F-84B3-F65623CC2F90}"/>
              </a:ext>
            </a:extLst>
          </xdr:cNvPr>
          <xdr:cNvSpPr/>
        </xdr:nvSpPr>
        <xdr:spPr>
          <a:xfrm>
            <a:off x="9277152" y="3464961"/>
            <a:ext cx="1828800" cy="213994"/>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1A00C98E-85B0-4CE8-8656-D25E4AF4F978}"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M5:O5">
        <xdr:nvSpPr>
          <xdr:cNvPr id="60" name="Rectangle: Rounded Corners 59">
            <a:hlinkClick xmlns:r="http://schemas.openxmlformats.org/officeDocument/2006/relationships" r:id="rId15"/>
            <a:extLst>
              <a:ext uri="{FF2B5EF4-FFF2-40B4-BE49-F238E27FC236}">
                <a16:creationId xmlns:a16="http://schemas.microsoft.com/office/drawing/2014/main" id="{98CC92AE-45DF-BD18-1D0A-0D8C7B121597}"/>
              </a:ext>
            </a:extLst>
          </xdr:cNvPr>
          <xdr:cNvSpPr/>
        </xdr:nvSpPr>
        <xdr:spPr>
          <a:xfrm>
            <a:off x="9277152" y="3822646"/>
            <a:ext cx="1828800" cy="222568"/>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D01E419A-F9C9-4555-BC82-9B931615F224}"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P5:R5">
        <xdr:nvSpPr>
          <xdr:cNvPr id="61" name="Rectangle: Rounded Corners 60">
            <a:hlinkClick xmlns:r="http://schemas.openxmlformats.org/officeDocument/2006/relationships" r:id="rId16"/>
            <a:extLst>
              <a:ext uri="{FF2B5EF4-FFF2-40B4-BE49-F238E27FC236}">
                <a16:creationId xmlns:a16="http://schemas.microsoft.com/office/drawing/2014/main" id="{FA1B22E6-1107-0956-7CCF-DD0E6AE51180}"/>
              </a:ext>
            </a:extLst>
          </xdr:cNvPr>
          <xdr:cNvSpPr/>
        </xdr:nvSpPr>
        <xdr:spPr>
          <a:xfrm>
            <a:off x="9277152" y="4188905"/>
            <a:ext cx="1828800" cy="24003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102EC94-895A-404C-B1A4-15ABC5D412BB}"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grpSp>
    <xdr:clientData/>
  </xdr:twoCellAnchor>
</xdr:wsDr>
</file>

<file path=xl/drawings/drawing27.xml><?xml version="1.0" encoding="utf-8"?>
<xdr:wsDr xmlns:xdr="http://schemas.openxmlformats.org/drawingml/2006/spreadsheetDrawing" xmlns:a="http://schemas.openxmlformats.org/drawingml/2006/main">
  <xdr:twoCellAnchor>
    <xdr:from>
      <xdr:col>6</xdr:col>
      <xdr:colOff>590550</xdr:colOff>
      <xdr:row>2</xdr:row>
      <xdr:rowOff>19050</xdr:rowOff>
    </xdr:from>
    <xdr:to>
      <xdr:col>8</xdr:col>
      <xdr:colOff>304800</xdr:colOff>
      <xdr:row>3</xdr:row>
      <xdr:rowOff>85725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5856514" y="413657"/>
          <a:ext cx="930729" cy="283029"/>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100"/>
            <a:t>Back</a:t>
          </a:r>
        </a:p>
      </xdr:txBody>
    </xdr:sp>
    <xdr:clientData/>
  </xdr:twoCellAnchor>
  <xdr:twoCellAnchor>
    <xdr:from>
      <xdr:col>2</xdr:col>
      <xdr:colOff>821871</xdr:colOff>
      <xdr:row>0</xdr:row>
      <xdr:rowOff>136071</xdr:rowOff>
    </xdr:from>
    <xdr:to>
      <xdr:col>5</xdr:col>
      <xdr:colOff>35379</xdr:colOff>
      <xdr:row>1</xdr:row>
      <xdr:rowOff>164647</xdr:rowOff>
    </xdr:to>
    <xdr:sp macro="" textlink="'Automatic Response'!M5">
      <xdr:nvSpPr>
        <xdr:cNvPr id="3" name="Rectangle 2">
          <a:extLst>
            <a:ext uri="{FF2B5EF4-FFF2-40B4-BE49-F238E27FC236}">
              <a16:creationId xmlns:a16="http://schemas.microsoft.com/office/drawing/2014/main" id="{00000000-0008-0000-1D00-000003000000}"/>
            </a:ext>
          </a:extLst>
        </xdr:cNvPr>
        <xdr:cNvSpPr/>
      </xdr:nvSpPr>
      <xdr:spPr>
        <a:xfrm>
          <a:off x="1646463" y="138792"/>
          <a:ext cx="3004459" cy="217716"/>
        </a:xfrm>
        <a:prstGeom prst="rect">
          <a:avLst/>
        </a:prstGeom>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ctr"/>
        <a:lstStyle/>
        <a:p>
          <a:pPr algn="ctr"/>
          <a:fld id="{74816637-845C-4706-A050-460EA9FC7BC4}" type="TxLink">
            <a:rPr lang="en-US" sz="1100" b="1" i="0" u="none" strike="noStrike">
              <a:solidFill>
                <a:srgbClr val="000000"/>
              </a:solidFill>
              <a:latin typeface="Calibri"/>
              <a:ea typeface="Calibri"/>
              <a:cs typeface="Calibri"/>
            </a:rPr>
            <a:pPr algn="ctr"/>
            <a:t> </a:t>
          </a:fld>
          <a:endParaRPr lang="en-US" sz="1100">
            <a:solidFill>
              <a:schemeClr val="tx1">
                <a:lumMod val="85000"/>
                <a:lumOff val="15000"/>
              </a:schemeClr>
            </a:solidFill>
          </a:endParaRP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72</xdr:col>
      <xdr:colOff>46714</xdr:colOff>
      <xdr:row>1</xdr:row>
      <xdr:rowOff>144577</xdr:rowOff>
    </xdr:from>
    <xdr:to>
      <xdr:col>74</xdr:col>
      <xdr:colOff>351907</xdr:colOff>
      <xdr:row>5</xdr:row>
      <xdr:rowOff>35377</xdr:rowOff>
    </xdr:to>
    <xdr:grpSp>
      <xdr:nvGrpSpPr>
        <xdr:cNvPr id="2" name="Group 1">
          <a:extLst>
            <a:ext uri="{FF2B5EF4-FFF2-40B4-BE49-F238E27FC236}">
              <a16:creationId xmlns:a16="http://schemas.microsoft.com/office/drawing/2014/main" id="{0527A32D-38A5-4A08-A2CE-177E1A8D2A4D}"/>
            </a:ext>
          </a:extLst>
        </xdr:cNvPr>
        <xdr:cNvGrpSpPr/>
      </xdr:nvGrpSpPr>
      <xdr:grpSpPr>
        <a:xfrm>
          <a:off x="9777454" y="205537"/>
          <a:ext cx="914793" cy="508020"/>
          <a:chOff x="9301612" y="195416"/>
          <a:chExt cx="914399" cy="534972"/>
        </a:xfrm>
      </xdr:grpSpPr>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55E7D60E-CD9E-4FA4-3B9B-1FCF8DB8372B}"/>
              </a:ext>
            </a:extLst>
          </xdr:cNvPr>
          <xdr:cNvSpPr/>
        </xdr:nvSpPr>
        <xdr:spPr>
          <a:xfrm>
            <a:off x="9301612" y="195416"/>
            <a:ext cx="914399" cy="234044"/>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89020F67-51A5-7D46-7449-BD3842595E9B}"/>
              </a:ext>
            </a:extLst>
          </xdr:cNvPr>
          <xdr:cNvSpPr/>
        </xdr:nvSpPr>
        <xdr:spPr>
          <a:xfrm>
            <a:off x="9301612" y="501788"/>
            <a:ext cx="913038" cy="22860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grpSp>
    <xdr:clientData/>
  </xdr:twoCellAnchor>
  <xdr:twoCellAnchor>
    <xdr:from>
      <xdr:col>1</xdr:col>
      <xdr:colOff>112416</xdr:colOff>
      <xdr:row>10</xdr:row>
      <xdr:rowOff>70129</xdr:rowOff>
    </xdr:from>
    <xdr:to>
      <xdr:col>1</xdr:col>
      <xdr:colOff>1758881</xdr:colOff>
      <xdr:row>11</xdr:row>
      <xdr:rowOff>219075</xdr:rowOff>
    </xdr:to>
    <xdr:sp macro="" textlink="">
      <xdr:nvSpPr>
        <xdr:cNvPr id="5" name="Rectangle 4">
          <a:extLst>
            <a:ext uri="{FF2B5EF4-FFF2-40B4-BE49-F238E27FC236}">
              <a16:creationId xmlns:a16="http://schemas.microsoft.com/office/drawing/2014/main" id="{2D5CD831-6056-4280-8D78-084F096AC40E}"/>
            </a:ext>
          </a:extLst>
        </xdr:cNvPr>
        <xdr:cNvSpPr/>
      </xdr:nvSpPr>
      <xdr:spPr>
        <a:xfrm>
          <a:off x="296566" y="1703349"/>
          <a:ext cx="1645195" cy="2568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For</a:t>
          </a:r>
          <a:r>
            <a:rPr lang="en-US" sz="1200" b="1" baseline="0">
              <a:solidFill>
                <a:schemeClr val="tx1"/>
              </a:solidFill>
            </a:rPr>
            <a:t> Inspector Use Only</a:t>
          </a:r>
          <a:endParaRPr lang="en-US" sz="1200" b="1">
            <a:solidFill>
              <a:schemeClr val="tx1"/>
            </a:solidFill>
          </a:endParaRPr>
        </a:p>
      </xdr:txBody>
    </xdr:sp>
    <xdr:clientData/>
  </xdr:twoCellAnchor>
  <xdr:twoCellAnchor>
    <xdr:from>
      <xdr:col>1</xdr:col>
      <xdr:colOff>97155</xdr:colOff>
      <xdr:row>15</xdr:row>
      <xdr:rowOff>0</xdr:rowOff>
    </xdr:from>
    <xdr:to>
      <xdr:col>1</xdr:col>
      <xdr:colOff>1748790</xdr:colOff>
      <xdr:row>16</xdr:row>
      <xdr:rowOff>11430</xdr:rowOff>
    </xdr:to>
    <xdr:sp macro="" textlink="">
      <xdr:nvSpPr>
        <xdr:cNvPr id="6" name="Rectangle 5">
          <a:extLst>
            <a:ext uri="{FF2B5EF4-FFF2-40B4-BE49-F238E27FC236}">
              <a16:creationId xmlns:a16="http://schemas.microsoft.com/office/drawing/2014/main" id="{A40A0C0E-5917-4AA8-ABB8-FFD92B43A36C}"/>
            </a:ext>
          </a:extLst>
        </xdr:cNvPr>
        <xdr:cNvSpPr/>
      </xdr:nvSpPr>
      <xdr:spPr>
        <a:xfrm>
          <a:off x="283845" y="2616200"/>
          <a:ext cx="1649095" cy="2057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Automatic</a:t>
          </a:r>
          <a:r>
            <a:rPr lang="en-US" sz="1200" b="1" baseline="0">
              <a:solidFill>
                <a:schemeClr val="tx1"/>
              </a:solidFill>
            </a:rPr>
            <a:t> Aid Factor</a:t>
          </a:r>
          <a:endParaRPr lang="en-US" sz="1200" b="1">
            <a:solidFill>
              <a:schemeClr val="tx1"/>
            </a:solidFill>
          </a:endParaRPr>
        </a:p>
      </xdr:txBody>
    </xdr:sp>
    <xdr:clientData/>
  </xdr:twoCellAnchor>
  <xdr:twoCellAnchor>
    <xdr:from>
      <xdr:col>64</xdr:col>
      <xdr:colOff>95251</xdr:colOff>
      <xdr:row>29</xdr:row>
      <xdr:rowOff>90486</xdr:rowOff>
    </xdr:from>
    <xdr:to>
      <xdr:col>76</xdr:col>
      <xdr:colOff>60325</xdr:colOff>
      <xdr:row>36</xdr:row>
      <xdr:rowOff>7937</xdr:rowOff>
    </xdr:to>
    <xdr:sp macro="" textlink="" fLocksText="0">
      <xdr:nvSpPr>
        <xdr:cNvPr id="7" name="TextBox 6">
          <a:extLst>
            <a:ext uri="{FF2B5EF4-FFF2-40B4-BE49-F238E27FC236}">
              <a16:creationId xmlns:a16="http://schemas.microsoft.com/office/drawing/2014/main" id="{6DE24C2F-DD4D-4665-9D52-571D3438FF9F}"/>
            </a:ext>
          </a:extLst>
        </xdr:cNvPr>
        <xdr:cNvSpPr txBox="1"/>
      </xdr:nvSpPr>
      <xdr:spPr>
        <a:xfrm>
          <a:off x="9057641" y="5650546"/>
          <a:ext cx="2657474" cy="1417321"/>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r>
            <a:rPr lang="en-US" sz="1100" i="1"/>
            <a:t>						</a:t>
          </a:r>
          <a:r>
            <a:rPr lang="en-US" sz="1100"/>
            <a:t>	</a:t>
          </a:r>
        </a:p>
      </xdr:txBody>
    </xdr:sp>
    <xdr:clientData/>
  </xdr:twoCellAnchor>
  <xdr:twoCellAnchor>
    <xdr:from>
      <xdr:col>1</xdr:col>
      <xdr:colOff>65034</xdr:colOff>
      <xdr:row>6</xdr:row>
      <xdr:rowOff>134082</xdr:rowOff>
    </xdr:from>
    <xdr:to>
      <xdr:col>1</xdr:col>
      <xdr:colOff>1814118</xdr:colOff>
      <xdr:row>8</xdr:row>
      <xdr:rowOff>30921</xdr:rowOff>
    </xdr:to>
    <xdr:sp macro="" textlink="">
      <xdr:nvSpPr>
        <xdr:cNvPr id="8" name="Rectangle: Rounded Corners 7">
          <a:hlinkClick xmlns:r="http://schemas.openxmlformats.org/officeDocument/2006/relationships" r:id="rId3"/>
          <a:extLst>
            <a:ext uri="{FF2B5EF4-FFF2-40B4-BE49-F238E27FC236}">
              <a16:creationId xmlns:a16="http://schemas.microsoft.com/office/drawing/2014/main" id="{09D075F5-43AE-4287-AAD1-D1E2A49DDC32}"/>
            </a:ext>
          </a:extLst>
        </xdr:cNvPr>
        <xdr:cNvSpPr/>
      </xdr:nvSpPr>
      <xdr:spPr>
        <a:xfrm>
          <a:off x="250454" y="1044672"/>
          <a:ext cx="1750354" cy="276569"/>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Response</a:t>
          </a:r>
        </a:p>
      </xdr:txBody>
    </xdr:sp>
    <xdr:clientData/>
  </xdr:twoCellAnchor>
  <xdr:twoCellAnchor>
    <xdr:from>
      <xdr:col>1</xdr:col>
      <xdr:colOff>217573</xdr:colOff>
      <xdr:row>12</xdr:row>
      <xdr:rowOff>93246</xdr:rowOff>
    </xdr:from>
    <xdr:to>
      <xdr:col>1</xdr:col>
      <xdr:colOff>1589363</xdr:colOff>
      <xdr:row>14</xdr:row>
      <xdr:rowOff>133059</xdr:rowOff>
    </xdr:to>
    <xdr:sp macro="" textlink="">
      <xdr:nvSpPr>
        <xdr:cNvPr id="9" name="Rectangle: Rounded Corners 8">
          <a:hlinkClick xmlns:r="http://schemas.openxmlformats.org/officeDocument/2006/relationships" r:id="rId4"/>
          <a:extLst>
            <a:ext uri="{FF2B5EF4-FFF2-40B4-BE49-F238E27FC236}">
              <a16:creationId xmlns:a16="http://schemas.microsoft.com/office/drawing/2014/main" id="{50BA6EC8-5BD7-4689-853B-67389DD9F45A}"/>
            </a:ext>
          </a:extLst>
        </xdr:cNvPr>
        <xdr:cNvSpPr/>
      </xdr:nvSpPr>
      <xdr:spPr>
        <a:xfrm>
          <a:off x="402993" y="2052856"/>
          <a:ext cx="1371790" cy="490663"/>
        </a:xfrm>
        <a:prstGeom prst="roundRect">
          <a:avLst/>
        </a:prstGeom>
        <a:solidFill>
          <a:schemeClr val="accent4">
            <a:lumMod val="75000"/>
          </a:schemeClr>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Factor  Calculator</a:t>
          </a:r>
        </a:p>
      </xdr:txBody>
    </xdr:sp>
    <xdr:clientData/>
  </xdr:twoCellAnchor>
  <xdr:twoCellAnchor>
    <xdr:from>
      <xdr:col>68</xdr:col>
      <xdr:colOff>0</xdr:colOff>
      <xdr:row>6</xdr:row>
      <xdr:rowOff>76200</xdr:rowOff>
    </xdr:from>
    <xdr:to>
      <xdr:col>75</xdr:col>
      <xdr:colOff>182880</xdr:colOff>
      <xdr:row>27</xdr:row>
      <xdr:rowOff>188047</xdr:rowOff>
    </xdr:to>
    <xdr:grpSp>
      <xdr:nvGrpSpPr>
        <xdr:cNvPr id="40" name="Group 39">
          <a:extLst>
            <a:ext uri="{FF2B5EF4-FFF2-40B4-BE49-F238E27FC236}">
              <a16:creationId xmlns:a16="http://schemas.microsoft.com/office/drawing/2014/main" id="{CF67E9C5-CC1E-4C4C-82F9-AC2A05ECBEAC}"/>
            </a:ext>
          </a:extLst>
        </xdr:cNvPr>
        <xdr:cNvGrpSpPr/>
      </xdr:nvGrpSpPr>
      <xdr:grpSpPr>
        <a:xfrm>
          <a:off x="9304020" y="982980"/>
          <a:ext cx="1828800" cy="4310467"/>
          <a:chOff x="9277152" y="858605"/>
          <a:chExt cx="1828800" cy="4310467"/>
        </a:xfrm>
      </xdr:grpSpPr>
      <xdr:sp macro="" textlink="'Automatic Response (2)'!S5:U5">
        <xdr:nvSpPr>
          <xdr:cNvPr id="41" name="Rectangle: Rounded Corners 40">
            <a:hlinkClick xmlns:r="http://schemas.openxmlformats.org/officeDocument/2006/relationships" r:id="rId5"/>
            <a:extLst>
              <a:ext uri="{FF2B5EF4-FFF2-40B4-BE49-F238E27FC236}">
                <a16:creationId xmlns:a16="http://schemas.microsoft.com/office/drawing/2014/main" id="{10BE8214-E095-AB76-B970-074664119DF3}"/>
              </a:ext>
            </a:extLst>
          </xdr:cNvPr>
          <xdr:cNvSpPr/>
        </xdr:nvSpPr>
        <xdr:spPr>
          <a:xfrm>
            <a:off x="9277152" y="4571673"/>
            <a:ext cx="1828800" cy="218441"/>
          </a:xfrm>
          <a:prstGeom prst="roundRect">
            <a:avLst/>
          </a:prstGeom>
          <a:solidFill>
            <a:schemeClr val="accent4">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8DC87600-0833-49A8-8D01-425E000B4772}" type="TxLink">
              <a:rPr lang="en-US" sz="1100" b="1" i="0" u="none" strike="noStrike">
                <a:solidFill>
                  <a:srgbClr val="000000"/>
                </a:solidFill>
                <a:latin typeface="Calibri"/>
                <a:ea typeface="Calibri"/>
                <a:cs typeface="Calibri"/>
              </a:rPr>
              <a:pPr algn="ctr"/>
              <a:t> </a:t>
            </a:fld>
            <a:endParaRPr lang="en-US" b="1" i="0" u="none" strike="noStrike">
              <a:latin typeface="Calibri"/>
              <a:ea typeface="Calibri"/>
              <a:cs typeface="Calibri"/>
            </a:endParaRPr>
          </a:p>
        </xdr:txBody>
      </xdr:sp>
      <xdr:sp macro="" textlink="'Automatic Response (2)'!V5:X5">
        <xdr:nvSpPr>
          <xdr:cNvPr id="42" name="Rectangle: Rounded Corners 41">
            <a:hlinkClick xmlns:r="http://schemas.openxmlformats.org/officeDocument/2006/relationships" r:id="rId6"/>
            <a:extLst>
              <a:ext uri="{FF2B5EF4-FFF2-40B4-BE49-F238E27FC236}">
                <a16:creationId xmlns:a16="http://schemas.microsoft.com/office/drawing/2014/main" id="{AE9E91D8-73B5-FE8D-2737-D8ED00DCF545}"/>
              </a:ext>
            </a:extLst>
          </xdr:cNvPr>
          <xdr:cNvSpPr/>
        </xdr:nvSpPr>
        <xdr:spPr>
          <a:xfrm>
            <a:off x="9277152" y="4932852"/>
            <a:ext cx="1828800" cy="236220"/>
          </a:xfrm>
          <a:prstGeom prst="roundRect">
            <a:avLst/>
          </a:prstGeom>
          <a:solidFill>
            <a:schemeClr val="accent4">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AD215D21-D08B-4029-88ED-0ECA7743C2F8}" type="TxLink">
              <a:rPr lang="en-US" sz="1100" b="1" i="0" u="none" strike="noStrike">
                <a:solidFill>
                  <a:srgbClr val="000000"/>
                </a:solidFill>
                <a:latin typeface="Calibri"/>
                <a:ea typeface="Calibri"/>
                <a:cs typeface="Calibri"/>
              </a:rPr>
              <a:pPr algn="ctr"/>
              <a:t> </a:t>
            </a:fld>
            <a:endParaRPr lang="en-US" sz="1100" b="1" i="0" u="none" strike="noStrike">
              <a:solidFill>
                <a:schemeClr val="bg1"/>
              </a:solidFill>
              <a:latin typeface="Calibri"/>
              <a:ea typeface="Calibri"/>
              <a:cs typeface="Calibri"/>
            </a:endParaRPr>
          </a:p>
        </xdr:txBody>
      </xdr:sp>
      <xdr:sp macro="" textlink="'Automatic Response'!$G$5:$I$5">
        <xdr:nvSpPr>
          <xdr:cNvPr id="43" name="Rectangle: Rounded Corners 42">
            <a:hlinkClick xmlns:r="http://schemas.openxmlformats.org/officeDocument/2006/relationships" r:id="rId7"/>
            <a:extLst>
              <a:ext uri="{FF2B5EF4-FFF2-40B4-BE49-F238E27FC236}">
                <a16:creationId xmlns:a16="http://schemas.microsoft.com/office/drawing/2014/main" id="{5650A238-DAFB-769D-72C7-9EF22FAB0FFF}"/>
              </a:ext>
            </a:extLst>
          </xdr:cNvPr>
          <xdr:cNvSpPr/>
        </xdr:nvSpPr>
        <xdr:spPr>
          <a:xfrm>
            <a:off x="9277152" y="858605"/>
            <a:ext cx="1828800" cy="228601"/>
          </a:xfrm>
          <a:prstGeom prst="roundRect">
            <a:avLst/>
          </a:prstGeom>
          <a:solidFill>
            <a:schemeClr val="accent4">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5DB2629C-D214-4FA6-9CDB-49789097D2EC}" type="TxLink">
              <a:rPr lang="en-US" sz="1100" b="1" i="0" u="none" strike="noStrike">
                <a:solidFill>
                  <a:srgbClr val="000000"/>
                </a:solidFill>
                <a:latin typeface="Calibri"/>
                <a:ea typeface="Calibri"/>
                <a:cs typeface="Calibri"/>
              </a:rPr>
              <a:pPr algn="ctr"/>
              <a:t> </a:t>
            </a:fld>
            <a:endParaRPr lang="en-US" sz="1100" b="1" i="0" u="none" strike="noStrike">
              <a:solidFill>
                <a:schemeClr val="bg1"/>
              </a:solidFill>
              <a:latin typeface="Calibri"/>
              <a:ea typeface="Calibri"/>
              <a:cs typeface="Calibri"/>
            </a:endParaRPr>
          </a:p>
        </xdr:txBody>
      </xdr:sp>
      <xdr:sp macro="" textlink="'Automatic Response'!$J$5:$L$5">
        <xdr:nvSpPr>
          <xdr:cNvPr id="44" name="Rectangle: Rounded Corners 43">
            <a:hlinkClick xmlns:r="http://schemas.openxmlformats.org/officeDocument/2006/relationships" r:id="rId8"/>
            <a:extLst>
              <a:ext uri="{FF2B5EF4-FFF2-40B4-BE49-F238E27FC236}">
                <a16:creationId xmlns:a16="http://schemas.microsoft.com/office/drawing/2014/main" id="{D16F2BC4-4D2F-104B-3D80-513030B0AD57}"/>
              </a:ext>
            </a:extLst>
          </xdr:cNvPr>
          <xdr:cNvSpPr/>
        </xdr:nvSpPr>
        <xdr:spPr>
          <a:xfrm>
            <a:off x="9277152" y="1230579"/>
            <a:ext cx="1828800" cy="228600"/>
          </a:xfrm>
          <a:prstGeom prst="roundRect">
            <a:avLst/>
          </a:prstGeom>
          <a:solidFill>
            <a:schemeClr val="accent4">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BD25013-EEBC-49F2-A6A9-D17D2298990F}" type="TxLink">
              <a:rPr lang="en-US" sz="1100" b="1" i="0" u="none" strike="noStrike">
                <a:solidFill>
                  <a:srgbClr val="000000"/>
                </a:solidFill>
                <a:latin typeface="Calibri"/>
                <a:ea typeface="Calibri"/>
                <a:cs typeface="Calibri"/>
              </a:rPr>
              <a:pPr algn="ctr"/>
              <a:t> </a:t>
            </a:fld>
            <a:endParaRPr lang="en-US" b="1" i="0" u="none" strike="noStrike">
              <a:latin typeface="Calibri"/>
              <a:ea typeface="Calibri"/>
              <a:cs typeface="Calibri"/>
            </a:endParaRPr>
          </a:p>
        </xdr:txBody>
      </xdr:sp>
      <xdr:sp macro="" textlink="'Automatic Response'!$M$5:$O$5">
        <xdr:nvSpPr>
          <xdr:cNvPr id="45" name="Rectangle: Rounded Corners 44">
            <a:hlinkClick xmlns:r="http://schemas.openxmlformats.org/officeDocument/2006/relationships" r:id="rId9"/>
            <a:extLst>
              <a:ext uri="{FF2B5EF4-FFF2-40B4-BE49-F238E27FC236}">
                <a16:creationId xmlns:a16="http://schemas.microsoft.com/office/drawing/2014/main" id="{B4D69581-F79C-11EE-BD82-98EAF63D342E}"/>
              </a:ext>
            </a:extLst>
          </xdr:cNvPr>
          <xdr:cNvSpPr/>
        </xdr:nvSpPr>
        <xdr:spPr>
          <a:xfrm>
            <a:off x="9277152" y="1602870"/>
            <a:ext cx="1828800" cy="241935"/>
          </a:xfrm>
          <a:prstGeom prst="roundRect">
            <a:avLst/>
          </a:prstGeom>
          <a:solidFill>
            <a:schemeClr val="accent4">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7D93E53-3A54-48FE-8C61-E81F58FFE277}" type="TxLink">
              <a:rPr lang="en-US" sz="1100" b="1" i="0" u="none" strike="noStrike">
                <a:solidFill>
                  <a:srgbClr val="000000"/>
                </a:solidFill>
                <a:latin typeface="Calibri"/>
                <a:ea typeface="Calibri"/>
                <a:cs typeface="Calibri"/>
              </a:rPr>
              <a:pPr algn="ctr"/>
              <a:t> </a:t>
            </a:fld>
            <a:endParaRPr lang="en-US" sz="1100" b="1" i="0" u="none" strike="noStrike">
              <a:solidFill>
                <a:schemeClr val="bg1"/>
              </a:solidFill>
              <a:latin typeface="Calibri"/>
              <a:ea typeface="Calibri"/>
              <a:cs typeface="Calibri"/>
            </a:endParaRPr>
          </a:p>
        </xdr:txBody>
      </xdr:sp>
      <xdr:sp macro="" textlink="'Automatic Response'!$P$5:$R$5">
        <xdr:nvSpPr>
          <xdr:cNvPr id="46" name="Rectangle: Rounded Corners 45">
            <a:hlinkClick xmlns:r="http://schemas.openxmlformats.org/officeDocument/2006/relationships" r:id="rId10"/>
            <a:extLst>
              <a:ext uri="{FF2B5EF4-FFF2-40B4-BE49-F238E27FC236}">
                <a16:creationId xmlns:a16="http://schemas.microsoft.com/office/drawing/2014/main" id="{77E0315B-4863-2286-A9C8-968A787675C2}"/>
              </a:ext>
            </a:extLst>
          </xdr:cNvPr>
          <xdr:cNvSpPr/>
        </xdr:nvSpPr>
        <xdr:spPr>
          <a:xfrm>
            <a:off x="9277152" y="1987544"/>
            <a:ext cx="1828800" cy="220345"/>
          </a:xfrm>
          <a:prstGeom prst="roundRect">
            <a:avLst/>
          </a:prstGeom>
          <a:solidFill>
            <a:schemeClr val="accent4">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B91F8819-65BE-4B50-931E-4D545A177496}" type="TxLink">
              <a:rPr lang="en-US" sz="1100" b="1" i="0" u="none" strike="noStrike">
                <a:solidFill>
                  <a:srgbClr val="000000"/>
                </a:solidFill>
                <a:latin typeface="Calibri"/>
                <a:ea typeface="Calibri"/>
                <a:cs typeface="Calibri"/>
              </a:rPr>
              <a:pPr algn="ctr"/>
              <a:t> </a:t>
            </a:fld>
            <a:endParaRPr lang="en-US" sz="1100" b="1" i="0" u="none" strike="noStrike">
              <a:solidFill>
                <a:schemeClr val="bg1"/>
              </a:solidFill>
              <a:latin typeface="Calibri"/>
              <a:ea typeface="Calibri"/>
              <a:cs typeface="Calibri"/>
            </a:endParaRPr>
          </a:p>
        </xdr:txBody>
      </xdr:sp>
      <xdr:sp macro="" textlink="'Automatic Response'!$S$5:$U$5">
        <xdr:nvSpPr>
          <xdr:cNvPr id="47" name="Rectangle: Rounded Corners 46">
            <a:hlinkClick xmlns:r="http://schemas.openxmlformats.org/officeDocument/2006/relationships" r:id="rId11"/>
            <a:extLst>
              <a:ext uri="{FF2B5EF4-FFF2-40B4-BE49-F238E27FC236}">
                <a16:creationId xmlns:a16="http://schemas.microsoft.com/office/drawing/2014/main" id="{87C2AEB4-1D65-B012-42B7-1B80F9ADB99B}"/>
              </a:ext>
            </a:extLst>
          </xdr:cNvPr>
          <xdr:cNvSpPr/>
        </xdr:nvSpPr>
        <xdr:spPr>
          <a:xfrm>
            <a:off x="9277152" y="2351580"/>
            <a:ext cx="1828800" cy="225742"/>
          </a:xfrm>
          <a:prstGeom prst="roundRect">
            <a:avLst/>
          </a:prstGeom>
          <a:solidFill>
            <a:schemeClr val="accent4">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11173FE-AD83-41F2-A8C1-CB220CA74B8A}" type="TxLink">
              <a:rPr lang="en-US" sz="1100" b="1" i="0" u="none" strike="noStrike">
                <a:solidFill>
                  <a:srgbClr val="000000"/>
                </a:solidFill>
                <a:latin typeface="Calibri"/>
                <a:ea typeface="Calibri"/>
                <a:cs typeface="Calibri"/>
              </a:rPr>
              <a:pPr algn="ctr"/>
              <a:t> </a:t>
            </a:fld>
            <a:endParaRPr lang="en-US" sz="1100" b="1" i="0" u="none" strike="noStrike">
              <a:solidFill>
                <a:schemeClr val="bg1"/>
              </a:solidFill>
              <a:latin typeface="Calibri"/>
              <a:ea typeface="Calibri"/>
              <a:cs typeface="Calibri"/>
            </a:endParaRPr>
          </a:p>
        </xdr:txBody>
      </xdr:sp>
      <xdr:sp macro="" textlink="'Automatic Response'!$V$5:$X$5">
        <xdr:nvSpPr>
          <xdr:cNvPr id="48" name="Rectangle: Rounded Corners 47">
            <a:hlinkClick xmlns:r="http://schemas.openxmlformats.org/officeDocument/2006/relationships" r:id="rId12"/>
            <a:extLst>
              <a:ext uri="{FF2B5EF4-FFF2-40B4-BE49-F238E27FC236}">
                <a16:creationId xmlns:a16="http://schemas.microsoft.com/office/drawing/2014/main" id="{D51CE7FE-2447-1032-4DF4-3F920531334A}"/>
              </a:ext>
            </a:extLst>
          </xdr:cNvPr>
          <xdr:cNvSpPr/>
        </xdr:nvSpPr>
        <xdr:spPr>
          <a:xfrm>
            <a:off x="9277152" y="2720378"/>
            <a:ext cx="1828800" cy="229871"/>
          </a:xfrm>
          <a:prstGeom prst="roundRect">
            <a:avLst/>
          </a:prstGeom>
          <a:solidFill>
            <a:schemeClr val="accent4">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399AAAE2-6BEC-43F2-8FDD-F4D77E87B899}" type="TxLink">
              <a:rPr lang="en-US" sz="1100" b="1" i="0" u="none" strike="noStrike">
                <a:solidFill>
                  <a:srgbClr val="000000"/>
                </a:solidFill>
                <a:latin typeface="Calibri"/>
                <a:ea typeface="Calibri"/>
                <a:cs typeface="Calibri"/>
              </a:rPr>
              <a:pPr algn="ctr"/>
              <a:t> </a:t>
            </a:fld>
            <a:endParaRPr lang="en-US" b="1" i="0" u="none" strike="noStrike">
              <a:latin typeface="Calibri"/>
              <a:ea typeface="Calibri"/>
              <a:cs typeface="Calibri"/>
            </a:endParaRPr>
          </a:p>
        </xdr:txBody>
      </xdr:sp>
      <xdr:sp macro="" textlink="'Automatic Response (2)'!G5:I5">
        <xdr:nvSpPr>
          <xdr:cNvPr id="49" name="Rectangle: Rounded Corners 48">
            <a:hlinkClick xmlns:r="http://schemas.openxmlformats.org/officeDocument/2006/relationships" r:id="rId13"/>
            <a:extLst>
              <a:ext uri="{FF2B5EF4-FFF2-40B4-BE49-F238E27FC236}">
                <a16:creationId xmlns:a16="http://schemas.microsoft.com/office/drawing/2014/main" id="{5BD3BD65-8857-95FD-E695-22C383ABA657}"/>
              </a:ext>
            </a:extLst>
          </xdr:cNvPr>
          <xdr:cNvSpPr/>
        </xdr:nvSpPr>
        <xdr:spPr>
          <a:xfrm>
            <a:off x="9277152" y="3095210"/>
            <a:ext cx="1828800" cy="227012"/>
          </a:xfrm>
          <a:prstGeom prst="roundRect">
            <a:avLst/>
          </a:prstGeom>
          <a:solidFill>
            <a:schemeClr val="accent4">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0AA49CE6-A6A3-460E-8052-ACF5268FAB54}" type="TxLink">
              <a:rPr lang="en-US" sz="1100" b="1" i="0" u="none" strike="noStrike">
                <a:solidFill>
                  <a:srgbClr val="000000"/>
                </a:solidFill>
                <a:latin typeface="Calibri"/>
                <a:ea typeface="Calibri"/>
                <a:cs typeface="Calibri"/>
              </a:rPr>
              <a:pPr algn="ctr"/>
              <a:t> </a:t>
            </a:fld>
            <a:endParaRPr lang="en-US" sz="1100" b="1" i="0" u="none" strike="noStrike">
              <a:solidFill>
                <a:schemeClr val="bg1"/>
              </a:solidFill>
              <a:latin typeface="Calibri"/>
              <a:ea typeface="Calibri"/>
              <a:cs typeface="Calibri"/>
            </a:endParaRPr>
          </a:p>
        </xdr:txBody>
      </xdr:sp>
      <xdr:sp macro="" textlink="'Automatic Response (2)'!J5:L5">
        <xdr:nvSpPr>
          <xdr:cNvPr id="50" name="Rectangle: Rounded Corners 49">
            <a:hlinkClick xmlns:r="http://schemas.openxmlformats.org/officeDocument/2006/relationships" r:id="rId14"/>
            <a:extLst>
              <a:ext uri="{FF2B5EF4-FFF2-40B4-BE49-F238E27FC236}">
                <a16:creationId xmlns:a16="http://schemas.microsoft.com/office/drawing/2014/main" id="{A0AB7CEE-D2E7-EA5E-3DFB-2214A85C4B26}"/>
              </a:ext>
            </a:extLst>
          </xdr:cNvPr>
          <xdr:cNvSpPr/>
        </xdr:nvSpPr>
        <xdr:spPr>
          <a:xfrm>
            <a:off x="9277152" y="3464961"/>
            <a:ext cx="1828800" cy="213994"/>
          </a:xfrm>
          <a:prstGeom prst="roundRect">
            <a:avLst/>
          </a:prstGeom>
          <a:solidFill>
            <a:schemeClr val="accent4">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1A00C98E-85B0-4CE8-8656-D25E4AF4F978}" type="TxLink">
              <a:rPr lang="en-US" sz="1100" b="1" i="0" u="none" strike="noStrike">
                <a:solidFill>
                  <a:srgbClr val="000000"/>
                </a:solidFill>
                <a:latin typeface="Calibri"/>
                <a:ea typeface="Calibri"/>
                <a:cs typeface="Calibri"/>
              </a:rPr>
              <a:pPr algn="ctr"/>
              <a:t> </a:t>
            </a:fld>
            <a:endParaRPr lang="en-US" sz="1100" b="1" i="0" u="none" strike="noStrike">
              <a:solidFill>
                <a:schemeClr val="bg1"/>
              </a:solidFill>
              <a:latin typeface="Calibri"/>
              <a:ea typeface="Calibri"/>
              <a:cs typeface="Calibri"/>
            </a:endParaRPr>
          </a:p>
        </xdr:txBody>
      </xdr:sp>
      <xdr:sp macro="" textlink="'Automatic Response (2)'!M5:O5">
        <xdr:nvSpPr>
          <xdr:cNvPr id="51" name="Rectangle: Rounded Corners 50">
            <a:hlinkClick xmlns:r="http://schemas.openxmlformats.org/officeDocument/2006/relationships" r:id="rId15"/>
            <a:extLst>
              <a:ext uri="{FF2B5EF4-FFF2-40B4-BE49-F238E27FC236}">
                <a16:creationId xmlns:a16="http://schemas.microsoft.com/office/drawing/2014/main" id="{B3E91BDD-B15A-4282-F827-67626BA202C6}"/>
              </a:ext>
            </a:extLst>
          </xdr:cNvPr>
          <xdr:cNvSpPr/>
        </xdr:nvSpPr>
        <xdr:spPr>
          <a:xfrm>
            <a:off x="9277152" y="3822646"/>
            <a:ext cx="1828800" cy="222568"/>
          </a:xfrm>
          <a:prstGeom prst="roundRect">
            <a:avLst/>
          </a:prstGeom>
          <a:solidFill>
            <a:schemeClr val="accent4">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D01E419A-F9C9-4555-BC82-9B931615F224}" type="TxLink">
              <a:rPr lang="en-US" sz="1100" b="1" i="0" u="none" strike="noStrike">
                <a:solidFill>
                  <a:srgbClr val="000000"/>
                </a:solidFill>
                <a:latin typeface="Calibri"/>
                <a:ea typeface="Calibri"/>
                <a:cs typeface="Calibri"/>
              </a:rPr>
              <a:pPr algn="ctr"/>
              <a:t> </a:t>
            </a:fld>
            <a:endParaRPr lang="en-US" sz="1100" b="1" i="0" u="none" strike="noStrike">
              <a:solidFill>
                <a:schemeClr val="bg1"/>
              </a:solidFill>
              <a:latin typeface="Calibri"/>
              <a:ea typeface="Calibri"/>
              <a:cs typeface="Calibri"/>
            </a:endParaRPr>
          </a:p>
        </xdr:txBody>
      </xdr:sp>
      <xdr:sp macro="" textlink="'Automatic Response (2)'!P5:R5">
        <xdr:nvSpPr>
          <xdr:cNvPr id="52" name="Rectangle: Rounded Corners 51">
            <a:hlinkClick xmlns:r="http://schemas.openxmlformats.org/officeDocument/2006/relationships" r:id="rId16"/>
            <a:extLst>
              <a:ext uri="{FF2B5EF4-FFF2-40B4-BE49-F238E27FC236}">
                <a16:creationId xmlns:a16="http://schemas.microsoft.com/office/drawing/2014/main" id="{AC7E8EAB-12E7-2186-9B53-41547635EBB9}"/>
              </a:ext>
            </a:extLst>
          </xdr:cNvPr>
          <xdr:cNvSpPr/>
        </xdr:nvSpPr>
        <xdr:spPr>
          <a:xfrm>
            <a:off x="9277152" y="4188905"/>
            <a:ext cx="1828800" cy="240030"/>
          </a:xfrm>
          <a:prstGeom prst="roundRect">
            <a:avLst/>
          </a:prstGeom>
          <a:solidFill>
            <a:schemeClr val="accent4">
              <a:lumMod val="40000"/>
              <a:lumOff val="60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102EC94-895A-404C-B1A4-15ABC5D412BB}" type="TxLink">
              <a:rPr lang="en-US" sz="1100" b="1" i="0" u="none" strike="noStrike">
                <a:solidFill>
                  <a:srgbClr val="000000"/>
                </a:solidFill>
                <a:latin typeface="Calibri"/>
                <a:ea typeface="Calibri"/>
                <a:cs typeface="Calibri"/>
              </a:rPr>
              <a:pPr algn="ctr"/>
              <a:t> </a:t>
            </a:fld>
            <a:endParaRPr lang="en-US" sz="1100" b="1" i="0" u="none" strike="noStrike">
              <a:solidFill>
                <a:schemeClr val="bg1"/>
              </a:solidFill>
              <a:latin typeface="Calibri"/>
              <a:ea typeface="Calibri"/>
              <a:cs typeface="Calibri"/>
            </a:endParaRPr>
          </a:p>
        </xdr:txBody>
      </xdr:sp>
    </xdr:grpSp>
    <xdr:clientData/>
  </xdr:twoCellAnchor>
</xdr:wsDr>
</file>

<file path=xl/drawings/drawing29.xml><?xml version="1.0" encoding="utf-8"?>
<xdr:wsDr xmlns:xdr="http://schemas.openxmlformats.org/drawingml/2006/spreadsheetDrawing" xmlns:a="http://schemas.openxmlformats.org/drawingml/2006/main">
  <xdr:twoCellAnchor>
    <xdr:from>
      <xdr:col>6</xdr:col>
      <xdr:colOff>590550</xdr:colOff>
      <xdr:row>2</xdr:row>
      <xdr:rowOff>19050</xdr:rowOff>
    </xdr:from>
    <xdr:to>
      <xdr:col>8</xdr:col>
      <xdr:colOff>304800</xdr:colOff>
      <xdr:row>3</xdr:row>
      <xdr:rowOff>85725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2000-000002000000}"/>
            </a:ext>
          </a:extLst>
        </xdr:cNvPr>
        <xdr:cNvSpPr/>
      </xdr:nvSpPr>
      <xdr:spPr>
        <a:xfrm>
          <a:off x="5856514" y="413657"/>
          <a:ext cx="930729" cy="283029"/>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100"/>
            <a:t>Back</a:t>
          </a:r>
        </a:p>
      </xdr:txBody>
    </xdr:sp>
    <xdr:clientData/>
  </xdr:twoCellAnchor>
  <xdr:twoCellAnchor>
    <xdr:from>
      <xdr:col>2</xdr:col>
      <xdr:colOff>821871</xdr:colOff>
      <xdr:row>0</xdr:row>
      <xdr:rowOff>136071</xdr:rowOff>
    </xdr:from>
    <xdr:to>
      <xdr:col>5</xdr:col>
      <xdr:colOff>35379</xdr:colOff>
      <xdr:row>1</xdr:row>
      <xdr:rowOff>164647</xdr:rowOff>
    </xdr:to>
    <xdr:sp macro="" textlink="'Automatic Response'!P5">
      <xdr:nvSpPr>
        <xdr:cNvPr id="3" name="Rectangle 2">
          <a:extLst>
            <a:ext uri="{FF2B5EF4-FFF2-40B4-BE49-F238E27FC236}">
              <a16:creationId xmlns:a16="http://schemas.microsoft.com/office/drawing/2014/main" id="{00000000-0008-0000-2000-000003000000}"/>
            </a:ext>
          </a:extLst>
        </xdr:cNvPr>
        <xdr:cNvSpPr/>
      </xdr:nvSpPr>
      <xdr:spPr>
        <a:xfrm>
          <a:off x="1646463" y="138792"/>
          <a:ext cx="3004459" cy="217716"/>
        </a:xfrm>
        <a:prstGeom prst="rect">
          <a:avLst/>
        </a:prstGeom>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ctr"/>
        <a:lstStyle/>
        <a:p>
          <a:pPr algn="ctr"/>
          <a:fld id="{12567973-A4C3-4E1F-ADA6-4D28A0C8739B}" type="TxLink">
            <a:rPr lang="en-US" sz="1100" b="1" i="0" u="none" strike="noStrike">
              <a:solidFill>
                <a:srgbClr val="000000"/>
              </a:solidFill>
              <a:latin typeface="Calibri"/>
              <a:ea typeface="Calibri"/>
              <a:cs typeface="Calibri"/>
            </a:rPr>
            <a:pPr algn="ctr"/>
            <a:t> </a:t>
          </a:fld>
          <a:endParaRPr lang="en-US" sz="1100">
            <a:solidFill>
              <a:schemeClr val="tx1">
                <a:lumMod val="85000"/>
                <a:lumOff val="15000"/>
              </a:schemeClr>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231712</xdr:colOff>
      <xdr:row>12</xdr:row>
      <xdr:rowOff>159762</xdr:rowOff>
    </xdr:from>
    <xdr:to>
      <xdr:col>5</xdr:col>
      <xdr:colOff>288862</xdr:colOff>
      <xdr:row>14</xdr:row>
      <xdr:rowOff>144522</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2003362" y="2102862"/>
          <a:ext cx="1828800" cy="365760"/>
        </a:xfrm>
        <a:prstGeom prst="roundRect">
          <a:avLst/>
        </a:prstGeom>
        <a:solidFill>
          <a:srgbClr val="C00000"/>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Department</a:t>
          </a:r>
          <a:r>
            <a:rPr lang="en-US" sz="1000" b="1" i="0" u="none" baseline="0">
              <a:solidFill>
                <a:schemeClr val="bg1"/>
              </a:solidFill>
            </a:rPr>
            <a:t> Information</a:t>
          </a:r>
          <a:endParaRPr lang="en-US" sz="1000" b="1" i="0" u="none">
            <a:solidFill>
              <a:schemeClr val="bg1"/>
            </a:solidFill>
          </a:endParaRPr>
        </a:p>
      </xdr:txBody>
    </xdr:sp>
    <xdr:clientData/>
  </xdr:twoCellAnchor>
  <xdr:twoCellAnchor>
    <xdr:from>
      <xdr:col>2</xdr:col>
      <xdr:colOff>231712</xdr:colOff>
      <xdr:row>17</xdr:row>
      <xdr:rowOff>138130</xdr:rowOff>
    </xdr:from>
    <xdr:to>
      <xdr:col>5</xdr:col>
      <xdr:colOff>288862</xdr:colOff>
      <xdr:row>19</xdr:row>
      <xdr:rowOff>122890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200-000004000000}"/>
            </a:ext>
          </a:extLst>
        </xdr:cNvPr>
        <xdr:cNvSpPr/>
      </xdr:nvSpPr>
      <xdr:spPr>
        <a:xfrm>
          <a:off x="2003362" y="3033730"/>
          <a:ext cx="1828800" cy="365760"/>
        </a:xfrm>
        <a:prstGeom prst="roundRect">
          <a:avLst/>
        </a:prstGeom>
        <a:solidFill>
          <a:srgbClr val="C00000"/>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County Contacts</a:t>
          </a:r>
        </a:p>
      </xdr:txBody>
    </xdr:sp>
    <xdr:clientData/>
  </xdr:twoCellAnchor>
  <xdr:twoCellAnchor>
    <xdr:from>
      <xdr:col>2</xdr:col>
      <xdr:colOff>231712</xdr:colOff>
      <xdr:row>20</xdr:row>
      <xdr:rowOff>45165</xdr:rowOff>
    </xdr:from>
    <xdr:to>
      <xdr:col>5</xdr:col>
      <xdr:colOff>288862</xdr:colOff>
      <xdr:row>22</xdr:row>
      <xdr:rowOff>29925</xdr:rowOff>
    </xdr:to>
    <xdr:sp macro="" textlink="">
      <xdr:nvSpPr>
        <xdr:cNvPr id="5" name="Rectangle: Rounded Corners 4">
          <a:hlinkClick xmlns:r="http://schemas.openxmlformats.org/officeDocument/2006/relationships" r:id="rId3"/>
          <a:extLst>
            <a:ext uri="{FF2B5EF4-FFF2-40B4-BE49-F238E27FC236}">
              <a16:creationId xmlns:a16="http://schemas.microsoft.com/office/drawing/2014/main" id="{00000000-0008-0000-0200-000005000000}"/>
            </a:ext>
          </a:extLst>
        </xdr:cNvPr>
        <xdr:cNvSpPr/>
      </xdr:nvSpPr>
      <xdr:spPr>
        <a:xfrm>
          <a:off x="2003362" y="3512265"/>
          <a:ext cx="1828800" cy="365760"/>
        </a:xfrm>
        <a:prstGeom prst="roundRect">
          <a:avLst/>
        </a:prstGeom>
        <a:solidFill>
          <a:srgbClr val="C00000"/>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City or</a:t>
          </a:r>
          <a:r>
            <a:rPr lang="en-US" sz="1000" b="1" i="0" u="none" baseline="0">
              <a:solidFill>
                <a:schemeClr val="bg1"/>
              </a:solidFill>
            </a:rPr>
            <a:t> Town Contacts</a:t>
          </a:r>
          <a:endParaRPr lang="en-US" sz="1000" b="1" i="0" u="none">
            <a:solidFill>
              <a:schemeClr val="bg1"/>
            </a:solidFill>
          </a:endParaRPr>
        </a:p>
      </xdr:txBody>
    </xdr:sp>
    <xdr:clientData/>
  </xdr:twoCellAnchor>
  <xdr:twoCellAnchor>
    <xdr:from>
      <xdr:col>2</xdr:col>
      <xdr:colOff>231712</xdr:colOff>
      <xdr:row>22</xdr:row>
      <xdr:rowOff>145071</xdr:rowOff>
    </xdr:from>
    <xdr:to>
      <xdr:col>5</xdr:col>
      <xdr:colOff>288862</xdr:colOff>
      <xdr:row>24</xdr:row>
      <xdr:rowOff>129831</xdr:rowOff>
    </xdr:to>
    <xdr:sp macro="" textlink="">
      <xdr:nvSpPr>
        <xdr:cNvPr id="7" name="Rectangle: Rounded Corners 6">
          <a:hlinkClick xmlns:r="http://schemas.openxmlformats.org/officeDocument/2006/relationships" r:id="rId4"/>
          <a:extLst>
            <a:ext uri="{FF2B5EF4-FFF2-40B4-BE49-F238E27FC236}">
              <a16:creationId xmlns:a16="http://schemas.microsoft.com/office/drawing/2014/main" id="{00000000-0008-0000-0200-000007000000}"/>
            </a:ext>
          </a:extLst>
        </xdr:cNvPr>
        <xdr:cNvSpPr/>
      </xdr:nvSpPr>
      <xdr:spPr>
        <a:xfrm>
          <a:off x="2003362" y="3993171"/>
          <a:ext cx="1828800" cy="365760"/>
        </a:xfrm>
        <a:prstGeom prst="roundRect">
          <a:avLst/>
        </a:prstGeom>
        <a:solidFill>
          <a:srgbClr val="C00000"/>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Communication</a:t>
          </a:r>
          <a:r>
            <a:rPr lang="en-US" sz="1000" b="1" i="0" u="none" baseline="0">
              <a:solidFill>
                <a:schemeClr val="bg1"/>
              </a:solidFill>
            </a:rPr>
            <a:t> Info</a:t>
          </a:r>
          <a:endParaRPr lang="en-US" sz="1000" b="1" i="0" u="none">
            <a:solidFill>
              <a:schemeClr val="bg1"/>
            </a:solidFill>
          </a:endParaRPr>
        </a:p>
      </xdr:txBody>
    </xdr:sp>
    <xdr:clientData/>
  </xdr:twoCellAnchor>
  <xdr:twoCellAnchor>
    <xdr:from>
      <xdr:col>6</xdr:col>
      <xdr:colOff>82719</xdr:colOff>
      <xdr:row>15</xdr:row>
      <xdr:rowOff>53696</xdr:rowOff>
    </xdr:from>
    <xdr:to>
      <xdr:col>9</xdr:col>
      <xdr:colOff>139869</xdr:colOff>
      <xdr:row>17</xdr:row>
      <xdr:rowOff>38456</xdr:rowOff>
    </xdr:to>
    <xdr:sp macro="" textlink="">
      <xdr:nvSpPr>
        <xdr:cNvPr id="15" name="Rectangle: Rounded Corners 14">
          <a:hlinkClick xmlns:r="http://schemas.openxmlformats.org/officeDocument/2006/relationships" r:id="rId5"/>
          <a:extLst>
            <a:ext uri="{FF2B5EF4-FFF2-40B4-BE49-F238E27FC236}">
              <a16:creationId xmlns:a16="http://schemas.microsoft.com/office/drawing/2014/main" id="{00000000-0008-0000-0200-00000F000000}"/>
            </a:ext>
          </a:extLst>
        </xdr:cNvPr>
        <xdr:cNvSpPr/>
      </xdr:nvSpPr>
      <xdr:spPr>
        <a:xfrm>
          <a:off x="4216569" y="2568296"/>
          <a:ext cx="1828800" cy="365760"/>
        </a:xfrm>
        <a:prstGeom prst="roundRect">
          <a:avLst/>
        </a:prstGeom>
        <a:solidFill>
          <a:srgbClr val="C00000"/>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Demographics and Alarms</a:t>
          </a:r>
        </a:p>
      </xdr:txBody>
    </xdr:sp>
    <xdr:clientData/>
  </xdr:twoCellAnchor>
  <xdr:twoCellAnchor>
    <xdr:from>
      <xdr:col>6</xdr:col>
      <xdr:colOff>82719</xdr:colOff>
      <xdr:row>17</xdr:row>
      <xdr:rowOff>138130</xdr:rowOff>
    </xdr:from>
    <xdr:to>
      <xdr:col>9</xdr:col>
      <xdr:colOff>139869</xdr:colOff>
      <xdr:row>19</xdr:row>
      <xdr:rowOff>122890</xdr:rowOff>
    </xdr:to>
    <xdr:sp macro="" textlink="">
      <xdr:nvSpPr>
        <xdr:cNvPr id="19" name="Rectangle: Rounded Corners 18">
          <a:hlinkClick xmlns:r="http://schemas.openxmlformats.org/officeDocument/2006/relationships" r:id="rId6"/>
          <a:extLst>
            <a:ext uri="{FF2B5EF4-FFF2-40B4-BE49-F238E27FC236}">
              <a16:creationId xmlns:a16="http://schemas.microsoft.com/office/drawing/2014/main" id="{00000000-0008-0000-0200-000013000000}"/>
            </a:ext>
          </a:extLst>
        </xdr:cNvPr>
        <xdr:cNvSpPr/>
      </xdr:nvSpPr>
      <xdr:spPr>
        <a:xfrm>
          <a:off x="4216569" y="3033730"/>
          <a:ext cx="1828800" cy="365760"/>
        </a:xfrm>
        <a:prstGeom prst="roundRect">
          <a:avLst/>
        </a:prstGeom>
        <a:solidFill>
          <a:srgbClr val="C00000"/>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Personnel and On Duty Staffing</a:t>
          </a:r>
        </a:p>
      </xdr:txBody>
    </xdr:sp>
    <xdr:clientData/>
  </xdr:twoCellAnchor>
  <xdr:twoCellAnchor>
    <xdr:from>
      <xdr:col>6</xdr:col>
      <xdr:colOff>82719</xdr:colOff>
      <xdr:row>20</xdr:row>
      <xdr:rowOff>45165</xdr:rowOff>
    </xdr:from>
    <xdr:to>
      <xdr:col>9</xdr:col>
      <xdr:colOff>139869</xdr:colOff>
      <xdr:row>22</xdr:row>
      <xdr:rowOff>29925</xdr:rowOff>
    </xdr:to>
    <xdr:sp macro="" textlink="">
      <xdr:nvSpPr>
        <xdr:cNvPr id="21" name="Rectangle: Rounded Corners 20">
          <a:hlinkClick xmlns:r="http://schemas.openxmlformats.org/officeDocument/2006/relationships" r:id="rId7"/>
          <a:extLst>
            <a:ext uri="{FF2B5EF4-FFF2-40B4-BE49-F238E27FC236}">
              <a16:creationId xmlns:a16="http://schemas.microsoft.com/office/drawing/2014/main" id="{00000000-0008-0000-0200-000015000000}"/>
            </a:ext>
          </a:extLst>
        </xdr:cNvPr>
        <xdr:cNvSpPr/>
      </xdr:nvSpPr>
      <xdr:spPr>
        <a:xfrm>
          <a:off x="4216569" y="3512265"/>
          <a:ext cx="1828800" cy="365760"/>
        </a:xfrm>
        <a:prstGeom prst="roundRect">
          <a:avLst/>
        </a:prstGeom>
        <a:solidFill>
          <a:srgbClr val="C00000"/>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Structure Fire Response</a:t>
          </a:r>
        </a:p>
      </xdr:txBody>
    </xdr:sp>
    <xdr:clientData/>
  </xdr:twoCellAnchor>
  <xdr:twoCellAnchor>
    <xdr:from>
      <xdr:col>6</xdr:col>
      <xdr:colOff>82719</xdr:colOff>
      <xdr:row>22</xdr:row>
      <xdr:rowOff>145071</xdr:rowOff>
    </xdr:from>
    <xdr:to>
      <xdr:col>9</xdr:col>
      <xdr:colOff>139869</xdr:colOff>
      <xdr:row>24</xdr:row>
      <xdr:rowOff>129831</xdr:rowOff>
    </xdr:to>
    <xdr:sp macro="" textlink="">
      <xdr:nvSpPr>
        <xdr:cNvPr id="23" name="Rectangle: Rounded Corners 22">
          <a:hlinkClick xmlns:r="http://schemas.openxmlformats.org/officeDocument/2006/relationships" r:id="rId8"/>
          <a:extLst>
            <a:ext uri="{FF2B5EF4-FFF2-40B4-BE49-F238E27FC236}">
              <a16:creationId xmlns:a16="http://schemas.microsoft.com/office/drawing/2014/main" id="{00000000-0008-0000-0200-000017000000}"/>
            </a:ext>
          </a:extLst>
        </xdr:cNvPr>
        <xdr:cNvSpPr/>
      </xdr:nvSpPr>
      <xdr:spPr>
        <a:xfrm>
          <a:off x="4216569" y="3993171"/>
          <a:ext cx="1828800" cy="365760"/>
        </a:xfrm>
        <a:prstGeom prst="roundRect">
          <a:avLst/>
        </a:prstGeom>
        <a:solidFill>
          <a:srgbClr val="C00000"/>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Automatic Aid Response</a:t>
          </a:r>
        </a:p>
      </xdr:txBody>
    </xdr:sp>
    <xdr:clientData/>
  </xdr:twoCellAnchor>
  <xdr:twoCellAnchor>
    <xdr:from>
      <xdr:col>9</xdr:col>
      <xdr:colOff>524276</xdr:colOff>
      <xdr:row>22</xdr:row>
      <xdr:rowOff>145071</xdr:rowOff>
    </xdr:from>
    <xdr:to>
      <xdr:col>12</xdr:col>
      <xdr:colOff>581426</xdr:colOff>
      <xdr:row>24</xdr:row>
      <xdr:rowOff>129831</xdr:rowOff>
    </xdr:to>
    <xdr:sp macro="" textlink="">
      <xdr:nvSpPr>
        <xdr:cNvPr id="26" name="Rectangle: Rounded Corners 25">
          <a:hlinkClick xmlns:r="http://schemas.openxmlformats.org/officeDocument/2006/relationships" r:id="rId9"/>
          <a:extLst>
            <a:ext uri="{FF2B5EF4-FFF2-40B4-BE49-F238E27FC236}">
              <a16:creationId xmlns:a16="http://schemas.microsoft.com/office/drawing/2014/main" id="{00000000-0008-0000-0200-00001A000000}"/>
            </a:ext>
          </a:extLst>
        </xdr:cNvPr>
        <xdr:cNvSpPr/>
      </xdr:nvSpPr>
      <xdr:spPr>
        <a:xfrm>
          <a:off x="6429776" y="3993171"/>
          <a:ext cx="1828800" cy="365760"/>
        </a:xfrm>
        <a:prstGeom prst="roundRect">
          <a:avLst/>
        </a:prstGeom>
        <a:solidFill>
          <a:srgbClr val="C00000"/>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Outside Aid for IP's</a:t>
          </a:r>
        </a:p>
      </xdr:txBody>
    </xdr:sp>
    <xdr:clientData/>
  </xdr:twoCellAnchor>
  <xdr:twoCellAnchor>
    <xdr:from>
      <xdr:col>13</xdr:col>
      <xdr:colOff>367663</xdr:colOff>
      <xdr:row>12</xdr:row>
      <xdr:rowOff>159762</xdr:rowOff>
    </xdr:from>
    <xdr:to>
      <xdr:col>16</xdr:col>
      <xdr:colOff>424813</xdr:colOff>
      <xdr:row>14</xdr:row>
      <xdr:rowOff>144522</xdr:rowOff>
    </xdr:to>
    <xdr:sp macro="" textlink="">
      <xdr:nvSpPr>
        <xdr:cNvPr id="27" name="Rectangle: Rounded Corners 26">
          <a:hlinkClick xmlns:r="http://schemas.openxmlformats.org/officeDocument/2006/relationships" r:id="rId10"/>
          <a:extLst>
            <a:ext uri="{FF2B5EF4-FFF2-40B4-BE49-F238E27FC236}">
              <a16:creationId xmlns:a16="http://schemas.microsoft.com/office/drawing/2014/main" id="{00000000-0008-0000-0200-00001B000000}"/>
            </a:ext>
          </a:extLst>
        </xdr:cNvPr>
        <xdr:cNvSpPr/>
      </xdr:nvSpPr>
      <xdr:spPr>
        <a:xfrm>
          <a:off x="8902063" y="2095242"/>
          <a:ext cx="1885950" cy="365760"/>
        </a:xfrm>
        <a:prstGeom prst="roundRect">
          <a:avLst/>
        </a:prstGeom>
        <a:solidFill>
          <a:srgbClr val="C00000"/>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Water System </a:t>
          </a:r>
        </a:p>
      </xdr:txBody>
    </xdr:sp>
    <xdr:clientData/>
  </xdr:twoCellAnchor>
  <xdr:twoCellAnchor>
    <xdr:from>
      <xdr:col>8</xdr:col>
      <xdr:colOff>3293</xdr:colOff>
      <xdr:row>8</xdr:row>
      <xdr:rowOff>56282</xdr:rowOff>
    </xdr:from>
    <xdr:to>
      <xdr:col>11</xdr:col>
      <xdr:colOff>79493</xdr:colOff>
      <xdr:row>10</xdr:row>
      <xdr:rowOff>132482</xdr:rowOff>
    </xdr:to>
    <xdr:sp macro="" textlink="">
      <xdr:nvSpPr>
        <xdr:cNvPr id="6" name="Rectangle: Rounded Corners 5">
          <a:hlinkClick xmlns:r="http://schemas.openxmlformats.org/officeDocument/2006/relationships" r:id="rId11"/>
          <a:extLst>
            <a:ext uri="{FF2B5EF4-FFF2-40B4-BE49-F238E27FC236}">
              <a16:creationId xmlns:a16="http://schemas.microsoft.com/office/drawing/2014/main" id="{00000000-0008-0000-0200-000006000000}"/>
            </a:ext>
          </a:extLst>
        </xdr:cNvPr>
        <xdr:cNvSpPr/>
      </xdr:nvSpPr>
      <xdr:spPr>
        <a:xfrm>
          <a:off x="5489693" y="1580282"/>
          <a:ext cx="1905000" cy="457200"/>
        </a:xfrm>
        <a:prstGeom prst="roundRect">
          <a:avLst/>
        </a:prstGeom>
        <a:solidFill>
          <a:schemeClr val="accent4">
            <a:lumMod val="20000"/>
            <a:lumOff val="80000"/>
          </a:schemeClr>
        </a:solidFill>
        <a:ln w="254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tx1"/>
              </a:solidFill>
              <a:latin typeface="+mn-lt"/>
              <a:cs typeface="Arial" panose="020B0604020202020204" pitchFamily="34" charset="0"/>
            </a:rPr>
            <a:t>Documents that will be Reviewed at Inspection</a:t>
          </a:r>
        </a:p>
      </xdr:txBody>
    </xdr:sp>
    <xdr:clientData/>
  </xdr:twoCellAnchor>
  <xdr:twoCellAnchor>
    <xdr:from>
      <xdr:col>2</xdr:col>
      <xdr:colOff>231712</xdr:colOff>
      <xdr:row>15</xdr:row>
      <xdr:rowOff>53696</xdr:rowOff>
    </xdr:from>
    <xdr:to>
      <xdr:col>5</xdr:col>
      <xdr:colOff>288862</xdr:colOff>
      <xdr:row>17</xdr:row>
      <xdr:rowOff>38456</xdr:rowOff>
    </xdr:to>
    <xdr:sp macro="" textlink="">
      <xdr:nvSpPr>
        <xdr:cNvPr id="3" name="Rectangle: Rounded Corners 2">
          <a:hlinkClick xmlns:r="http://schemas.openxmlformats.org/officeDocument/2006/relationships" r:id="rId12"/>
          <a:extLst>
            <a:ext uri="{FF2B5EF4-FFF2-40B4-BE49-F238E27FC236}">
              <a16:creationId xmlns:a16="http://schemas.microsoft.com/office/drawing/2014/main" id="{00000000-0008-0000-0200-000003000000}"/>
            </a:ext>
          </a:extLst>
        </xdr:cNvPr>
        <xdr:cNvSpPr/>
      </xdr:nvSpPr>
      <xdr:spPr>
        <a:xfrm>
          <a:off x="2003362" y="2568296"/>
          <a:ext cx="1828800" cy="365760"/>
        </a:xfrm>
        <a:prstGeom prst="roundRect">
          <a:avLst/>
        </a:prstGeom>
        <a:solidFill>
          <a:srgbClr val="C00000"/>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Fire Station Info</a:t>
          </a:r>
        </a:p>
        <a:p>
          <a:pPr algn="ctr"/>
          <a:endParaRPr lang="en-US" sz="1000" b="1" i="0" u="none">
            <a:solidFill>
              <a:schemeClr val="bg1"/>
            </a:solidFill>
          </a:endParaRPr>
        </a:p>
      </xdr:txBody>
    </xdr:sp>
    <xdr:clientData/>
  </xdr:twoCellAnchor>
  <xdr:twoCellAnchor>
    <xdr:from>
      <xdr:col>11</xdr:col>
      <xdr:colOff>491322</xdr:colOff>
      <xdr:row>8</xdr:row>
      <xdr:rowOff>63902</xdr:rowOff>
    </xdr:from>
    <xdr:to>
      <xdr:col>14</xdr:col>
      <xdr:colOff>567522</xdr:colOff>
      <xdr:row>10</xdr:row>
      <xdr:rowOff>140102</xdr:rowOff>
    </xdr:to>
    <xdr:sp macro="" textlink="">
      <xdr:nvSpPr>
        <xdr:cNvPr id="20" name="Rectangle: Rounded Corners 19">
          <a:hlinkClick xmlns:r="http://schemas.openxmlformats.org/officeDocument/2006/relationships" r:id="rId13"/>
          <a:extLst>
            <a:ext uri="{FF2B5EF4-FFF2-40B4-BE49-F238E27FC236}">
              <a16:creationId xmlns:a16="http://schemas.microsoft.com/office/drawing/2014/main" id="{00000000-0008-0000-0200-000014000000}"/>
            </a:ext>
          </a:extLst>
        </xdr:cNvPr>
        <xdr:cNvSpPr/>
      </xdr:nvSpPr>
      <xdr:spPr>
        <a:xfrm>
          <a:off x="7623642" y="1610762"/>
          <a:ext cx="1859280" cy="457200"/>
        </a:xfrm>
        <a:prstGeom prst="roundRect">
          <a:avLst/>
        </a:prstGeom>
        <a:solidFill>
          <a:schemeClr val="accent4">
            <a:lumMod val="20000"/>
            <a:lumOff val="80000"/>
          </a:schemeClr>
        </a:solidFill>
        <a:ln w="254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0" u="none">
              <a:solidFill>
                <a:schemeClr val="tx1"/>
              </a:solidFill>
              <a:latin typeface="+mn-lt"/>
              <a:cs typeface="Arial" panose="020B0604020202020204" pitchFamily="34" charset="0"/>
            </a:rPr>
            <a:t>Task List</a:t>
          </a:r>
        </a:p>
      </xdr:txBody>
    </xdr:sp>
    <xdr:clientData/>
  </xdr:twoCellAnchor>
  <xdr:twoCellAnchor>
    <xdr:from>
      <xdr:col>4</xdr:col>
      <xdr:colOff>79145</xdr:colOff>
      <xdr:row>8</xdr:row>
      <xdr:rowOff>63902</xdr:rowOff>
    </xdr:from>
    <xdr:to>
      <xdr:col>7</xdr:col>
      <xdr:colOff>147725</xdr:colOff>
      <xdr:row>10</xdr:row>
      <xdr:rowOff>140102</xdr:rowOff>
    </xdr:to>
    <xdr:sp macro="" textlink="">
      <xdr:nvSpPr>
        <xdr:cNvPr id="2368" name="Rectangle: Rounded Corners 2367">
          <a:hlinkClick xmlns:r="http://schemas.openxmlformats.org/officeDocument/2006/relationships" r:id="rId14"/>
          <a:extLst>
            <a:ext uri="{FF2B5EF4-FFF2-40B4-BE49-F238E27FC236}">
              <a16:creationId xmlns:a16="http://schemas.microsoft.com/office/drawing/2014/main" id="{00000000-0008-0000-0200-000040090000}"/>
            </a:ext>
          </a:extLst>
        </xdr:cNvPr>
        <xdr:cNvSpPr/>
      </xdr:nvSpPr>
      <xdr:spPr>
        <a:xfrm>
          <a:off x="3050945" y="1610762"/>
          <a:ext cx="1851660" cy="457200"/>
        </a:xfrm>
        <a:prstGeom prst="roundRect">
          <a:avLst/>
        </a:prstGeom>
        <a:solidFill>
          <a:srgbClr val="00B050"/>
        </a:solidFill>
        <a:ln w="2540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0" u="none">
              <a:solidFill>
                <a:schemeClr val="tx1"/>
              </a:solidFill>
              <a:latin typeface="+mn-lt"/>
              <a:cs typeface="Arial" panose="020B0604020202020204" pitchFamily="34" charset="0"/>
            </a:rPr>
            <a:t>Start Here</a:t>
          </a:r>
        </a:p>
      </xdr:txBody>
    </xdr:sp>
    <xdr:clientData/>
  </xdr:twoCellAnchor>
  <xdr:twoCellAnchor>
    <xdr:from>
      <xdr:col>9</xdr:col>
      <xdr:colOff>524276</xdr:colOff>
      <xdr:row>12</xdr:row>
      <xdr:rowOff>159762</xdr:rowOff>
    </xdr:from>
    <xdr:to>
      <xdr:col>12</xdr:col>
      <xdr:colOff>581426</xdr:colOff>
      <xdr:row>14</xdr:row>
      <xdr:rowOff>144522</xdr:rowOff>
    </xdr:to>
    <xdr:sp macro="" textlink="">
      <xdr:nvSpPr>
        <xdr:cNvPr id="30" name="Rectangle: Rounded Corners 29">
          <a:hlinkClick xmlns:r="http://schemas.openxmlformats.org/officeDocument/2006/relationships" r:id="rId15"/>
          <a:extLst>
            <a:ext uri="{FF2B5EF4-FFF2-40B4-BE49-F238E27FC236}">
              <a16:creationId xmlns:a16="http://schemas.microsoft.com/office/drawing/2014/main" id="{00000000-0008-0000-0200-00001E000000}"/>
            </a:ext>
          </a:extLst>
        </xdr:cNvPr>
        <xdr:cNvSpPr/>
      </xdr:nvSpPr>
      <xdr:spPr>
        <a:xfrm>
          <a:off x="6429776" y="2102862"/>
          <a:ext cx="1828800" cy="365760"/>
        </a:xfrm>
        <a:prstGeom prst="roundRect">
          <a:avLst/>
        </a:prstGeom>
        <a:solidFill>
          <a:srgbClr val="C00000"/>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Automatic Aid Worksheets</a:t>
          </a:r>
        </a:p>
      </xdr:txBody>
    </xdr:sp>
    <xdr:clientData/>
  </xdr:twoCellAnchor>
  <xdr:twoCellAnchor>
    <xdr:from>
      <xdr:col>9</xdr:col>
      <xdr:colOff>524276</xdr:colOff>
      <xdr:row>15</xdr:row>
      <xdr:rowOff>53696</xdr:rowOff>
    </xdr:from>
    <xdr:to>
      <xdr:col>12</xdr:col>
      <xdr:colOff>581426</xdr:colOff>
      <xdr:row>17</xdr:row>
      <xdr:rowOff>38456</xdr:rowOff>
    </xdr:to>
    <xdr:sp macro="" textlink="">
      <xdr:nvSpPr>
        <xdr:cNvPr id="60928" name="Rectangle: Rounded Corners 60927">
          <a:hlinkClick xmlns:r="http://schemas.openxmlformats.org/officeDocument/2006/relationships" r:id="rId16"/>
          <a:extLst>
            <a:ext uri="{FF2B5EF4-FFF2-40B4-BE49-F238E27FC236}">
              <a16:creationId xmlns:a16="http://schemas.microsoft.com/office/drawing/2014/main" id="{00000000-0008-0000-0200-000000EE0000}"/>
            </a:ext>
          </a:extLst>
        </xdr:cNvPr>
        <xdr:cNvSpPr/>
      </xdr:nvSpPr>
      <xdr:spPr>
        <a:xfrm>
          <a:off x="6429776" y="2568296"/>
          <a:ext cx="1828800" cy="365760"/>
        </a:xfrm>
        <a:prstGeom prst="roundRect">
          <a:avLst/>
        </a:prstGeom>
        <a:solidFill>
          <a:srgbClr val="C00000"/>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Apparatus</a:t>
          </a:r>
          <a:r>
            <a:rPr lang="en-US" sz="1000" b="1" i="0" u="none" baseline="0">
              <a:solidFill>
                <a:schemeClr val="bg1"/>
              </a:solidFill>
            </a:rPr>
            <a:t> Sheets</a:t>
          </a:r>
          <a:endParaRPr lang="en-US" sz="1000" b="1" i="0" u="none">
            <a:solidFill>
              <a:schemeClr val="bg1"/>
            </a:solidFill>
          </a:endParaRPr>
        </a:p>
      </xdr:txBody>
    </xdr:sp>
    <xdr:clientData/>
  </xdr:twoCellAnchor>
  <xdr:twoCellAnchor>
    <xdr:from>
      <xdr:col>9</xdr:col>
      <xdr:colOff>524276</xdr:colOff>
      <xdr:row>17</xdr:row>
      <xdr:rowOff>138130</xdr:rowOff>
    </xdr:from>
    <xdr:to>
      <xdr:col>12</xdr:col>
      <xdr:colOff>581426</xdr:colOff>
      <xdr:row>19</xdr:row>
      <xdr:rowOff>122890</xdr:rowOff>
    </xdr:to>
    <xdr:sp macro="" textlink="">
      <xdr:nvSpPr>
        <xdr:cNvPr id="60929" name="Rectangle: Rounded Corners 60928">
          <a:hlinkClick xmlns:r="http://schemas.openxmlformats.org/officeDocument/2006/relationships" r:id="rId17"/>
          <a:extLst>
            <a:ext uri="{FF2B5EF4-FFF2-40B4-BE49-F238E27FC236}">
              <a16:creationId xmlns:a16="http://schemas.microsoft.com/office/drawing/2014/main" id="{00000000-0008-0000-0200-000001EE0000}"/>
            </a:ext>
          </a:extLst>
        </xdr:cNvPr>
        <xdr:cNvSpPr/>
      </xdr:nvSpPr>
      <xdr:spPr>
        <a:xfrm>
          <a:off x="6429776" y="3033730"/>
          <a:ext cx="1828800" cy="365760"/>
        </a:xfrm>
        <a:prstGeom prst="roundRect">
          <a:avLst/>
        </a:prstGeom>
        <a:solidFill>
          <a:srgbClr val="C00000"/>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Training Sheets</a:t>
          </a:r>
        </a:p>
      </xdr:txBody>
    </xdr:sp>
    <xdr:clientData/>
  </xdr:twoCellAnchor>
  <xdr:twoCellAnchor>
    <xdr:from>
      <xdr:col>9</xdr:col>
      <xdr:colOff>524276</xdr:colOff>
      <xdr:row>20</xdr:row>
      <xdr:rowOff>45165</xdr:rowOff>
    </xdr:from>
    <xdr:to>
      <xdr:col>12</xdr:col>
      <xdr:colOff>581426</xdr:colOff>
      <xdr:row>22</xdr:row>
      <xdr:rowOff>29925</xdr:rowOff>
    </xdr:to>
    <xdr:sp macro="" textlink="">
      <xdr:nvSpPr>
        <xdr:cNvPr id="60932" name="Rectangle: Rounded Corners 60931">
          <a:hlinkClick xmlns:r="http://schemas.openxmlformats.org/officeDocument/2006/relationships" r:id="rId18"/>
          <a:extLst>
            <a:ext uri="{FF2B5EF4-FFF2-40B4-BE49-F238E27FC236}">
              <a16:creationId xmlns:a16="http://schemas.microsoft.com/office/drawing/2014/main" id="{00000000-0008-0000-0200-000004EE0000}"/>
            </a:ext>
          </a:extLst>
        </xdr:cNvPr>
        <xdr:cNvSpPr/>
      </xdr:nvSpPr>
      <xdr:spPr>
        <a:xfrm>
          <a:off x="6429776" y="3512265"/>
          <a:ext cx="1828800" cy="365760"/>
        </a:xfrm>
        <a:prstGeom prst="roundRect">
          <a:avLst/>
        </a:prstGeom>
        <a:solidFill>
          <a:srgbClr val="C00000"/>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Community Risk</a:t>
          </a:r>
          <a:r>
            <a:rPr lang="en-US" sz="1000" b="1" i="0" u="none" baseline="0">
              <a:solidFill>
                <a:schemeClr val="bg1"/>
              </a:solidFill>
            </a:rPr>
            <a:t> Reduction</a:t>
          </a:r>
          <a:endParaRPr lang="en-US" sz="1000" b="1" i="0" u="none">
            <a:solidFill>
              <a:schemeClr val="bg1"/>
            </a:solidFill>
          </a:endParaRPr>
        </a:p>
      </xdr:txBody>
    </xdr:sp>
    <xdr:clientData/>
  </xdr:twoCellAnchor>
  <xdr:twoCellAnchor>
    <xdr:from>
      <xdr:col>13</xdr:col>
      <xdr:colOff>367663</xdr:colOff>
      <xdr:row>22</xdr:row>
      <xdr:rowOff>128985</xdr:rowOff>
    </xdr:from>
    <xdr:to>
      <xdr:col>16</xdr:col>
      <xdr:colOff>424813</xdr:colOff>
      <xdr:row>24</xdr:row>
      <xdr:rowOff>113745</xdr:rowOff>
    </xdr:to>
    <xdr:sp macro="" textlink="">
      <xdr:nvSpPr>
        <xdr:cNvPr id="60934" name="Rectangle: Rounded Corners 60933">
          <a:hlinkClick xmlns:r="http://schemas.openxmlformats.org/officeDocument/2006/relationships" r:id="rId19"/>
          <a:extLst>
            <a:ext uri="{FF2B5EF4-FFF2-40B4-BE49-F238E27FC236}">
              <a16:creationId xmlns:a16="http://schemas.microsoft.com/office/drawing/2014/main" id="{00000000-0008-0000-0200-000006EE0000}"/>
            </a:ext>
          </a:extLst>
        </xdr:cNvPr>
        <xdr:cNvSpPr/>
      </xdr:nvSpPr>
      <xdr:spPr>
        <a:xfrm>
          <a:off x="8902063" y="3969465"/>
          <a:ext cx="1885950" cy="365760"/>
        </a:xfrm>
        <a:prstGeom prst="roundRect">
          <a:avLst/>
        </a:prstGeom>
        <a:solidFill>
          <a:srgbClr val="C00000"/>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Deployment Performance</a:t>
          </a:r>
        </a:p>
      </xdr:txBody>
    </xdr:sp>
    <xdr:clientData/>
  </xdr:twoCellAnchor>
  <xdr:twoCellAnchor>
    <xdr:from>
      <xdr:col>13</xdr:col>
      <xdr:colOff>367663</xdr:colOff>
      <xdr:row>20</xdr:row>
      <xdr:rowOff>41430</xdr:rowOff>
    </xdr:from>
    <xdr:to>
      <xdr:col>16</xdr:col>
      <xdr:colOff>424813</xdr:colOff>
      <xdr:row>22</xdr:row>
      <xdr:rowOff>26190</xdr:rowOff>
    </xdr:to>
    <xdr:sp macro="" textlink="">
      <xdr:nvSpPr>
        <xdr:cNvPr id="60935" name="Rectangle: Rounded Corners 60934">
          <a:hlinkClick xmlns:r="http://schemas.openxmlformats.org/officeDocument/2006/relationships" r:id="rId20"/>
          <a:extLst>
            <a:ext uri="{FF2B5EF4-FFF2-40B4-BE49-F238E27FC236}">
              <a16:creationId xmlns:a16="http://schemas.microsoft.com/office/drawing/2014/main" id="{00000000-0008-0000-0200-000007EE0000}"/>
            </a:ext>
          </a:extLst>
        </xdr:cNvPr>
        <xdr:cNvSpPr/>
      </xdr:nvSpPr>
      <xdr:spPr>
        <a:xfrm>
          <a:off x="8902063" y="3500910"/>
          <a:ext cx="1885950" cy="365760"/>
        </a:xfrm>
        <a:prstGeom prst="roundRect">
          <a:avLst/>
        </a:prstGeom>
        <a:solidFill>
          <a:srgbClr val="C00000"/>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Water Haul Apparatus List</a:t>
          </a:r>
        </a:p>
      </xdr:txBody>
    </xdr:sp>
    <xdr:clientData/>
  </xdr:twoCellAnchor>
  <xdr:twoCellAnchor>
    <xdr:from>
      <xdr:col>13</xdr:col>
      <xdr:colOff>367663</xdr:colOff>
      <xdr:row>15</xdr:row>
      <xdr:rowOff>56818</xdr:rowOff>
    </xdr:from>
    <xdr:to>
      <xdr:col>16</xdr:col>
      <xdr:colOff>424813</xdr:colOff>
      <xdr:row>17</xdr:row>
      <xdr:rowOff>41578</xdr:rowOff>
    </xdr:to>
    <xdr:sp macro="" textlink="">
      <xdr:nvSpPr>
        <xdr:cNvPr id="60939" name="Rectangle: Rounded Corners 60938">
          <a:hlinkClick xmlns:r="http://schemas.openxmlformats.org/officeDocument/2006/relationships" r:id="rId21"/>
          <a:extLst>
            <a:ext uri="{FF2B5EF4-FFF2-40B4-BE49-F238E27FC236}">
              <a16:creationId xmlns:a16="http://schemas.microsoft.com/office/drawing/2014/main" id="{00000000-0008-0000-0200-00000BEE0000}"/>
            </a:ext>
          </a:extLst>
        </xdr:cNvPr>
        <xdr:cNvSpPr/>
      </xdr:nvSpPr>
      <xdr:spPr>
        <a:xfrm>
          <a:off x="8902063" y="2563798"/>
          <a:ext cx="1885950" cy="365760"/>
        </a:xfrm>
        <a:prstGeom prst="roundRect">
          <a:avLst/>
        </a:prstGeom>
        <a:solidFill>
          <a:srgbClr val="C00000"/>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Static Water</a:t>
          </a:r>
          <a:r>
            <a:rPr lang="en-US" sz="1000" b="1" i="0" u="none" baseline="0">
              <a:solidFill>
                <a:schemeClr val="bg1"/>
              </a:solidFill>
            </a:rPr>
            <a:t> Point Worksheet</a:t>
          </a:r>
        </a:p>
      </xdr:txBody>
    </xdr:sp>
    <xdr:clientData/>
  </xdr:twoCellAnchor>
  <xdr:twoCellAnchor>
    <xdr:from>
      <xdr:col>6</xdr:col>
      <xdr:colOff>82719</xdr:colOff>
      <xdr:row>12</xdr:row>
      <xdr:rowOff>159762</xdr:rowOff>
    </xdr:from>
    <xdr:to>
      <xdr:col>9</xdr:col>
      <xdr:colOff>139869</xdr:colOff>
      <xdr:row>14</xdr:row>
      <xdr:rowOff>144522</xdr:rowOff>
    </xdr:to>
    <xdr:sp macro="" textlink="">
      <xdr:nvSpPr>
        <xdr:cNvPr id="60940" name="Rectangle: Rounded Corners 60939">
          <a:hlinkClick xmlns:r="http://schemas.openxmlformats.org/officeDocument/2006/relationships" r:id="rId22"/>
          <a:extLst>
            <a:ext uri="{FF2B5EF4-FFF2-40B4-BE49-F238E27FC236}">
              <a16:creationId xmlns:a16="http://schemas.microsoft.com/office/drawing/2014/main" id="{00000000-0008-0000-0200-00000CEE0000}"/>
            </a:ext>
          </a:extLst>
        </xdr:cNvPr>
        <xdr:cNvSpPr/>
      </xdr:nvSpPr>
      <xdr:spPr>
        <a:xfrm>
          <a:off x="4216569" y="2102862"/>
          <a:ext cx="1828800" cy="365760"/>
        </a:xfrm>
        <a:prstGeom prst="roundRect">
          <a:avLst/>
        </a:prstGeom>
        <a:solidFill>
          <a:srgbClr val="C00000"/>
        </a:solidFill>
        <a:ln w="25400">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0" u="none">
              <a:solidFill>
                <a:schemeClr val="bg1"/>
              </a:solidFill>
            </a:rPr>
            <a:t>Governmental Information</a:t>
          </a:r>
        </a:p>
      </xdr:txBody>
    </xdr:sp>
    <xdr:clientData/>
  </xdr:twoCellAnchor>
  <xdr:twoCellAnchor editAs="oneCell">
    <xdr:from>
      <xdr:col>8</xdr:col>
      <xdr:colOff>3812</xdr:colOff>
      <xdr:row>2</xdr:row>
      <xdr:rowOff>9527</xdr:rowOff>
    </xdr:from>
    <xdr:to>
      <xdr:col>11</xdr:col>
      <xdr:colOff>40944</xdr:colOff>
      <xdr:row>4</xdr:row>
      <xdr:rowOff>154941</xdr:rowOff>
    </xdr:to>
    <xdr:pic>
      <xdr:nvPicPr>
        <xdr:cNvPr id="60953" name="Picture 60952">
          <a:extLst>
            <a:ext uri="{FF2B5EF4-FFF2-40B4-BE49-F238E27FC236}">
              <a16:creationId xmlns:a16="http://schemas.microsoft.com/office/drawing/2014/main" id="{00000000-0008-0000-0200-000019EE0000}"/>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353052" y="390527"/>
          <a:ext cx="1821482" cy="529589"/>
        </a:xfrm>
        <a:prstGeom prst="rect">
          <a:avLst/>
        </a:prstGeom>
        <a:ln w="19050">
          <a:solidFill>
            <a:srgbClr val="C00000"/>
          </a:solidFill>
        </a:ln>
      </xdr:spPr>
    </xdr:pic>
    <xdr:clientData/>
  </xdr:twoCellAnchor>
  <xdr:twoCellAnchor>
    <xdr:from>
      <xdr:col>13</xdr:col>
      <xdr:colOff>367663</xdr:colOff>
      <xdr:row>17</xdr:row>
      <xdr:rowOff>144374</xdr:rowOff>
    </xdr:from>
    <xdr:to>
      <xdr:col>16</xdr:col>
      <xdr:colOff>424813</xdr:colOff>
      <xdr:row>19</xdr:row>
      <xdr:rowOff>129134</xdr:rowOff>
    </xdr:to>
    <xdr:sp macro="" textlink="">
      <xdr:nvSpPr>
        <xdr:cNvPr id="9" name="Rectangle: Rounded Corners 8">
          <a:hlinkClick xmlns:r="http://schemas.openxmlformats.org/officeDocument/2006/relationships" r:id="rId24"/>
          <a:extLst>
            <a:ext uri="{FF2B5EF4-FFF2-40B4-BE49-F238E27FC236}">
              <a16:creationId xmlns:a16="http://schemas.microsoft.com/office/drawing/2014/main" id="{00000000-0008-0000-0200-000009000000}"/>
            </a:ext>
          </a:extLst>
        </xdr:cNvPr>
        <xdr:cNvSpPr/>
      </xdr:nvSpPr>
      <xdr:spPr>
        <a:xfrm>
          <a:off x="8902063" y="3032354"/>
          <a:ext cx="1885950" cy="365760"/>
        </a:xfrm>
        <a:prstGeom prst="roundRect">
          <a:avLst/>
        </a:prstGeom>
        <a:solidFill>
          <a:srgbClr val="C00000"/>
        </a:solidFill>
        <a:ln w="22225">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0" u="none">
              <a:solidFill>
                <a:schemeClr val="bg1"/>
              </a:solidFill>
            </a:rPr>
            <a:t>Alternate</a:t>
          </a:r>
          <a:r>
            <a:rPr lang="en-US" sz="1100" b="1" i="0" u="none" baseline="0">
              <a:solidFill>
                <a:schemeClr val="bg1"/>
              </a:solidFill>
            </a:rPr>
            <a:t> Water Supply</a:t>
          </a:r>
          <a:endParaRPr lang="en-US" sz="1100" b="1" i="0" u="none">
            <a:solidFill>
              <a:schemeClr val="bg1"/>
            </a:solidFill>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72</xdr:col>
      <xdr:colOff>45444</xdr:colOff>
      <xdr:row>1</xdr:row>
      <xdr:rowOff>145847</xdr:rowOff>
    </xdr:from>
    <xdr:to>
      <xdr:col>74</xdr:col>
      <xdr:colOff>350637</xdr:colOff>
      <xdr:row>5</xdr:row>
      <xdr:rowOff>35377</xdr:rowOff>
    </xdr:to>
    <xdr:grpSp>
      <xdr:nvGrpSpPr>
        <xdr:cNvPr id="2" name="Group 1">
          <a:extLst>
            <a:ext uri="{FF2B5EF4-FFF2-40B4-BE49-F238E27FC236}">
              <a16:creationId xmlns:a16="http://schemas.microsoft.com/office/drawing/2014/main" id="{25D9EB4E-779F-4C6E-84E3-68ECFB583D10}"/>
            </a:ext>
          </a:extLst>
        </xdr:cNvPr>
        <xdr:cNvGrpSpPr/>
      </xdr:nvGrpSpPr>
      <xdr:grpSpPr>
        <a:xfrm>
          <a:off x="9776184" y="206807"/>
          <a:ext cx="914793" cy="506750"/>
          <a:chOff x="9301612" y="195416"/>
          <a:chExt cx="914399" cy="534972"/>
        </a:xfrm>
      </xdr:grpSpPr>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897796BE-0873-99E0-CADC-DAA0189A2FE8}"/>
              </a:ext>
            </a:extLst>
          </xdr:cNvPr>
          <xdr:cNvSpPr/>
        </xdr:nvSpPr>
        <xdr:spPr>
          <a:xfrm>
            <a:off x="9301612" y="195416"/>
            <a:ext cx="914399" cy="234044"/>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AD934EBA-F76F-C27F-3916-2DB8053AF90E}"/>
              </a:ext>
            </a:extLst>
          </xdr:cNvPr>
          <xdr:cNvSpPr/>
        </xdr:nvSpPr>
        <xdr:spPr>
          <a:xfrm>
            <a:off x="9301612" y="501788"/>
            <a:ext cx="913038" cy="22860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grpSp>
    <xdr:clientData/>
  </xdr:twoCellAnchor>
  <xdr:twoCellAnchor>
    <xdr:from>
      <xdr:col>1</xdr:col>
      <xdr:colOff>112416</xdr:colOff>
      <xdr:row>10</xdr:row>
      <xdr:rowOff>70129</xdr:rowOff>
    </xdr:from>
    <xdr:to>
      <xdr:col>1</xdr:col>
      <xdr:colOff>1758881</xdr:colOff>
      <xdr:row>11</xdr:row>
      <xdr:rowOff>219075</xdr:rowOff>
    </xdr:to>
    <xdr:sp macro="" textlink="">
      <xdr:nvSpPr>
        <xdr:cNvPr id="5" name="Rectangle 4">
          <a:extLst>
            <a:ext uri="{FF2B5EF4-FFF2-40B4-BE49-F238E27FC236}">
              <a16:creationId xmlns:a16="http://schemas.microsoft.com/office/drawing/2014/main" id="{9044C868-568A-438E-82D6-6EC7DD1023AA}"/>
            </a:ext>
          </a:extLst>
        </xdr:cNvPr>
        <xdr:cNvSpPr/>
      </xdr:nvSpPr>
      <xdr:spPr>
        <a:xfrm>
          <a:off x="296566" y="1703349"/>
          <a:ext cx="1645195" cy="2568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For</a:t>
          </a:r>
          <a:r>
            <a:rPr lang="en-US" sz="1200" b="1" baseline="0">
              <a:solidFill>
                <a:schemeClr val="tx1"/>
              </a:solidFill>
            </a:rPr>
            <a:t> Inspector Use Only</a:t>
          </a:r>
          <a:endParaRPr lang="en-US" sz="1200" b="1">
            <a:solidFill>
              <a:schemeClr val="tx1"/>
            </a:solidFill>
          </a:endParaRPr>
        </a:p>
      </xdr:txBody>
    </xdr:sp>
    <xdr:clientData/>
  </xdr:twoCellAnchor>
  <xdr:twoCellAnchor>
    <xdr:from>
      <xdr:col>1</xdr:col>
      <xdr:colOff>97155</xdr:colOff>
      <xdr:row>15</xdr:row>
      <xdr:rowOff>0</xdr:rowOff>
    </xdr:from>
    <xdr:to>
      <xdr:col>1</xdr:col>
      <xdr:colOff>1748790</xdr:colOff>
      <xdr:row>16</xdr:row>
      <xdr:rowOff>11430</xdr:rowOff>
    </xdr:to>
    <xdr:sp macro="" textlink="">
      <xdr:nvSpPr>
        <xdr:cNvPr id="6" name="Rectangle 5">
          <a:extLst>
            <a:ext uri="{FF2B5EF4-FFF2-40B4-BE49-F238E27FC236}">
              <a16:creationId xmlns:a16="http://schemas.microsoft.com/office/drawing/2014/main" id="{EDEADFAF-5C02-4985-B61C-8024B4D94919}"/>
            </a:ext>
          </a:extLst>
        </xdr:cNvPr>
        <xdr:cNvSpPr/>
      </xdr:nvSpPr>
      <xdr:spPr>
        <a:xfrm>
          <a:off x="283845" y="2616200"/>
          <a:ext cx="1649095" cy="2057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Automatic</a:t>
          </a:r>
          <a:r>
            <a:rPr lang="en-US" sz="1200" b="1" baseline="0">
              <a:solidFill>
                <a:schemeClr val="tx1"/>
              </a:solidFill>
            </a:rPr>
            <a:t> Aid Factor</a:t>
          </a:r>
          <a:endParaRPr lang="en-US" sz="1200" b="1">
            <a:solidFill>
              <a:schemeClr val="tx1"/>
            </a:solidFill>
          </a:endParaRPr>
        </a:p>
      </xdr:txBody>
    </xdr:sp>
    <xdr:clientData/>
  </xdr:twoCellAnchor>
  <xdr:twoCellAnchor>
    <xdr:from>
      <xdr:col>64</xdr:col>
      <xdr:colOff>95251</xdr:colOff>
      <xdr:row>29</xdr:row>
      <xdr:rowOff>90486</xdr:rowOff>
    </xdr:from>
    <xdr:to>
      <xdr:col>76</xdr:col>
      <xdr:colOff>60325</xdr:colOff>
      <xdr:row>36</xdr:row>
      <xdr:rowOff>7937</xdr:rowOff>
    </xdr:to>
    <xdr:sp macro="" textlink="" fLocksText="0">
      <xdr:nvSpPr>
        <xdr:cNvPr id="7" name="TextBox 6">
          <a:extLst>
            <a:ext uri="{FF2B5EF4-FFF2-40B4-BE49-F238E27FC236}">
              <a16:creationId xmlns:a16="http://schemas.microsoft.com/office/drawing/2014/main" id="{584DDB99-241F-4CB2-BB77-8BF8A8C33538}"/>
            </a:ext>
          </a:extLst>
        </xdr:cNvPr>
        <xdr:cNvSpPr txBox="1"/>
      </xdr:nvSpPr>
      <xdr:spPr>
        <a:xfrm>
          <a:off x="9057641" y="5650546"/>
          <a:ext cx="2657474" cy="1417321"/>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r>
            <a:rPr lang="en-US" sz="1100" i="1"/>
            <a:t>						</a:t>
          </a:r>
          <a:r>
            <a:rPr lang="en-US" sz="1100"/>
            <a:t>	</a:t>
          </a:r>
        </a:p>
      </xdr:txBody>
    </xdr:sp>
    <xdr:clientData/>
  </xdr:twoCellAnchor>
  <xdr:twoCellAnchor>
    <xdr:from>
      <xdr:col>1</xdr:col>
      <xdr:colOff>65034</xdr:colOff>
      <xdr:row>6</xdr:row>
      <xdr:rowOff>134082</xdr:rowOff>
    </xdr:from>
    <xdr:to>
      <xdr:col>1</xdr:col>
      <xdr:colOff>1814118</xdr:colOff>
      <xdr:row>8</xdr:row>
      <xdr:rowOff>30921</xdr:rowOff>
    </xdr:to>
    <xdr:sp macro="" textlink="">
      <xdr:nvSpPr>
        <xdr:cNvPr id="8" name="Rectangle: Rounded Corners 7">
          <a:hlinkClick xmlns:r="http://schemas.openxmlformats.org/officeDocument/2006/relationships" r:id="rId3"/>
          <a:extLst>
            <a:ext uri="{FF2B5EF4-FFF2-40B4-BE49-F238E27FC236}">
              <a16:creationId xmlns:a16="http://schemas.microsoft.com/office/drawing/2014/main" id="{2DD26F8D-6963-4A80-9FBB-B494E00490C9}"/>
            </a:ext>
          </a:extLst>
        </xdr:cNvPr>
        <xdr:cNvSpPr/>
      </xdr:nvSpPr>
      <xdr:spPr>
        <a:xfrm>
          <a:off x="250454" y="1044672"/>
          <a:ext cx="1750354" cy="276569"/>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Response</a:t>
          </a:r>
        </a:p>
      </xdr:txBody>
    </xdr:sp>
    <xdr:clientData/>
  </xdr:twoCellAnchor>
  <xdr:twoCellAnchor>
    <xdr:from>
      <xdr:col>1</xdr:col>
      <xdr:colOff>217573</xdr:colOff>
      <xdr:row>12</xdr:row>
      <xdr:rowOff>93246</xdr:rowOff>
    </xdr:from>
    <xdr:to>
      <xdr:col>1</xdr:col>
      <xdr:colOff>1589363</xdr:colOff>
      <xdr:row>14</xdr:row>
      <xdr:rowOff>133059</xdr:rowOff>
    </xdr:to>
    <xdr:sp macro="" textlink="">
      <xdr:nvSpPr>
        <xdr:cNvPr id="9" name="Rectangle: Rounded Corners 8">
          <a:hlinkClick xmlns:r="http://schemas.openxmlformats.org/officeDocument/2006/relationships" r:id="rId4"/>
          <a:extLst>
            <a:ext uri="{FF2B5EF4-FFF2-40B4-BE49-F238E27FC236}">
              <a16:creationId xmlns:a16="http://schemas.microsoft.com/office/drawing/2014/main" id="{E328F128-2245-474C-A4D6-46BB9BEE23F9}"/>
            </a:ext>
          </a:extLst>
        </xdr:cNvPr>
        <xdr:cNvSpPr/>
      </xdr:nvSpPr>
      <xdr:spPr>
        <a:xfrm>
          <a:off x="402993" y="2052856"/>
          <a:ext cx="1371790" cy="490663"/>
        </a:xfrm>
        <a:prstGeom prst="roundRect">
          <a:avLst/>
        </a:prstGeom>
        <a:solidFill>
          <a:schemeClr val="accent4">
            <a:lumMod val="75000"/>
          </a:schemeClr>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Factor  Calculator</a:t>
          </a:r>
        </a:p>
      </xdr:txBody>
    </xdr:sp>
    <xdr:clientData/>
  </xdr:twoCellAnchor>
  <xdr:twoCellAnchor>
    <xdr:from>
      <xdr:col>67</xdr:col>
      <xdr:colOff>99060</xdr:colOff>
      <xdr:row>6</xdr:row>
      <xdr:rowOff>68580</xdr:rowOff>
    </xdr:from>
    <xdr:to>
      <xdr:col>75</xdr:col>
      <xdr:colOff>175260</xdr:colOff>
      <xdr:row>27</xdr:row>
      <xdr:rowOff>180427</xdr:rowOff>
    </xdr:to>
    <xdr:grpSp>
      <xdr:nvGrpSpPr>
        <xdr:cNvPr id="36" name="Group 35">
          <a:extLst>
            <a:ext uri="{FF2B5EF4-FFF2-40B4-BE49-F238E27FC236}">
              <a16:creationId xmlns:a16="http://schemas.microsoft.com/office/drawing/2014/main" id="{88BDC3B9-A86C-48AE-8291-D3573DD7EFBE}"/>
            </a:ext>
          </a:extLst>
        </xdr:cNvPr>
        <xdr:cNvGrpSpPr/>
      </xdr:nvGrpSpPr>
      <xdr:grpSpPr>
        <a:xfrm>
          <a:off x="9296400" y="975360"/>
          <a:ext cx="1828800" cy="4310467"/>
          <a:chOff x="9277152" y="858605"/>
          <a:chExt cx="1828800" cy="4310467"/>
        </a:xfrm>
      </xdr:grpSpPr>
      <xdr:sp macro="" textlink="'Automatic Response (2)'!S5:U5">
        <xdr:nvSpPr>
          <xdr:cNvPr id="37" name="Rectangle: Rounded Corners 36">
            <a:hlinkClick xmlns:r="http://schemas.openxmlformats.org/officeDocument/2006/relationships" r:id="rId5"/>
            <a:extLst>
              <a:ext uri="{FF2B5EF4-FFF2-40B4-BE49-F238E27FC236}">
                <a16:creationId xmlns:a16="http://schemas.microsoft.com/office/drawing/2014/main" id="{5A46AA0C-E0D8-4E95-FFEF-0F55BC4D9F62}"/>
              </a:ext>
            </a:extLst>
          </xdr:cNvPr>
          <xdr:cNvSpPr/>
        </xdr:nvSpPr>
        <xdr:spPr>
          <a:xfrm>
            <a:off x="9277152" y="4571673"/>
            <a:ext cx="1828800" cy="21844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8DC87600-0833-49A8-8D01-425E000B4772}"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V5:X5">
        <xdr:nvSpPr>
          <xdr:cNvPr id="38" name="Rectangle: Rounded Corners 37">
            <a:hlinkClick xmlns:r="http://schemas.openxmlformats.org/officeDocument/2006/relationships" r:id="rId6"/>
            <a:extLst>
              <a:ext uri="{FF2B5EF4-FFF2-40B4-BE49-F238E27FC236}">
                <a16:creationId xmlns:a16="http://schemas.microsoft.com/office/drawing/2014/main" id="{C488CDB6-D3F5-4CFD-9F1C-0642D616B390}"/>
              </a:ext>
            </a:extLst>
          </xdr:cNvPr>
          <xdr:cNvSpPr/>
        </xdr:nvSpPr>
        <xdr:spPr>
          <a:xfrm>
            <a:off x="9277152" y="4932852"/>
            <a:ext cx="1828800" cy="23622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AD215D21-D08B-4029-88ED-0ECA7743C2F8}"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G$5:$I$5">
        <xdr:nvSpPr>
          <xdr:cNvPr id="39" name="Rectangle: Rounded Corners 38">
            <a:hlinkClick xmlns:r="http://schemas.openxmlformats.org/officeDocument/2006/relationships" r:id="rId7"/>
            <a:extLst>
              <a:ext uri="{FF2B5EF4-FFF2-40B4-BE49-F238E27FC236}">
                <a16:creationId xmlns:a16="http://schemas.microsoft.com/office/drawing/2014/main" id="{08643368-8602-F95F-C088-46490F86EE3C}"/>
              </a:ext>
            </a:extLst>
          </xdr:cNvPr>
          <xdr:cNvSpPr/>
        </xdr:nvSpPr>
        <xdr:spPr>
          <a:xfrm>
            <a:off x="9277152" y="858605"/>
            <a:ext cx="1828800" cy="22860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5DB2629C-D214-4FA6-9CDB-49789097D2EC}"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J$5:$L$5">
        <xdr:nvSpPr>
          <xdr:cNvPr id="40" name="Rectangle: Rounded Corners 39">
            <a:hlinkClick xmlns:r="http://schemas.openxmlformats.org/officeDocument/2006/relationships" r:id="rId8"/>
            <a:extLst>
              <a:ext uri="{FF2B5EF4-FFF2-40B4-BE49-F238E27FC236}">
                <a16:creationId xmlns:a16="http://schemas.microsoft.com/office/drawing/2014/main" id="{D7876D5E-FD15-EC7B-C466-6C13C2C2E420}"/>
              </a:ext>
            </a:extLst>
          </xdr:cNvPr>
          <xdr:cNvSpPr/>
        </xdr:nvSpPr>
        <xdr:spPr>
          <a:xfrm>
            <a:off x="9277152" y="1230579"/>
            <a:ext cx="1828800" cy="22860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BD25013-EEBC-49F2-A6A9-D17D2298990F}"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M$5:$O$5">
        <xdr:nvSpPr>
          <xdr:cNvPr id="41" name="Rectangle: Rounded Corners 40">
            <a:hlinkClick xmlns:r="http://schemas.openxmlformats.org/officeDocument/2006/relationships" r:id="rId9"/>
            <a:extLst>
              <a:ext uri="{FF2B5EF4-FFF2-40B4-BE49-F238E27FC236}">
                <a16:creationId xmlns:a16="http://schemas.microsoft.com/office/drawing/2014/main" id="{FEB1930A-CE48-A8CD-8381-9A2C89887784}"/>
              </a:ext>
            </a:extLst>
          </xdr:cNvPr>
          <xdr:cNvSpPr/>
        </xdr:nvSpPr>
        <xdr:spPr>
          <a:xfrm>
            <a:off x="9277152" y="1602870"/>
            <a:ext cx="1828800" cy="241935"/>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C7D93E53-3A54-48FE-8C61-E81F58FFE277}"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P$5:$R$5">
        <xdr:nvSpPr>
          <xdr:cNvPr id="42" name="Rectangle: Rounded Corners 41">
            <a:hlinkClick xmlns:r="http://schemas.openxmlformats.org/officeDocument/2006/relationships" r:id="rId10"/>
            <a:extLst>
              <a:ext uri="{FF2B5EF4-FFF2-40B4-BE49-F238E27FC236}">
                <a16:creationId xmlns:a16="http://schemas.microsoft.com/office/drawing/2014/main" id="{6AAABB43-1B93-A3A2-1D65-994336767A4D}"/>
              </a:ext>
            </a:extLst>
          </xdr:cNvPr>
          <xdr:cNvSpPr/>
        </xdr:nvSpPr>
        <xdr:spPr>
          <a:xfrm>
            <a:off x="9277152" y="1987544"/>
            <a:ext cx="1828800" cy="220345"/>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B91F8819-65BE-4B50-931E-4D545A177496}"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S$5:$U$5">
        <xdr:nvSpPr>
          <xdr:cNvPr id="43" name="Rectangle: Rounded Corners 42">
            <a:hlinkClick xmlns:r="http://schemas.openxmlformats.org/officeDocument/2006/relationships" r:id="rId11"/>
            <a:extLst>
              <a:ext uri="{FF2B5EF4-FFF2-40B4-BE49-F238E27FC236}">
                <a16:creationId xmlns:a16="http://schemas.microsoft.com/office/drawing/2014/main" id="{84525F57-E28C-AC44-56F1-083FB4D37E35}"/>
              </a:ext>
            </a:extLst>
          </xdr:cNvPr>
          <xdr:cNvSpPr/>
        </xdr:nvSpPr>
        <xdr:spPr>
          <a:xfrm>
            <a:off x="9277152" y="2351580"/>
            <a:ext cx="1828800" cy="225742"/>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11173FE-AD83-41F2-A8C1-CB220CA74B8A}"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V$5:$X$5">
        <xdr:nvSpPr>
          <xdr:cNvPr id="44" name="Rectangle: Rounded Corners 43">
            <a:hlinkClick xmlns:r="http://schemas.openxmlformats.org/officeDocument/2006/relationships" r:id="rId12"/>
            <a:extLst>
              <a:ext uri="{FF2B5EF4-FFF2-40B4-BE49-F238E27FC236}">
                <a16:creationId xmlns:a16="http://schemas.microsoft.com/office/drawing/2014/main" id="{CB16D3A1-3BE8-72C2-1432-A2A85BCA8885}"/>
              </a:ext>
            </a:extLst>
          </xdr:cNvPr>
          <xdr:cNvSpPr/>
        </xdr:nvSpPr>
        <xdr:spPr>
          <a:xfrm>
            <a:off x="9277152" y="2720378"/>
            <a:ext cx="1828800" cy="22987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399AAAE2-6BEC-43F2-8FDD-F4D77E87B899}"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G5:I5">
        <xdr:nvSpPr>
          <xdr:cNvPr id="45" name="Rectangle: Rounded Corners 44">
            <a:hlinkClick xmlns:r="http://schemas.openxmlformats.org/officeDocument/2006/relationships" r:id="rId13"/>
            <a:extLst>
              <a:ext uri="{FF2B5EF4-FFF2-40B4-BE49-F238E27FC236}">
                <a16:creationId xmlns:a16="http://schemas.microsoft.com/office/drawing/2014/main" id="{E90B3A97-25C1-D862-A79C-FA6E59587E77}"/>
              </a:ext>
            </a:extLst>
          </xdr:cNvPr>
          <xdr:cNvSpPr/>
        </xdr:nvSpPr>
        <xdr:spPr>
          <a:xfrm>
            <a:off x="9277152" y="3095210"/>
            <a:ext cx="1828800" cy="227012"/>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0AA49CE6-A6A3-460E-8052-ACF5268FAB54}"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J5:L5">
        <xdr:nvSpPr>
          <xdr:cNvPr id="46" name="Rectangle: Rounded Corners 45">
            <a:hlinkClick xmlns:r="http://schemas.openxmlformats.org/officeDocument/2006/relationships" r:id="rId14"/>
            <a:extLst>
              <a:ext uri="{FF2B5EF4-FFF2-40B4-BE49-F238E27FC236}">
                <a16:creationId xmlns:a16="http://schemas.microsoft.com/office/drawing/2014/main" id="{2E14D770-5F50-4731-0E12-187CC520840F}"/>
              </a:ext>
            </a:extLst>
          </xdr:cNvPr>
          <xdr:cNvSpPr/>
        </xdr:nvSpPr>
        <xdr:spPr>
          <a:xfrm>
            <a:off x="9277152" y="3464961"/>
            <a:ext cx="1828800" cy="213994"/>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1A00C98E-85B0-4CE8-8656-D25E4AF4F978}"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M5:O5">
        <xdr:nvSpPr>
          <xdr:cNvPr id="47" name="Rectangle: Rounded Corners 46">
            <a:hlinkClick xmlns:r="http://schemas.openxmlformats.org/officeDocument/2006/relationships" r:id="rId15"/>
            <a:extLst>
              <a:ext uri="{FF2B5EF4-FFF2-40B4-BE49-F238E27FC236}">
                <a16:creationId xmlns:a16="http://schemas.microsoft.com/office/drawing/2014/main" id="{7FB311D3-0609-1A68-D564-7C5D02EA8059}"/>
              </a:ext>
            </a:extLst>
          </xdr:cNvPr>
          <xdr:cNvSpPr/>
        </xdr:nvSpPr>
        <xdr:spPr>
          <a:xfrm>
            <a:off x="9277152" y="3822646"/>
            <a:ext cx="1828800" cy="222568"/>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D01E419A-F9C9-4555-BC82-9B931615F224}"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P5:R5">
        <xdr:nvSpPr>
          <xdr:cNvPr id="48" name="Rectangle: Rounded Corners 47">
            <a:hlinkClick xmlns:r="http://schemas.openxmlformats.org/officeDocument/2006/relationships" r:id="rId16"/>
            <a:extLst>
              <a:ext uri="{FF2B5EF4-FFF2-40B4-BE49-F238E27FC236}">
                <a16:creationId xmlns:a16="http://schemas.microsoft.com/office/drawing/2014/main" id="{AE41EA89-DECE-BD09-05B1-0EE345F32F88}"/>
              </a:ext>
            </a:extLst>
          </xdr:cNvPr>
          <xdr:cNvSpPr/>
        </xdr:nvSpPr>
        <xdr:spPr>
          <a:xfrm>
            <a:off x="9277152" y="4188905"/>
            <a:ext cx="1828800" cy="24003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102EC94-895A-404C-B1A4-15ABC5D412BB}"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grpSp>
    <xdr:clientData/>
  </xdr:twoCellAnchor>
</xdr:wsDr>
</file>

<file path=xl/drawings/drawing31.xml><?xml version="1.0" encoding="utf-8"?>
<xdr:wsDr xmlns:xdr="http://schemas.openxmlformats.org/drawingml/2006/spreadsheetDrawing" xmlns:a="http://schemas.openxmlformats.org/drawingml/2006/main">
  <xdr:twoCellAnchor>
    <xdr:from>
      <xdr:col>6</xdr:col>
      <xdr:colOff>590550</xdr:colOff>
      <xdr:row>2</xdr:row>
      <xdr:rowOff>19050</xdr:rowOff>
    </xdr:from>
    <xdr:to>
      <xdr:col>8</xdr:col>
      <xdr:colOff>304800</xdr:colOff>
      <xdr:row>3</xdr:row>
      <xdr:rowOff>85725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2300-000002000000}"/>
            </a:ext>
          </a:extLst>
        </xdr:cNvPr>
        <xdr:cNvSpPr/>
      </xdr:nvSpPr>
      <xdr:spPr>
        <a:xfrm>
          <a:off x="5856514" y="413657"/>
          <a:ext cx="930729" cy="283029"/>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100"/>
            <a:t>Back</a:t>
          </a:r>
        </a:p>
      </xdr:txBody>
    </xdr:sp>
    <xdr:clientData/>
  </xdr:twoCellAnchor>
  <xdr:twoCellAnchor>
    <xdr:from>
      <xdr:col>2</xdr:col>
      <xdr:colOff>821871</xdr:colOff>
      <xdr:row>0</xdr:row>
      <xdr:rowOff>136071</xdr:rowOff>
    </xdr:from>
    <xdr:to>
      <xdr:col>5</xdr:col>
      <xdr:colOff>35379</xdr:colOff>
      <xdr:row>1</xdr:row>
      <xdr:rowOff>164647</xdr:rowOff>
    </xdr:to>
    <xdr:sp macro="" textlink="'Automatic Response'!S5">
      <xdr:nvSpPr>
        <xdr:cNvPr id="3" name="Rectangle 2">
          <a:extLst>
            <a:ext uri="{FF2B5EF4-FFF2-40B4-BE49-F238E27FC236}">
              <a16:creationId xmlns:a16="http://schemas.microsoft.com/office/drawing/2014/main" id="{00000000-0008-0000-2300-000003000000}"/>
            </a:ext>
          </a:extLst>
        </xdr:cNvPr>
        <xdr:cNvSpPr/>
      </xdr:nvSpPr>
      <xdr:spPr>
        <a:xfrm>
          <a:off x="1646463" y="138792"/>
          <a:ext cx="3004459" cy="217716"/>
        </a:xfrm>
        <a:prstGeom prst="rect">
          <a:avLst/>
        </a:prstGeom>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ctr"/>
        <a:lstStyle/>
        <a:p>
          <a:pPr algn="ctr"/>
          <a:fld id="{0DF4281A-4C23-4EEF-A50C-186BFB8FBF8D}" type="TxLink">
            <a:rPr lang="en-US" sz="1100" b="1" i="0" u="none" strike="noStrike">
              <a:solidFill>
                <a:srgbClr val="000000"/>
              </a:solidFill>
              <a:latin typeface="Calibri"/>
              <a:ea typeface="Calibri"/>
              <a:cs typeface="Calibri"/>
            </a:rPr>
            <a:pPr algn="ctr"/>
            <a:t> </a:t>
          </a:fld>
          <a:endParaRPr lang="en-US" sz="1100">
            <a:solidFill>
              <a:schemeClr val="tx1">
                <a:lumMod val="85000"/>
                <a:lumOff val="15000"/>
              </a:schemeClr>
            </a:solidFill>
          </a:endParaRP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72</xdr:col>
      <xdr:colOff>44174</xdr:colOff>
      <xdr:row>1</xdr:row>
      <xdr:rowOff>147117</xdr:rowOff>
    </xdr:from>
    <xdr:to>
      <xdr:col>74</xdr:col>
      <xdr:colOff>349367</xdr:colOff>
      <xdr:row>5</xdr:row>
      <xdr:rowOff>35377</xdr:rowOff>
    </xdr:to>
    <xdr:grpSp>
      <xdr:nvGrpSpPr>
        <xdr:cNvPr id="2" name="Group 1">
          <a:extLst>
            <a:ext uri="{FF2B5EF4-FFF2-40B4-BE49-F238E27FC236}">
              <a16:creationId xmlns:a16="http://schemas.microsoft.com/office/drawing/2014/main" id="{85BE870B-C50A-4C64-AD0F-19556D43A94D}"/>
            </a:ext>
          </a:extLst>
        </xdr:cNvPr>
        <xdr:cNvGrpSpPr/>
      </xdr:nvGrpSpPr>
      <xdr:grpSpPr>
        <a:xfrm>
          <a:off x="9774914" y="208077"/>
          <a:ext cx="914793" cy="505480"/>
          <a:chOff x="9301612" y="195416"/>
          <a:chExt cx="914399" cy="534972"/>
        </a:xfrm>
      </xdr:grpSpPr>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E17AF7F9-C8AC-725F-79C4-E2628114CDB4}"/>
              </a:ext>
            </a:extLst>
          </xdr:cNvPr>
          <xdr:cNvSpPr/>
        </xdr:nvSpPr>
        <xdr:spPr>
          <a:xfrm>
            <a:off x="9301612" y="195416"/>
            <a:ext cx="914399" cy="234044"/>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40D28ADB-2238-092A-C1BA-4C930F041881}"/>
              </a:ext>
            </a:extLst>
          </xdr:cNvPr>
          <xdr:cNvSpPr/>
        </xdr:nvSpPr>
        <xdr:spPr>
          <a:xfrm>
            <a:off x="9301612" y="501788"/>
            <a:ext cx="913038" cy="22860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grpSp>
    <xdr:clientData/>
  </xdr:twoCellAnchor>
  <xdr:twoCellAnchor>
    <xdr:from>
      <xdr:col>1</xdr:col>
      <xdr:colOff>112416</xdr:colOff>
      <xdr:row>10</xdr:row>
      <xdr:rowOff>70129</xdr:rowOff>
    </xdr:from>
    <xdr:to>
      <xdr:col>1</xdr:col>
      <xdr:colOff>1758881</xdr:colOff>
      <xdr:row>11</xdr:row>
      <xdr:rowOff>219075</xdr:rowOff>
    </xdr:to>
    <xdr:sp macro="" textlink="">
      <xdr:nvSpPr>
        <xdr:cNvPr id="5" name="Rectangle 4">
          <a:extLst>
            <a:ext uri="{FF2B5EF4-FFF2-40B4-BE49-F238E27FC236}">
              <a16:creationId xmlns:a16="http://schemas.microsoft.com/office/drawing/2014/main" id="{55B84C56-6898-456C-A19A-3F9765904ACA}"/>
            </a:ext>
          </a:extLst>
        </xdr:cNvPr>
        <xdr:cNvSpPr/>
      </xdr:nvSpPr>
      <xdr:spPr>
        <a:xfrm>
          <a:off x="296566" y="1703349"/>
          <a:ext cx="1645195" cy="2568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For</a:t>
          </a:r>
          <a:r>
            <a:rPr lang="en-US" sz="1200" b="1" baseline="0">
              <a:solidFill>
                <a:schemeClr val="tx1"/>
              </a:solidFill>
            </a:rPr>
            <a:t> Inspector Use Only</a:t>
          </a:r>
          <a:endParaRPr lang="en-US" sz="1200" b="1">
            <a:solidFill>
              <a:schemeClr val="tx1"/>
            </a:solidFill>
          </a:endParaRPr>
        </a:p>
      </xdr:txBody>
    </xdr:sp>
    <xdr:clientData/>
  </xdr:twoCellAnchor>
  <xdr:twoCellAnchor>
    <xdr:from>
      <xdr:col>1</xdr:col>
      <xdr:colOff>97155</xdr:colOff>
      <xdr:row>15</xdr:row>
      <xdr:rowOff>0</xdr:rowOff>
    </xdr:from>
    <xdr:to>
      <xdr:col>1</xdr:col>
      <xdr:colOff>1748790</xdr:colOff>
      <xdr:row>16</xdr:row>
      <xdr:rowOff>11430</xdr:rowOff>
    </xdr:to>
    <xdr:sp macro="" textlink="">
      <xdr:nvSpPr>
        <xdr:cNvPr id="6" name="Rectangle 5">
          <a:extLst>
            <a:ext uri="{FF2B5EF4-FFF2-40B4-BE49-F238E27FC236}">
              <a16:creationId xmlns:a16="http://schemas.microsoft.com/office/drawing/2014/main" id="{B077F5D2-6A7A-4CF8-B7BD-CB10C8BE0A69}"/>
            </a:ext>
          </a:extLst>
        </xdr:cNvPr>
        <xdr:cNvSpPr/>
      </xdr:nvSpPr>
      <xdr:spPr>
        <a:xfrm>
          <a:off x="283845" y="2616200"/>
          <a:ext cx="1649095" cy="2057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Automatic</a:t>
          </a:r>
          <a:r>
            <a:rPr lang="en-US" sz="1200" b="1" baseline="0">
              <a:solidFill>
                <a:schemeClr val="tx1"/>
              </a:solidFill>
            </a:rPr>
            <a:t> Aid Factor</a:t>
          </a:r>
          <a:endParaRPr lang="en-US" sz="1200" b="1">
            <a:solidFill>
              <a:schemeClr val="tx1"/>
            </a:solidFill>
          </a:endParaRPr>
        </a:p>
      </xdr:txBody>
    </xdr:sp>
    <xdr:clientData/>
  </xdr:twoCellAnchor>
  <xdr:twoCellAnchor>
    <xdr:from>
      <xdr:col>64</xdr:col>
      <xdr:colOff>95251</xdr:colOff>
      <xdr:row>29</xdr:row>
      <xdr:rowOff>90486</xdr:rowOff>
    </xdr:from>
    <xdr:to>
      <xdr:col>76</xdr:col>
      <xdr:colOff>60325</xdr:colOff>
      <xdr:row>36</xdr:row>
      <xdr:rowOff>7937</xdr:rowOff>
    </xdr:to>
    <xdr:sp macro="" textlink="" fLocksText="0">
      <xdr:nvSpPr>
        <xdr:cNvPr id="7" name="TextBox 6">
          <a:extLst>
            <a:ext uri="{FF2B5EF4-FFF2-40B4-BE49-F238E27FC236}">
              <a16:creationId xmlns:a16="http://schemas.microsoft.com/office/drawing/2014/main" id="{823937E3-E27D-4D21-979A-8210AAB3D233}"/>
            </a:ext>
          </a:extLst>
        </xdr:cNvPr>
        <xdr:cNvSpPr txBox="1"/>
      </xdr:nvSpPr>
      <xdr:spPr>
        <a:xfrm>
          <a:off x="9057641" y="5650546"/>
          <a:ext cx="2657474" cy="1417321"/>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r>
            <a:rPr lang="en-US" sz="1100" i="1"/>
            <a:t>						</a:t>
          </a:r>
          <a:r>
            <a:rPr lang="en-US" sz="1100"/>
            <a:t>	</a:t>
          </a:r>
        </a:p>
      </xdr:txBody>
    </xdr:sp>
    <xdr:clientData/>
  </xdr:twoCellAnchor>
  <xdr:twoCellAnchor>
    <xdr:from>
      <xdr:col>1</xdr:col>
      <xdr:colOff>65034</xdr:colOff>
      <xdr:row>6</xdr:row>
      <xdr:rowOff>134082</xdr:rowOff>
    </xdr:from>
    <xdr:to>
      <xdr:col>1</xdr:col>
      <xdr:colOff>1814118</xdr:colOff>
      <xdr:row>8</xdr:row>
      <xdr:rowOff>30921</xdr:rowOff>
    </xdr:to>
    <xdr:sp macro="" textlink="">
      <xdr:nvSpPr>
        <xdr:cNvPr id="8" name="Rectangle: Rounded Corners 7">
          <a:hlinkClick xmlns:r="http://schemas.openxmlformats.org/officeDocument/2006/relationships" r:id="rId3"/>
          <a:extLst>
            <a:ext uri="{FF2B5EF4-FFF2-40B4-BE49-F238E27FC236}">
              <a16:creationId xmlns:a16="http://schemas.microsoft.com/office/drawing/2014/main" id="{809DF206-53A8-42FB-AC87-ED1C54C90689}"/>
            </a:ext>
          </a:extLst>
        </xdr:cNvPr>
        <xdr:cNvSpPr/>
      </xdr:nvSpPr>
      <xdr:spPr>
        <a:xfrm>
          <a:off x="250454" y="1044672"/>
          <a:ext cx="1750354" cy="276569"/>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Response</a:t>
          </a:r>
        </a:p>
      </xdr:txBody>
    </xdr:sp>
    <xdr:clientData/>
  </xdr:twoCellAnchor>
  <xdr:twoCellAnchor>
    <xdr:from>
      <xdr:col>1</xdr:col>
      <xdr:colOff>217573</xdr:colOff>
      <xdr:row>12</xdr:row>
      <xdr:rowOff>93246</xdr:rowOff>
    </xdr:from>
    <xdr:to>
      <xdr:col>1</xdr:col>
      <xdr:colOff>1589363</xdr:colOff>
      <xdr:row>14</xdr:row>
      <xdr:rowOff>133059</xdr:rowOff>
    </xdr:to>
    <xdr:sp macro="" textlink="">
      <xdr:nvSpPr>
        <xdr:cNvPr id="9" name="Rectangle: Rounded Corners 8">
          <a:hlinkClick xmlns:r="http://schemas.openxmlformats.org/officeDocument/2006/relationships" r:id="rId4"/>
          <a:extLst>
            <a:ext uri="{FF2B5EF4-FFF2-40B4-BE49-F238E27FC236}">
              <a16:creationId xmlns:a16="http://schemas.microsoft.com/office/drawing/2014/main" id="{B29E42F8-0D24-4F47-ABC0-F0D7DCE1EBDC}"/>
            </a:ext>
          </a:extLst>
        </xdr:cNvPr>
        <xdr:cNvSpPr/>
      </xdr:nvSpPr>
      <xdr:spPr>
        <a:xfrm>
          <a:off x="402993" y="2052856"/>
          <a:ext cx="1371790" cy="490663"/>
        </a:xfrm>
        <a:prstGeom prst="roundRect">
          <a:avLst/>
        </a:prstGeom>
        <a:solidFill>
          <a:schemeClr val="accent4">
            <a:lumMod val="75000"/>
          </a:schemeClr>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Factor  Calculator</a:t>
          </a:r>
        </a:p>
      </xdr:txBody>
    </xdr:sp>
    <xdr:clientData/>
  </xdr:twoCellAnchor>
  <xdr:twoCellAnchor>
    <xdr:from>
      <xdr:col>67</xdr:col>
      <xdr:colOff>99060</xdr:colOff>
      <xdr:row>6</xdr:row>
      <xdr:rowOff>76200</xdr:rowOff>
    </xdr:from>
    <xdr:to>
      <xdr:col>75</xdr:col>
      <xdr:colOff>175260</xdr:colOff>
      <xdr:row>27</xdr:row>
      <xdr:rowOff>188047</xdr:rowOff>
    </xdr:to>
    <xdr:grpSp>
      <xdr:nvGrpSpPr>
        <xdr:cNvPr id="36" name="Group 35">
          <a:extLst>
            <a:ext uri="{FF2B5EF4-FFF2-40B4-BE49-F238E27FC236}">
              <a16:creationId xmlns:a16="http://schemas.microsoft.com/office/drawing/2014/main" id="{D742A0EB-8361-402E-A1F9-D4FE6855D25A}"/>
            </a:ext>
          </a:extLst>
        </xdr:cNvPr>
        <xdr:cNvGrpSpPr/>
      </xdr:nvGrpSpPr>
      <xdr:grpSpPr>
        <a:xfrm>
          <a:off x="9296400" y="982980"/>
          <a:ext cx="1828800" cy="4310467"/>
          <a:chOff x="9277152" y="858605"/>
          <a:chExt cx="1828800" cy="4310467"/>
        </a:xfrm>
      </xdr:grpSpPr>
      <xdr:sp macro="" textlink="'Automatic Response (2)'!S5:U5">
        <xdr:nvSpPr>
          <xdr:cNvPr id="37" name="Rectangle: Rounded Corners 36">
            <a:hlinkClick xmlns:r="http://schemas.openxmlformats.org/officeDocument/2006/relationships" r:id="rId5"/>
            <a:extLst>
              <a:ext uri="{FF2B5EF4-FFF2-40B4-BE49-F238E27FC236}">
                <a16:creationId xmlns:a16="http://schemas.microsoft.com/office/drawing/2014/main" id="{56141E7C-7C10-7C35-07B5-E0AA5D7AD06F}"/>
              </a:ext>
            </a:extLst>
          </xdr:cNvPr>
          <xdr:cNvSpPr/>
        </xdr:nvSpPr>
        <xdr:spPr>
          <a:xfrm>
            <a:off x="9277152" y="4571673"/>
            <a:ext cx="1828800" cy="21844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8DC87600-0833-49A8-8D01-425E000B4772}"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V5:X5">
        <xdr:nvSpPr>
          <xdr:cNvPr id="38" name="Rectangle: Rounded Corners 37">
            <a:hlinkClick xmlns:r="http://schemas.openxmlformats.org/officeDocument/2006/relationships" r:id="rId6"/>
            <a:extLst>
              <a:ext uri="{FF2B5EF4-FFF2-40B4-BE49-F238E27FC236}">
                <a16:creationId xmlns:a16="http://schemas.microsoft.com/office/drawing/2014/main" id="{4F2AF5E6-29A4-93E2-F603-D9710B8A7569}"/>
              </a:ext>
            </a:extLst>
          </xdr:cNvPr>
          <xdr:cNvSpPr/>
        </xdr:nvSpPr>
        <xdr:spPr>
          <a:xfrm>
            <a:off x="9277152" y="4932852"/>
            <a:ext cx="1828800" cy="23622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AD215D21-D08B-4029-88ED-0ECA7743C2F8}"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G$5:$I$5">
        <xdr:nvSpPr>
          <xdr:cNvPr id="39" name="Rectangle: Rounded Corners 38">
            <a:hlinkClick xmlns:r="http://schemas.openxmlformats.org/officeDocument/2006/relationships" r:id="rId7"/>
            <a:extLst>
              <a:ext uri="{FF2B5EF4-FFF2-40B4-BE49-F238E27FC236}">
                <a16:creationId xmlns:a16="http://schemas.microsoft.com/office/drawing/2014/main" id="{121BE079-56B2-E5A4-1818-038177C657D0}"/>
              </a:ext>
            </a:extLst>
          </xdr:cNvPr>
          <xdr:cNvSpPr/>
        </xdr:nvSpPr>
        <xdr:spPr>
          <a:xfrm>
            <a:off x="9277152" y="858605"/>
            <a:ext cx="1828800" cy="22860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5DB2629C-D214-4FA6-9CDB-49789097D2EC}"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J$5:$L$5">
        <xdr:nvSpPr>
          <xdr:cNvPr id="40" name="Rectangle: Rounded Corners 39">
            <a:hlinkClick xmlns:r="http://schemas.openxmlformats.org/officeDocument/2006/relationships" r:id="rId8"/>
            <a:extLst>
              <a:ext uri="{FF2B5EF4-FFF2-40B4-BE49-F238E27FC236}">
                <a16:creationId xmlns:a16="http://schemas.microsoft.com/office/drawing/2014/main" id="{CA4D9420-5058-ABCC-8EE3-AAC9E4EF692B}"/>
              </a:ext>
            </a:extLst>
          </xdr:cNvPr>
          <xdr:cNvSpPr/>
        </xdr:nvSpPr>
        <xdr:spPr>
          <a:xfrm>
            <a:off x="9277152" y="1230579"/>
            <a:ext cx="1828800" cy="22860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BD25013-EEBC-49F2-A6A9-D17D2298990F}"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M$5:$O$5">
        <xdr:nvSpPr>
          <xdr:cNvPr id="41" name="Rectangle: Rounded Corners 40">
            <a:hlinkClick xmlns:r="http://schemas.openxmlformats.org/officeDocument/2006/relationships" r:id="rId9"/>
            <a:extLst>
              <a:ext uri="{FF2B5EF4-FFF2-40B4-BE49-F238E27FC236}">
                <a16:creationId xmlns:a16="http://schemas.microsoft.com/office/drawing/2014/main" id="{18B1F023-59CA-3E8A-311F-6AE316E926E6}"/>
              </a:ext>
            </a:extLst>
          </xdr:cNvPr>
          <xdr:cNvSpPr/>
        </xdr:nvSpPr>
        <xdr:spPr>
          <a:xfrm>
            <a:off x="9277152" y="1602870"/>
            <a:ext cx="1828800" cy="241935"/>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C7D93E53-3A54-48FE-8C61-E81F58FFE277}"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P$5:$R$5">
        <xdr:nvSpPr>
          <xdr:cNvPr id="42" name="Rectangle: Rounded Corners 41">
            <a:hlinkClick xmlns:r="http://schemas.openxmlformats.org/officeDocument/2006/relationships" r:id="rId10"/>
            <a:extLst>
              <a:ext uri="{FF2B5EF4-FFF2-40B4-BE49-F238E27FC236}">
                <a16:creationId xmlns:a16="http://schemas.microsoft.com/office/drawing/2014/main" id="{4ADEFAB2-0E12-1339-17F5-4D0E58FEFC4A}"/>
              </a:ext>
            </a:extLst>
          </xdr:cNvPr>
          <xdr:cNvSpPr/>
        </xdr:nvSpPr>
        <xdr:spPr>
          <a:xfrm>
            <a:off x="9277152" y="1987544"/>
            <a:ext cx="1828800" cy="220345"/>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B91F8819-65BE-4B50-931E-4D545A177496}"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S$5:$U$5">
        <xdr:nvSpPr>
          <xdr:cNvPr id="43" name="Rectangle: Rounded Corners 42">
            <a:hlinkClick xmlns:r="http://schemas.openxmlformats.org/officeDocument/2006/relationships" r:id="rId11"/>
            <a:extLst>
              <a:ext uri="{FF2B5EF4-FFF2-40B4-BE49-F238E27FC236}">
                <a16:creationId xmlns:a16="http://schemas.microsoft.com/office/drawing/2014/main" id="{BD6E504F-7523-5ADB-2F18-A519CD7DD7A1}"/>
              </a:ext>
            </a:extLst>
          </xdr:cNvPr>
          <xdr:cNvSpPr/>
        </xdr:nvSpPr>
        <xdr:spPr>
          <a:xfrm>
            <a:off x="9277152" y="2351580"/>
            <a:ext cx="1828800" cy="225742"/>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11173FE-AD83-41F2-A8C1-CB220CA74B8A}"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V$5:$X$5">
        <xdr:nvSpPr>
          <xdr:cNvPr id="44" name="Rectangle: Rounded Corners 43">
            <a:hlinkClick xmlns:r="http://schemas.openxmlformats.org/officeDocument/2006/relationships" r:id="rId12"/>
            <a:extLst>
              <a:ext uri="{FF2B5EF4-FFF2-40B4-BE49-F238E27FC236}">
                <a16:creationId xmlns:a16="http://schemas.microsoft.com/office/drawing/2014/main" id="{A9DD1FBB-32C5-16C3-E5E3-2DDC7CCFBC8C}"/>
              </a:ext>
            </a:extLst>
          </xdr:cNvPr>
          <xdr:cNvSpPr/>
        </xdr:nvSpPr>
        <xdr:spPr>
          <a:xfrm>
            <a:off x="9277152" y="2720378"/>
            <a:ext cx="1828800" cy="22987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399AAAE2-6BEC-43F2-8FDD-F4D77E87B899}"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G5:I5">
        <xdr:nvSpPr>
          <xdr:cNvPr id="45" name="Rectangle: Rounded Corners 44">
            <a:hlinkClick xmlns:r="http://schemas.openxmlformats.org/officeDocument/2006/relationships" r:id="rId13"/>
            <a:extLst>
              <a:ext uri="{FF2B5EF4-FFF2-40B4-BE49-F238E27FC236}">
                <a16:creationId xmlns:a16="http://schemas.microsoft.com/office/drawing/2014/main" id="{90582C4A-D5E7-F702-990F-BB0A30F77BA5}"/>
              </a:ext>
            </a:extLst>
          </xdr:cNvPr>
          <xdr:cNvSpPr/>
        </xdr:nvSpPr>
        <xdr:spPr>
          <a:xfrm>
            <a:off x="9277152" y="3095210"/>
            <a:ext cx="1828800" cy="227012"/>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0AA49CE6-A6A3-460E-8052-ACF5268FAB54}"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J5:L5">
        <xdr:nvSpPr>
          <xdr:cNvPr id="46" name="Rectangle: Rounded Corners 45">
            <a:hlinkClick xmlns:r="http://schemas.openxmlformats.org/officeDocument/2006/relationships" r:id="rId14"/>
            <a:extLst>
              <a:ext uri="{FF2B5EF4-FFF2-40B4-BE49-F238E27FC236}">
                <a16:creationId xmlns:a16="http://schemas.microsoft.com/office/drawing/2014/main" id="{E0779FF8-9B25-1030-AB59-189320EC3F0A}"/>
              </a:ext>
            </a:extLst>
          </xdr:cNvPr>
          <xdr:cNvSpPr/>
        </xdr:nvSpPr>
        <xdr:spPr>
          <a:xfrm>
            <a:off x="9277152" y="3464961"/>
            <a:ext cx="1828800" cy="213994"/>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1A00C98E-85B0-4CE8-8656-D25E4AF4F978}"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M5:O5">
        <xdr:nvSpPr>
          <xdr:cNvPr id="47" name="Rectangle: Rounded Corners 46">
            <a:hlinkClick xmlns:r="http://schemas.openxmlformats.org/officeDocument/2006/relationships" r:id="rId15"/>
            <a:extLst>
              <a:ext uri="{FF2B5EF4-FFF2-40B4-BE49-F238E27FC236}">
                <a16:creationId xmlns:a16="http://schemas.microsoft.com/office/drawing/2014/main" id="{C7130C84-114A-0B26-CCE3-FD9020B95B61}"/>
              </a:ext>
            </a:extLst>
          </xdr:cNvPr>
          <xdr:cNvSpPr/>
        </xdr:nvSpPr>
        <xdr:spPr>
          <a:xfrm>
            <a:off x="9277152" y="3822646"/>
            <a:ext cx="1828800" cy="222568"/>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D01E419A-F9C9-4555-BC82-9B931615F224}"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P5:R5">
        <xdr:nvSpPr>
          <xdr:cNvPr id="48" name="Rectangle: Rounded Corners 47">
            <a:hlinkClick xmlns:r="http://schemas.openxmlformats.org/officeDocument/2006/relationships" r:id="rId16"/>
            <a:extLst>
              <a:ext uri="{FF2B5EF4-FFF2-40B4-BE49-F238E27FC236}">
                <a16:creationId xmlns:a16="http://schemas.microsoft.com/office/drawing/2014/main" id="{1C50122F-42C6-45CE-F385-7502639F4AFD}"/>
              </a:ext>
            </a:extLst>
          </xdr:cNvPr>
          <xdr:cNvSpPr/>
        </xdr:nvSpPr>
        <xdr:spPr>
          <a:xfrm>
            <a:off x="9277152" y="4188905"/>
            <a:ext cx="1828800" cy="24003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102EC94-895A-404C-B1A4-15ABC5D412BB}"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grpSp>
    <xdr:clientData/>
  </xdr:twoCellAnchor>
</xdr:wsDr>
</file>

<file path=xl/drawings/drawing33.xml><?xml version="1.0" encoding="utf-8"?>
<xdr:wsDr xmlns:xdr="http://schemas.openxmlformats.org/drawingml/2006/spreadsheetDrawing" xmlns:a="http://schemas.openxmlformats.org/drawingml/2006/main">
  <xdr:twoCellAnchor>
    <xdr:from>
      <xdr:col>6</xdr:col>
      <xdr:colOff>590550</xdr:colOff>
      <xdr:row>2</xdr:row>
      <xdr:rowOff>19050</xdr:rowOff>
    </xdr:from>
    <xdr:to>
      <xdr:col>8</xdr:col>
      <xdr:colOff>304800</xdr:colOff>
      <xdr:row>3</xdr:row>
      <xdr:rowOff>85725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2600-000002000000}"/>
            </a:ext>
          </a:extLst>
        </xdr:cNvPr>
        <xdr:cNvSpPr/>
      </xdr:nvSpPr>
      <xdr:spPr>
        <a:xfrm>
          <a:off x="5856514" y="413657"/>
          <a:ext cx="930729" cy="283029"/>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100"/>
            <a:t>Back</a:t>
          </a:r>
        </a:p>
      </xdr:txBody>
    </xdr:sp>
    <xdr:clientData/>
  </xdr:twoCellAnchor>
  <xdr:twoCellAnchor>
    <xdr:from>
      <xdr:col>2</xdr:col>
      <xdr:colOff>821871</xdr:colOff>
      <xdr:row>0</xdr:row>
      <xdr:rowOff>136071</xdr:rowOff>
    </xdr:from>
    <xdr:to>
      <xdr:col>5</xdr:col>
      <xdr:colOff>35379</xdr:colOff>
      <xdr:row>1</xdr:row>
      <xdr:rowOff>164647</xdr:rowOff>
    </xdr:to>
    <xdr:sp macro="" textlink="'Automatic Response'!V5">
      <xdr:nvSpPr>
        <xdr:cNvPr id="3" name="Rectangle 2">
          <a:extLst>
            <a:ext uri="{FF2B5EF4-FFF2-40B4-BE49-F238E27FC236}">
              <a16:creationId xmlns:a16="http://schemas.microsoft.com/office/drawing/2014/main" id="{00000000-0008-0000-2600-000003000000}"/>
            </a:ext>
          </a:extLst>
        </xdr:cNvPr>
        <xdr:cNvSpPr/>
      </xdr:nvSpPr>
      <xdr:spPr>
        <a:xfrm>
          <a:off x="1646463" y="138792"/>
          <a:ext cx="3004459" cy="217716"/>
        </a:xfrm>
        <a:prstGeom prst="rect">
          <a:avLst/>
        </a:prstGeom>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ctr"/>
        <a:lstStyle/>
        <a:p>
          <a:pPr algn="ctr"/>
          <a:fld id="{F0B9D46A-82FF-43B7-8B2B-39C0BE79354C}" type="TxLink">
            <a:rPr lang="en-US" sz="1100" b="1" i="0" u="none" strike="noStrike">
              <a:solidFill>
                <a:srgbClr val="000000"/>
              </a:solidFill>
              <a:latin typeface="Calibri"/>
              <a:ea typeface="Calibri"/>
              <a:cs typeface="Calibri"/>
            </a:rPr>
            <a:pPr algn="ctr"/>
            <a:t> </a:t>
          </a:fld>
          <a:endParaRPr lang="en-US" sz="1100">
            <a:solidFill>
              <a:schemeClr val="tx1">
                <a:lumMod val="85000"/>
                <a:lumOff val="15000"/>
              </a:schemeClr>
            </a:solidFill>
          </a:endParaRP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72</xdr:col>
      <xdr:colOff>42904</xdr:colOff>
      <xdr:row>1</xdr:row>
      <xdr:rowOff>148387</xdr:rowOff>
    </xdr:from>
    <xdr:to>
      <xdr:col>74</xdr:col>
      <xdr:colOff>348097</xdr:colOff>
      <xdr:row>5</xdr:row>
      <xdr:rowOff>35377</xdr:rowOff>
    </xdr:to>
    <xdr:grpSp>
      <xdr:nvGrpSpPr>
        <xdr:cNvPr id="2" name="Group 1">
          <a:extLst>
            <a:ext uri="{FF2B5EF4-FFF2-40B4-BE49-F238E27FC236}">
              <a16:creationId xmlns:a16="http://schemas.microsoft.com/office/drawing/2014/main" id="{9379BD00-52A1-47E9-82A3-C6B939B212AE}"/>
            </a:ext>
          </a:extLst>
        </xdr:cNvPr>
        <xdr:cNvGrpSpPr/>
      </xdr:nvGrpSpPr>
      <xdr:grpSpPr>
        <a:xfrm>
          <a:off x="9773644" y="209347"/>
          <a:ext cx="914793" cy="504210"/>
          <a:chOff x="9301612" y="195416"/>
          <a:chExt cx="914399" cy="534972"/>
        </a:xfrm>
      </xdr:grpSpPr>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83A478D5-A82A-6D8B-7D42-F82044838336}"/>
              </a:ext>
            </a:extLst>
          </xdr:cNvPr>
          <xdr:cNvSpPr/>
        </xdr:nvSpPr>
        <xdr:spPr>
          <a:xfrm>
            <a:off x="9301612" y="195416"/>
            <a:ext cx="914399" cy="234044"/>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191566B2-A6B7-AD13-DE16-105A0495047F}"/>
              </a:ext>
            </a:extLst>
          </xdr:cNvPr>
          <xdr:cNvSpPr/>
        </xdr:nvSpPr>
        <xdr:spPr>
          <a:xfrm>
            <a:off x="9301612" y="501788"/>
            <a:ext cx="913038" cy="22860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grpSp>
    <xdr:clientData/>
  </xdr:twoCellAnchor>
  <xdr:twoCellAnchor>
    <xdr:from>
      <xdr:col>1</xdr:col>
      <xdr:colOff>112416</xdr:colOff>
      <xdr:row>10</xdr:row>
      <xdr:rowOff>70129</xdr:rowOff>
    </xdr:from>
    <xdr:to>
      <xdr:col>1</xdr:col>
      <xdr:colOff>1758881</xdr:colOff>
      <xdr:row>11</xdr:row>
      <xdr:rowOff>219075</xdr:rowOff>
    </xdr:to>
    <xdr:sp macro="" textlink="">
      <xdr:nvSpPr>
        <xdr:cNvPr id="5" name="Rectangle 4">
          <a:extLst>
            <a:ext uri="{FF2B5EF4-FFF2-40B4-BE49-F238E27FC236}">
              <a16:creationId xmlns:a16="http://schemas.microsoft.com/office/drawing/2014/main" id="{8A898436-98A2-49C2-A405-894FC4D8A9F3}"/>
            </a:ext>
          </a:extLst>
        </xdr:cNvPr>
        <xdr:cNvSpPr/>
      </xdr:nvSpPr>
      <xdr:spPr>
        <a:xfrm>
          <a:off x="296566" y="1703349"/>
          <a:ext cx="1645195" cy="2568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For</a:t>
          </a:r>
          <a:r>
            <a:rPr lang="en-US" sz="1200" b="1" baseline="0">
              <a:solidFill>
                <a:schemeClr val="tx1"/>
              </a:solidFill>
            </a:rPr>
            <a:t> Inspector Use Only</a:t>
          </a:r>
          <a:endParaRPr lang="en-US" sz="1200" b="1">
            <a:solidFill>
              <a:schemeClr val="tx1"/>
            </a:solidFill>
          </a:endParaRPr>
        </a:p>
      </xdr:txBody>
    </xdr:sp>
    <xdr:clientData/>
  </xdr:twoCellAnchor>
  <xdr:twoCellAnchor>
    <xdr:from>
      <xdr:col>1</xdr:col>
      <xdr:colOff>97155</xdr:colOff>
      <xdr:row>15</xdr:row>
      <xdr:rowOff>0</xdr:rowOff>
    </xdr:from>
    <xdr:to>
      <xdr:col>1</xdr:col>
      <xdr:colOff>1748790</xdr:colOff>
      <xdr:row>16</xdr:row>
      <xdr:rowOff>11430</xdr:rowOff>
    </xdr:to>
    <xdr:sp macro="" textlink="">
      <xdr:nvSpPr>
        <xdr:cNvPr id="6" name="Rectangle 5">
          <a:extLst>
            <a:ext uri="{FF2B5EF4-FFF2-40B4-BE49-F238E27FC236}">
              <a16:creationId xmlns:a16="http://schemas.microsoft.com/office/drawing/2014/main" id="{99FC80FE-8B4B-4B4F-B0F0-72705B3DD0C0}"/>
            </a:ext>
          </a:extLst>
        </xdr:cNvPr>
        <xdr:cNvSpPr/>
      </xdr:nvSpPr>
      <xdr:spPr>
        <a:xfrm>
          <a:off x="283845" y="2616200"/>
          <a:ext cx="1649095" cy="2057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Automatic</a:t>
          </a:r>
          <a:r>
            <a:rPr lang="en-US" sz="1200" b="1" baseline="0">
              <a:solidFill>
                <a:schemeClr val="tx1"/>
              </a:solidFill>
            </a:rPr>
            <a:t> Aid Factor</a:t>
          </a:r>
          <a:endParaRPr lang="en-US" sz="1200" b="1">
            <a:solidFill>
              <a:schemeClr val="tx1"/>
            </a:solidFill>
          </a:endParaRPr>
        </a:p>
      </xdr:txBody>
    </xdr:sp>
    <xdr:clientData/>
  </xdr:twoCellAnchor>
  <xdr:twoCellAnchor>
    <xdr:from>
      <xdr:col>64</xdr:col>
      <xdr:colOff>95251</xdr:colOff>
      <xdr:row>29</xdr:row>
      <xdr:rowOff>90486</xdr:rowOff>
    </xdr:from>
    <xdr:to>
      <xdr:col>76</xdr:col>
      <xdr:colOff>60325</xdr:colOff>
      <xdr:row>36</xdr:row>
      <xdr:rowOff>7937</xdr:rowOff>
    </xdr:to>
    <xdr:sp macro="" textlink="" fLocksText="0">
      <xdr:nvSpPr>
        <xdr:cNvPr id="7" name="TextBox 6">
          <a:extLst>
            <a:ext uri="{FF2B5EF4-FFF2-40B4-BE49-F238E27FC236}">
              <a16:creationId xmlns:a16="http://schemas.microsoft.com/office/drawing/2014/main" id="{DC47166B-BEA7-4B85-AABB-9C4A1BD8264D}"/>
            </a:ext>
          </a:extLst>
        </xdr:cNvPr>
        <xdr:cNvSpPr txBox="1"/>
      </xdr:nvSpPr>
      <xdr:spPr>
        <a:xfrm>
          <a:off x="9057641" y="5650546"/>
          <a:ext cx="2657474" cy="1417321"/>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r>
            <a:rPr lang="en-US" sz="1100" i="1"/>
            <a:t>						</a:t>
          </a:r>
          <a:r>
            <a:rPr lang="en-US" sz="1100"/>
            <a:t>	</a:t>
          </a:r>
        </a:p>
      </xdr:txBody>
    </xdr:sp>
    <xdr:clientData/>
  </xdr:twoCellAnchor>
  <xdr:twoCellAnchor>
    <xdr:from>
      <xdr:col>1</xdr:col>
      <xdr:colOff>65034</xdr:colOff>
      <xdr:row>6</xdr:row>
      <xdr:rowOff>134082</xdr:rowOff>
    </xdr:from>
    <xdr:to>
      <xdr:col>1</xdr:col>
      <xdr:colOff>1814118</xdr:colOff>
      <xdr:row>8</xdr:row>
      <xdr:rowOff>30921</xdr:rowOff>
    </xdr:to>
    <xdr:sp macro="" textlink="">
      <xdr:nvSpPr>
        <xdr:cNvPr id="8" name="Rectangle: Rounded Corners 7">
          <a:hlinkClick xmlns:r="http://schemas.openxmlformats.org/officeDocument/2006/relationships" r:id="rId3"/>
          <a:extLst>
            <a:ext uri="{FF2B5EF4-FFF2-40B4-BE49-F238E27FC236}">
              <a16:creationId xmlns:a16="http://schemas.microsoft.com/office/drawing/2014/main" id="{8722E4BB-90D5-4C02-B769-123BAC91AB74}"/>
            </a:ext>
          </a:extLst>
        </xdr:cNvPr>
        <xdr:cNvSpPr/>
      </xdr:nvSpPr>
      <xdr:spPr>
        <a:xfrm>
          <a:off x="250454" y="1044672"/>
          <a:ext cx="1750354" cy="276569"/>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Response</a:t>
          </a:r>
        </a:p>
      </xdr:txBody>
    </xdr:sp>
    <xdr:clientData/>
  </xdr:twoCellAnchor>
  <xdr:twoCellAnchor>
    <xdr:from>
      <xdr:col>1</xdr:col>
      <xdr:colOff>217573</xdr:colOff>
      <xdr:row>12</xdr:row>
      <xdr:rowOff>93246</xdr:rowOff>
    </xdr:from>
    <xdr:to>
      <xdr:col>1</xdr:col>
      <xdr:colOff>1589363</xdr:colOff>
      <xdr:row>14</xdr:row>
      <xdr:rowOff>133059</xdr:rowOff>
    </xdr:to>
    <xdr:sp macro="" textlink="">
      <xdr:nvSpPr>
        <xdr:cNvPr id="9" name="Rectangle: Rounded Corners 8">
          <a:hlinkClick xmlns:r="http://schemas.openxmlformats.org/officeDocument/2006/relationships" r:id="rId4"/>
          <a:extLst>
            <a:ext uri="{FF2B5EF4-FFF2-40B4-BE49-F238E27FC236}">
              <a16:creationId xmlns:a16="http://schemas.microsoft.com/office/drawing/2014/main" id="{181229B2-04D9-403D-AA62-434723D1A276}"/>
            </a:ext>
          </a:extLst>
        </xdr:cNvPr>
        <xdr:cNvSpPr/>
      </xdr:nvSpPr>
      <xdr:spPr>
        <a:xfrm>
          <a:off x="402993" y="2052856"/>
          <a:ext cx="1371790" cy="490663"/>
        </a:xfrm>
        <a:prstGeom prst="roundRect">
          <a:avLst/>
        </a:prstGeom>
        <a:solidFill>
          <a:schemeClr val="accent4">
            <a:lumMod val="75000"/>
          </a:schemeClr>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Factor  Calculator</a:t>
          </a:r>
        </a:p>
      </xdr:txBody>
    </xdr:sp>
    <xdr:clientData/>
  </xdr:twoCellAnchor>
  <xdr:twoCellAnchor>
    <xdr:from>
      <xdr:col>68</xdr:col>
      <xdr:colOff>0</xdr:colOff>
      <xdr:row>6</xdr:row>
      <xdr:rowOff>76200</xdr:rowOff>
    </xdr:from>
    <xdr:to>
      <xdr:col>75</xdr:col>
      <xdr:colOff>182880</xdr:colOff>
      <xdr:row>27</xdr:row>
      <xdr:rowOff>188047</xdr:rowOff>
    </xdr:to>
    <xdr:grpSp>
      <xdr:nvGrpSpPr>
        <xdr:cNvPr id="43" name="Group 42">
          <a:extLst>
            <a:ext uri="{FF2B5EF4-FFF2-40B4-BE49-F238E27FC236}">
              <a16:creationId xmlns:a16="http://schemas.microsoft.com/office/drawing/2014/main" id="{351DD882-6747-47BF-BA00-C0DED05A97A8}"/>
            </a:ext>
          </a:extLst>
        </xdr:cNvPr>
        <xdr:cNvGrpSpPr/>
      </xdr:nvGrpSpPr>
      <xdr:grpSpPr>
        <a:xfrm>
          <a:off x="9304020" y="982980"/>
          <a:ext cx="1828800" cy="4310467"/>
          <a:chOff x="9277152" y="858605"/>
          <a:chExt cx="1828800" cy="4310467"/>
        </a:xfrm>
      </xdr:grpSpPr>
      <xdr:sp macro="" textlink="'Automatic Response (2)'!S5:U5">
        <xdr:nvSpPr>
          <xdr:cNvPr id="44" name="Rectangle: Rounded Corners 43">
            <a:hlinkClick xmlns:r="http://schemas.openxmlformats.org/officeDocument/2006/relationships" r:id="rId5"/>
            <a:extLst>
              <a:ext uri="{FF2B5EF4-FFF2-40B4-BE49-F238E27FC236}">
                <a16:creationId xmlns:a16="http://schemas.microsoft.com/office/drawing/2014/main" id="{DDCACFEA-1780-3A95-CBA4-AFB73E7AA1D8}"/>
              </a:ext>
            </a:extLst>
          </xdr:cNvPr>
          <xdr:cNvSpPr/>
        </xdr:nvSpPr>
        <xdr:spPr>
          <a:xfrm>
            <a:off x="9277152" y="4571673"/>
            <a:ext cx="1828800" cy="21844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8DC87600-0833-49A8-8D01-425E000B4772}"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V5:X5">
        <xdr:nvSpPr>
          <xdr:cNvPr id="45" name="Rectangle: Rounded Corners 44">
            <a:hlinkClick xmlns:r="http://schemas.openxmlformats.org/officeDocument/2006/relationships" r:id="rId6"/>
            <a:extLst>
              <a:ext uri="{FF2B5EF4-FFF2-40B4-BE49-F238E27FC236}">
                <a16:creationId xmlns:a16="http://schemas.microsoft.com/office/drawing/2014/main" id="{09770ED8-815E-3062-90B8-C51AC1211EDA}"/>
              </a:ext>
            </a:extLst>
          </xdr:cNvPr>
          <xdr:cNvSpPr/>
        </xdr:nvSpPr>
        <xdr:spPr>
          <a:xfrm>
            <a:off x="9277152" y="4932852"/>
            <a:ext cx="1828800" cy="23622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AD215D21-D08B-4029-88ED-0ECA7743C2F8}"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G$5:$I$5">
        <xdr:nvSpPr>
          <xdr:cNvPr id="46" name="Rectangle: Rounded Corners 45">
            <a:hlinkClick xmlns:r="http://schemas.openxmlformats.org/officeDocument/2006/relationships" r:id="rId7"/>
            <a:extLst>
              <a:ext uri="{FF2B5EF4-FFF2-40B4-BE49-F238E27FC236}">
                <a16:creationId xmlns:a16="http://schemas.microsoft.com/office/drawing/2014/main" id="{6E8A437E-F266-8F41-94B0-9D9A24E24C93}"/>
              </a:ext>
            </a:extLst>
          </xdr:cNvPr>
          <xdr:cNvSpPr/>
        </xdr:nvSpPr>
        <xdr:spPr>
          <a:xfrm>
            <a:off x="9277152" y="858605"/>
            <a:ext cx="1828800" cy="22860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5DB2629C-D214-4FA6-9CDB-49789097D2EC}"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J$5:$L$5">
        <xdr:nvSpPr>
          <xdr:cNvPr id="47" name="Rectangle: Rounded Corners 46">
            <a:hlinkClick xmlns:r="http://schemas.openxmlformats.org/officeDocument/2006/relationships" r:id="rId8"/>
            <a:extLst>
              <a:ext uri="{FF2B5EF4-FFF2-40B4-BE49-F238E27FC236}">
                <a16:creationId xmlns:a16="http://schemas.microsoft.com/office/drawing/2014/main" id="{39A5A48C-2719-F078-2089-1B52707783DA}"/>
              </a:ext>
            </a:extLst>
          </xdr:cNvPr>
          <xdr:cNvSpPr/>
        </xdr:nvSpPr>
        <xdr:spPr>
          <a:xfrm>
            <a:off x="9277152" y="1230579"/>
            <a:ext cx="1828800" cy="22860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BD25013-EEBC-49F2-A6A9-D17D2298990F}"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M$5:$O$5">
        <xdr:nvSpPr>
          <xdr:cNvPr id="48" name="Rectangle: Rounded Corners 47">
            <a:hlinkClick xmlns:r="http://schemas.openxmlformats.org/officeDocument/2006/relationships" r:id="rId9"/>
            <a:extLst>
              <a:ext uri="{FF2B5EF4-FFF2-40B4-BE49-F238E27FC236}">
                <a16:creationId xmlns:a16="http://schemas.microsoft.com/office/drawing/2014/main" id="{84FC0A2D-AE93-E4E3-9E48-286FAFE2B1D1}"/>
              </a:ext>
            </a:extLst>
          </xdr:cNvPr>
          <xdr:cNvSpPr/>
        </xdr:nvSpPr>
        <xdr:spPr>
          <a:xfrm>
            <a:off x="9277152" y="1602870"/>
            <a:ext cx="1828800" cy="241935"/>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C7D93E53-3A54-48FE-8C61-E81F58FFE277}"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P$5:$R$5">
        <xdr:nvSpPr>
          <xdr:cNvPr id="49" name="Rectangle: Rounded Corners 48">
            <a:hlinkClick xmlns:r="http://schemas.openxmlformats.org/officeDocument/2006/relationships" r:id="rId10"/>
            <a:extLst>
              <a:ext uri="{FF2B5EF4-FFF2-40B4-BE49-F238E27FC236}">
                <a16:creationId xmlns:a16="http://schemas.microsoft.com/office/drawing/2014/main" id="{8A5E1E33-8398-8C0C-5358-645CEDC914DA}"/>
              </a:ext>
            </a:extLst>
          </xdr:cNvPr>
          <xdr:cNvSpPr/>
        </xdr:nvSpPr>
        <xdr:spPr>
          <a:xfrm>
            <a:off x="9277152" y="1987544"/>
            <a:ext cx="1828800" cy="220345"/>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B91F8819-65BE-4B50-931E-4D545A177496}"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S$5:$U$5">
        <xdr:nvSpPr>
          <xdr:cNvPr id="50" name="Rectangle: Rounded Corners 49">
            <a:hlinkClick xmlns:r="http://schemas.openxmlformats.org/officeDocument/2006/relationships" r:id="rId11"/>
            <a:extLst>
              <a:ext uri="{FF2B5EF4-FFF2-40B4-BE49-F238E27FC236}">
                <a16:creationId xmlns:a16="http://schemas.microsoft.com/office/drawing/2014/main" id="{8B3C3BEF-B2E1-84B7-4E21-B36272644AA6}"/>
              </a:ext>
            </a:extLst>
          </xdr:cNvPr>
          <xdr:cNvSpPr/>
        </xdr:nvSpPr>
        <xdr:spPr>
          <a:xfrm>
            <a:off x="9277152" y="2351580"/>
            <a:ext cx="1828800" cy="225742"/>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11173FE-AD83-41F2-A8C1-CB220CA74B8A}"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V$5:$X$5">
        <xdr:nvSpPr>
          <xdr:cNvPr id="51" name="Rectangle: Rounded Corners 50">
            <a:hlinkClick xmlns:r="http://schemas.openxmlformats.org/officeDocument/2006/relationships" r:id="rId12"/>
            <a:extLst>
              <a:ext uri="{FF2B5EF4-FFF2-40B4-BE49-F238E27FC236}">
                <a16:creationId xmlns:a16="http://schemas.microsoft.com/office/drawing/2014/main" id="{645A836A-E719-0D52-D3F8-908B2E439903}"/>
              </a:ext>
            </a:extLst>
          </xdr:cNvPr>
          <xdr:cNvSpPr/>
        </xdr:nvSpPr>
        <xdr:spPr>
          <a:xfrm>
            <a:off x="9277152" y="2720378"/>
            <a:ext cx="1828800" cy="22987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399AAAE2-6BEC-43F2-8FDD-F4D77E87B899}"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G5:I5">
        <xdr:nvSpPr>
          <xdr:cNvPr id="52" name="Rectangle: Rounded Corners 51">
            <a:hlinkClick xmlns:r="http://schemas.openxmlformats.org/officeDocument/2006/relationships" r:id="rId13"/>
            <a:extLst>
              <a:ext uri="{FF2B5EF4-FFF2-40B4-BE49-F238E27FC236}">
                <a16:creationId xmlns:a16="http://schemas.microsoft.com/office/drawing/2014/main" id="{5C88ED53-5FAB-28A5-7237-20A03CDD8AB6}"/>
              </a:ext>
            </a:extLst>
          </xdr:cNvPr>
          <xdr:cNvSpPr/>
        </xdr:nvSpPr>
        <xdr:spPr>
          <a:xfrm>
            <a:off x="9277152" y="3095210"/>
            <a:ext cx="1828800" cy="227012"/>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0AA49CE6-A6A3-460E-8052-ACF5268FAB54}"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J5:L5">
        <xdr:nvSpPr>
          <xdr:cNvPr id="53" name="Rectangle: Rounded Corners 52">
            <a:hlinkClick xmlns:r="http://schemas.openxmlformats.org/officeDocument/2006/relationships" r:id="rId14"/>
            <a:extLst>
              <a:ext uri="{FF2B5EF4-FFF2-40B4-BE49-F238E27FC236}">
                <a16:creationId xmlns:a16="http://schemas.microsoft.com/office/drawing/2014/main" id="{1AC87F95-260F-6103-0D56-B94DD632B9F6}"/>
              </a:ext>
            </a:extLst>
          </xdr:cNvPr>
          <xdr:cNvSpPr/>
        </xdr:nvSpPr>
        <xdr:spPr>
          <a:xfrm>
            <a:off x="9277152" y="3464961"/>
            <a:ext cx="1828800" cy="213994"/>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1A00C98E-85B0-4CE8-8656-D25E4AF4F978}"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M5:O5">
        <xdr:nvSpPr>
          <xdr:cNvPr id="54" name="Rectangle: Rounded Corners 53">
            <a:hlinkClick xmlns:r="http://schemas.openxmlformats.org/officeDocument/2006/relationships" r:id="rId15"/>
            <a:extLst>
              <a:ext uri="{FF2B5EF4-FFF2-40B4-BE49-F238E27FC236}">
                <a16:creationId xmlns:a16="http://schemas.microsoft.com/office/drawing/2014/main" id="{ABEF2F1F-8774-F853-BC0B-325D3377C27B}"/>
              </a:ext>
            </a:extLst>
          </xdr:cNvPr>
          <xdr:cNvSpPr/>
        </xdr:nvSpPr>
        <xdr:spPr>
          <a:xfrm>
            <a:off x="9277152" y="3822646"/>
            <a:ext cx="1828800" cy="222568"/>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D01E419A-F9C9-4555-BC82-9B931615F224}"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P5:R5">
        <xdr:nvSpPr>
          <xdr:cNvPr id="55" name="Rectangle: Rounded Corners 54">
            <a:hlinkClick xmlns:r="http://schemas.openxmlformats.org/officeDocument/2006/relationships" r:id="rId16"/>
            <a:extLst>
              <a:ext uri="{FF2B5EF4-FFF2-40B4-BE49-F238E27FC236}">
                <a16:creationId xmlns:a16="http://schemas.microsoft.com/office/drawing/2014/main" id="{FCEAC674-A048-9B0E-8265-BB35EA8EA850}"/>
              </a:ext>
            </a:extLst>
          </xdr:cNvPr>
          <xdr:cNvSpPr/>
        </xdr:nvSpPr>
        <xdr:spPr>
          <a:xfrm>
            <a:off x="9277152" y="4188905"/>
            <a:ext cx="1828800" cy="24003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102EC94-895A-404C-B1A4-15ABC5D412BB}"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grpSp>
    <xdr:clientData/>
  </xdr:twoCellAnchor>
</xdr:wsDr>
</file>

<file path=xl/drawings/drawing35.xml><?xml version="1.0" encoding="utf-8"?>
<xdr:wsDr xmlns:xdr="http://schemas.openxmlformats.org/drawingml/2006/spreadsheetDrawing" xmlns:a="http://schemas.openxmlformats.org/drawingml/2006/main">
  <xdr:twoCellAnchor>
    <xdr:from>
      <xdr:col>6</xdr:col>
      <xdr:colOff>590550</xdr:colOff>
      <xdr:row>2</xdr:row>
      <xdr:rowOff>19050</xdr:rowOff>
    </xdr:from>
    <xdr:to>
      <xdr:col>8</xdr:col>
      <xdr:colOff>304800</xdr:colOff>
      <xdr:row>3</xdr:row>
      <xdr:rowOff>85725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2900-000002000000}"/>
            </a:ext>
          </a:extLst>
        </xdr:cNvPr>
        <xdr:cNvSpPr/>
      </xdr:nvSpPr>
      <xdr:spPr>
        <a:xfrm>
          <a:off x="5856514" y="413657"/>
          <a:ext cx="930729" cy="283029"/>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100"/>
            <a:t>Back</a:t>
          </a:r>
        </a:p>
      </xdr:txBody>
    </xdr:sp>
    <xdr:clientData/>
  </xdr:twoCellAnchor>
  <xdr:twoCellAnchor>
    <xdr:from>
      <xdr:col>2</xdr:col>
      <xdr:colOff>821871</xdr:colOff>
      <xdr:row>0</xdr:row>
      <xdr:rowOff>136071</xdr:rowOff>
    </xdr:from>
    <xdr:to>
      <xdr:col>5</xdr:col>
      <xdr:colOff>35379</xdr:colOff>
      <xdr:row>1</xdr:row>
      <xdr:rowOff>164647</xdr:rowOff>
    </xdr:to>
    <xdr:sp macro="" textlink="'Automatic Response (2)'!G5">
      <xdr:nvSpPr>
        <xdr:cNvPr id="3" name="Rectangle 2">
          <a:extLst>
            <a:ext uri="{FF2B5EF4-FFF2-40B4-BE49-F238E27FC236}">
              <a16:creationId xmlns:a16="http://schemas.microsoft.com/office/drawing/2014/main" id="{00000000-0008-0000-2900-000003000000}"/>
            </a:ext>
          </a:extLst>
        </xdr:cNvPr>
        <xdr:cNvSpPr/>
      </xdr:nvSpPr>
      <xdr:spPr>
        <a:xfrm>
          <a:off x="1646463" y="138792"/>
          <a:ext cx="3004459" cy="217716"/>
        </a:xfrm>
        <a:prstGeom prst="rect">
          <a:avLst/>
        </a:prstGeom>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ctr"/>
        <a:lstStyle/>
        <a:p>
          <a:pPr algn="ctr"/>
          <a:fld id="{5F00375C-C6C2-4FF8-B5B9-3DFAE7A1765B}" type="TxLink">
            <a:rPr lang="en-US" sz="1100" b="1" i="0" u="none" strike="noStrike">
              <a:solidFill>
                <a:srgbClr val="000000"/>
              </a:solidFill>
              <a:latin typeface="Calibri"/>
              <a:ea typeface="Calibri"/>
              <a:cs typeface="Calibri"/>
            </a:rPr>
            <a:pPr algn="ctr"/>
            <a:t> </a:t>
          </a:fld>
          <a:endParaRPr lang="en-US" sz="1100">
            <a:solidFill>
              <a:schemeClr val="tx1">
                <a:lumMod val="85000"/>
                <a:lumOff val="15000"/>
              </a:schemeClr>
            </a:solidFill>
          </a:endParaRP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72</xdr:col>
      <xdr:colOff>41634</xdr:colOff>
      <xdr:row>1</xdr:row>
      <xdr:rowOff>149657</xdr:rowOff>
    </xdr:from>
    <xdr:to>
      <xdr:col>74</xdr:col>
      <xdr:colOff>346827</xdr:colOff>
      <xdr:row>5</xdr:row>
      <xdr:rowOff>35377</xdr:rowOff>
    </xdr:to>
    <xdr:grpSp>
      <xdr:nvGrpSpPr>
        <xdr:cNvPr id="2" name="Group 1">
          <a:extLst>
            <a:ext uri="{FF2B5EF4-FFF2-40B4-BE49-F238E27FC236}">
              <a16:creationId xmlns:a16="http://schemas.microsoft.com/office/drawing/2014/main" id="{CEA3DCE1-AA46-4764-8A3E-16E6C6CDBEBA}"/>
            </a:ext>
          </a:extLst>
        </xdr:cNvPr>
        <xdr:cNvGrpSpPr/>
      </xdr:nvGrpSpPr>
      <xdr:grpSpPr>
        <a:xfrm>
          <a:off x="9772374" y="210617"/>
          <a:ext cx="914793" cy="502940"/>
          <a:chOff x="9301612" y="195416"/>
          <a:chExt cx="914399" cy="534972"/>
        </a:xfrm>
      </xdr:grpSpPr>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74B3F30F-00A3-5C63-6EA2-64BEFDF815E2}"/>
              </a:ext>
            </a:extLst>
          </xdr:cNvPr>
          <xdr:cNvSpPr/>
        </xdr:nvSpPr>
        <xdr:spPr>
          <a:xfrm>
            <a:off x="9301612" y="195416"/>
            <a:ext cx="914399" cy="234044"/>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9F892733-09C5-9D24-B9F9-2057D23FABA3}"/>
              </a:ext>
            </a:extLst>
          </xdr:cNvPr>
          <xdr:cNvSpPr/>
        </xdr:nvSpPr>
        <xdr:spPr>
          <a:xfrm>
            <a:off x="9301612" y="501788"/>
            <a:ext cx="913038" cy="22860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grpSp>
    <xdr:clientData/>
  </xdr:twoCellAnchor>
  <xdr:twoCellAnchor>
    <xdr:from>
      <xdr:col>1</xdr:col>
      <xdr:colOff>112416</xdr:colOff>
      <xdr:row>10</xdr:row>
      <xdr:rowOff>70129</xdr:rowOff>
    </xdr:from>
    <xdr:to>
      <xdr:col>1</xdr:col>
      <xdr:colOff>1758881</xdr:colOff>
      <xdr:row>11</xdr:row>
      <xdr:rowOff>219075</xdr:rowOff>
    </xdr:to>
    <xdr:sp macro="" textlink="">
      <xdr:nvSpPr>
        <xdr:cNvPr id="5" name="Rectangle 4">
          <a:extLst>
            <a:ext uri="{FF2B5EF4-FFF2-40B4-BE49-F238E27FC236}">
              <a16:creationId xmlns:a16="http://schemas.microsoft.com/office/drawing/2014/main" id="{61D5CB05-14C8-4FC5-8841-44C52A45266E}"/>
            </a:ext>
          </a:extLst>
        </xdr:cNvPr>
        <xdr:cNvSpPr/>
      </xdr:nvSpPr>
      <xdr:spPr>
        <a:xfrm>
          <a:off x="296566" y="1703349"/>
          <a:ext cx="1645195" cy="2568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For</a:t>
          </a:r>
          <a:r>
            <a:rPr lang="en-US" sz="1200" b="1" baseline="0">
              <a:solidFill>
                <a:schemeClr val="tx1"/>
              </a:solidFill>
            </a:rPr>
            <a:t> Inspector Use Only</a:t>
          </a:r>
          <a:endParaRPr lang="en-US" sz="1200" b="1">
            <a:solidFill>
              <a:schemeClr val="tx1"/>
            </a:solidFill>
          </a:endParaRPr>
        </a:p>
      </xdr:txBody>
    </xdr:sp>
    <xdr:clientData/>
  </xdr:twoCellAnchor>
  <xdr:twoCellAnchor>
    <xdr:from>
      <xdr:col>1</xdr:col>
      <xdr:colOff>97155</xdr:colOff>
      <xdr:row>15</xdr:row>
      <xdr:rowOff>0</xdr:rowOff>
    </xdr:from>
    <xdr:to>
      <xdr:col>1</xdr:col>
      <xdr:colOff>1748790</xdr:colOff>
      <xdr:row>16</xdr:row>
      <xdr:rowOff>11430</xdr:rowOff>
    </xdr:to>
    <xdr:sp macro="" textlink="">
      <xdr:nvSpPr>
        <xdr:cNvPr id="6" name="Rectangle 5">
          <a:extLst>
            <a:ext uri="{FF2B5EF4-FFF2-40B4-BE49-F238E27FC236}">
              <a16:creationId xmlns:a16="http://schemas.microsoft.com/office/drawing/2014/main" id="{6EA54633-94F4-43E8-A2F3-B5A774F6355A}"/>
            </a:ext>
          </a:extLst>
        </xdr:cNvPr>
        <xdr:cNvSpPr/>
      </xdr:nvSpPr>
      <xdr:spPr>
        <a:xfrm>
          <a:off x="283845" y="2616200"/>
          <a:ext cx="1649095" cy="2057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Automatic</a:t>
          </a:r>
          <a:r>
            <a:rPr lang="en-US" sz="1200" b="1" baseline="0">
              <a:solidFill>
                <a:schemeClr val="tx1"/>
              </a:solidFill>
            </a:rPr>
            <a:t> Aid Factor</a:t>
          </a:r>
          <a:endParaRPr lang="en-US" sz="1200" b="1">
            <a:solidFill>
              <a:schemeClr val="tx1"/>
            </a:solidFill>
          </a:endParaRPr>
        </a:p>
      </xdr:txBody>
    </xdr:sp>
    <xdr:clientData/>
  </xdr:twoCellAnchor>
  <xdr:twoCellAnchor>
    <xdr:from>
      <xdr:col>64</xdr:col>
      <xdr:colOff>95251</xdr:colOff>
      <xdr:row>29</xdr:row>
      <xdr:rowOff>90486</xdr:rowOff>
    </xdr:from>
    <xdr:to>
      <xdr:col>76</xdr:col>
      <xdr:colOff>60325</xdr:colOff>
      <xdr:row>36</xdr:row>
      <xdr:rowOff>7937</xdr:rowOff>
    </xdr:to>
    <xdr:sp macro="" textlink="" fLocksText="0">
      <xdr:nvSpPr>
        <xdr:cNvPr id="7" name="TextBox 6">
          <a:extLst>
            <a:ext uri="{FF2B5EF4-FFF2-40B4-BE49-F238E27FC236}">
              <a16:creationId xmlns:a16="http://schemas.microsoft.com/office/drawing/2014/main" id="{8C0354AE-6B77-426F-9EFF-F70E21835DF2}"/>
            </a:ext>
          </a:extLst>
        </xdr:cNvPr>
        <xdr:cNvSpPr txBox="1"/>
      </xdr:nvSpPr>
      <xdr:spPr>
        <a:xfrm>
          <a:off x="9057641" y="5650546"/>
          <a:ext cx="2657474" cy="1417321"/>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r>
            <a:rPr lang="en-US" sz="1100" i="1"/>
            <a:t>						</a:t>
          </a:r>
          <a:r>
            <a:rPr lang="en-US" sz="1100"/>
            <a:t>	</a:t>
          </a:r>
        </a:p>
      </xdr:txBody>
    </xdr:sp>
    <xdr:clientData/>
  </xdr:twoCellAnchor>
  <xdr:twoCellAnchor>
    <xdr:from>
      <xdr:col>1</xdr:col>
      <xdr:colOff>65034</xdr:colOff>
      <xdr:row>6</xdr:row>
      <xdr:rowOff>134082</xdr:rowOff>
    </xdr:from>
    <xdr:to>
      <xdr:col>1</xdr:col>
      <xdr:colOff>1814118</xdr:colOff>
      <xdr:row>8</xdr:row>
      <xdr:rowOff>30921</xdr:rowOff>
    </xdr:to>
    <xdr:sp macro="" textlink="">
      <xdr:nvSpPr>
        <xdr:cNvPr id="8" name="Rectangle: Rounded Corners 7">
          <a:hlinkClick xmlns:r="http://schemas.openxmlformats.org/officeDocument/2006/relationships" r:id="rId3"/>
          <a:extLst>
            <a:ext uri="{FF2B5EF4-FFF2-40B4-BE49-F238E27FC236}">
              <a16:creationId xmlns:a16="http://schemas.microsoft.com/office/drawing/2014/main" id="{D0FBBADF-9C5B-4096-B9D1-9B01395A9DA3}"/>
            </a:ext>
          </a:extLst>
        </xdr:cNvPr>
        <xdr:cNvSpPr/>
      </xdr:nvSpPr>
      <xdr:spPr>
        <a:xfrm>
          <a:off x="250454" y="1044672"/>
          <a:ext cx="1750354" cy="276569"/>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Response</a:t>
          </a:r>
        </a:p>
      </xdr:txBody>
    </xdr:sp>
    <xdr:clientData/>
  </xdr:twoCellAnchor>
  <xdr:twoCellAnchor>
    <xdr:from>
      <xdr:col>1</xdr:col>
      <xdr:colOff>217573</xdr:colOff>
      <xdr:row>12</xdr:row>
      <xdr:rowOff>93246</xdr:rowOff>
    </xdr:from>
    <xdr:to>
      <xdr:col>1</xdr:col>
      <xdr:colOff>1589363</xdr:colOff>
      <xdr:row>14</xdr:row>
      <xdr:rowOff>133059</xdr:rowOff>
    </xdr:to>
    <xdr:sp macro="" textlink="">
      <xdr:nvSpPr>
        <xdr:cNvPr id="9" name="Rectangle: Rounded Corners 8">
          <a:hlinkClick xmlns:r="http://schemas.openxmlformats.org/officeDocument/2006/relationships" r:id="rId4"/>
          <a:extLst>
            <a:ext uri="{FF2B5EF4-FFF2-40B4-BE49-F238E27FC236}">
              <a16:creationId xmlns:a16="http://schemas.microsoft.com/office/drawing/2014/main" id="{333FF770-7E12-4AAF-8B41-1465DC3DF7B2}"/>
            </a:ext>
          </a:extLst>
        </xdr:cNvPr>
        <xdr:cNvSpPr/>
      </xdr:nvSpPr>
      <xdr:spPr>
        <a:xfrm>
          <a:off x="402993" y="2052856"/>
          <a:ext cx="1371790" cy="490663"/>
        </a:xfrm>
        <a:prstGeom prst="roundRect">
          <a:avLst/>
        </a:prstGeom>
        <a:solidFill>
          <a:schemeClr val="accent4">
            <a:lumMod val="75000"/>
          </a:schemeClr>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Factor  Calculator</a:t>
          </a:r>
        </a:p>
      </xdr:txBody>
    </xdr:sp>
    <xdr:clientData/>
  </xdr:twoCellAnchor>
  <xdr:twoCellAnchor>
    <xdr:from>
      <xdr:col>67</xdr:col>
      <xdr:colOff>99060</xdr:colOff>
      <xdr:row>6</xdr:row>
      <xdr:rowOff>76200</xdr:rowOff>
    </xdr:from>
    <xdr:to>
      <xdr:col>75</xdr:col>
      <xdr:colOff>175260</xdr:colOff>
      <xdr:row>27</xdr:row>
      <xdr:rowOff>188047</xdr:rowOff>
    </xdr:to>
    <xdr:grpSp>
      <xdr:nvGrpSpPr>
        <xdr:cNvPr id="49" name="Group 48">
          <a:extLst>
            <a:ext uri="{FF2B5EF4-FFF2-40B4-BE49-F238E27FC236}">
              <a16:creationId xmlns:a16="http://schemas.microsoft.com/office/drawing/2014/main" id="{A37D0085-AE7B-4D85-8917-71D665D1A94C}"/>
            </a:ext>
          </a:extLst>
        </xdr:cNvPr>
        <xdr:cNvGrpSpPr/>
      </xdr:nvGrpSpPr>
      <xdr:grpSpPr>
        <a:xfrm>
          <a:off x="9296400" y="982980"/>
          <a:ext cx="1828800" cy="4310467"/>
          <a:chOff x="9277152" y="858605"/>
          <a:chExt cx="1828800" cy="4310467"/>
        </a:xfrm>
      </xdr:grpSpPr>
      <xdr:sp macro="" textlink="'Automatic Response (2)'!S5:U5">
        <xdr:nvSpPr>
          <xdr:cNvPr id="50" name="Rectangle: Rounded Corners 49">
            <a:hlinkClick xmlns:r="http://schemas.openxmlformats.org/officeDocument/2006/relationships" r:id="rId5"/>
            <a:extLst>
              <a:ext uri="{FF2B5EF4-FFF2-40B4-BE49-F238E27FC236}">
                <a16:creationId xmlns:a16="http://schemas.microsoft.com/office/drawing/2014/main" id="{151818C5-DC7D-DDBF-3429-5E508C6E0411}"/>
              </a:ext>
            </a:extLst>
          </xdr:cNvPr>
          <xdr:cNvSpPr/>
        </xdr:nvSpPr>
        <xdr:spPr>
          <a:xfrm>
            <a:off x="9277152" y="4571673"/>
            <a:ext cx="1828800" cy="21844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8DC87600-0833-49A8-8D01-425E000B4772}"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V5:X5">
        <xdr:nvSpPr>
          <xdr:cNvPr id="51" name="Rectangle: Rounded Corners 50">
            <a:hlinkClick xmlns:r="http://schemas.openxmlformats.org/officeDocument/2006/relationships" r:id="rId6"/>
            <a:extLst>
              <a:ext uri="{FF2B5EF4-FFF2-40B4-BE49-F238E27FC236}">
                <a16:creationId xmlns:a16="http://schemas.microsoft.com/office/drawing/2014/main" id="{EB0A3987-6862-FC43-57C7-16D33337E006}"/>
              </a:ext>
            </a:extLst>
          </xdr:cNvPr>
          <xdr:cNvSpPr/>
        </xdr:nvSpPr>
        <xdr:spPr>
          <a:xfrm>
            <a:off x="9277152" y="4932852"/>
            <a:ext cx="1828800" cy="23622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AD215D21-D08B-4029-88ED-0ECA7743C2F8}"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G$5:$I$5">
        <xdr:nvSpPr>
          <xdr:cNvPr id="52" name="Rectangle: Rounded Corners 51">
            <a:hlinkClick xmlns:r="http://schemas.openxmlformats.org/officeDocument/2006/relationships" r:id="rId7"/>
            <a:extLst>
              <a:ext uri="{FF2B5EF4-FFF2-40B4-BE49-F238E27FC236}">
                <a16:creationId xmlns:a16="http://schemas.microsoft.com/office/drawing/2014/main" id="{0FCE7802-AAB3-0601-0F9A-2F1E3298CF22}"/>
              </a:ext>
            </a:extLst>
          </xdr:cNvPr>
          <xdr:cNvSpPr/>
        </xdr:nvSpPr>
        <xdr:spPr>
          <a:xfrm>
            <a:off x="9277152" y="858605"/>
            <a:ext cx="1828800" cy="22860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5DB2629C-D214-4FA6-9CDB-49789097D2EC}"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J$5:$L$5">
        <xdr:nvSpPr>
          <xdr:cNvPr id="53" name="Rectangle: Rounded Corners 52">
            <a:hlinkClick xmlns:r="http://schemas.openxmlformats.org/officeDocument/2006/relationships" r:id="rId8"/>
            <a:extLst>
              <a:ext uri="{FF2B5EF4-FFF2-40B4-BE49-F238E27FC236}">
                <a16:creationId xmlns:a16="http://schemas.microsoft.com/office/drawing/2014/main" id="{30FD6941-B977-1EA8-381A-BF6C3D4EEAC8}"/>
              </a:ext>
            </a:extLst>
          </xdr:cNvPr>
          <xdr:cNvSpPr/>
        </xdr:nvSpPr>
        <xdr:spPr>
          <a:xfrm>
            <a:off x="9277152" y="1230579"/>
            <a:ext cx="1828800" cy="22860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BD25013-EEBC-49F2-A6A9-D17D2298990F}"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M$5:$O$5">
        <xdr:nvSpPr>
          <xdr:cNvPr id="54" name="Rectangle: Rounded Corners 53">
            <a:hlinkClick xmlns:r="http://schemas.openxmlformats.org/officeDocument/2006/relationships" r:id="rId9"/>
            <a:extLst>
              <a:ext uri="{FF2B5EF4-FFF2-40B4-BE49-F238E27FC236}">
                <a16:creationId xmlns:a16="http://schemas.microsoft.com/office/drawing/2014/main" id="{BA95E6BE-2502-75AC-931A-3FC18D341936}"/>
              </a:ext>
            </a:extLst>
          </xdr:cNvPr>
          <xdr:cNvSpPr/>
        </xdr:nvSpPr>
        <xdr:spPr>
          <a:xfrm>
            <a:off x="9277152" y="1602870"/>
            <a:ext cx="1828800" cy="241935"/>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C7D93E53-3A54-48FE-8C61-E81F58FFE277}"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P$5:$R$5">
        <xdr:nvSpPr>
          <xdr:cNvPr id="55" name="Rectangle: Rounded Corners 54">
            <a:hlinkClick xmlns:r="http://schemas.openxmlformats.org/officeDocument/2006/relationships" r:id="rId10"/>
            <a:extLst>
              <a:ext uri="{FF2B5EF4-FFF2-40B4-BE49-F238E27FC236}">
                <a16:creationId xmlns:a16="http://schemas.microsoft.com/office/drawing/2014/main" id="{C25138C0-E999-4475-4327-FF910816CC2F}"/>
              </a:ext>
            </a:extLst>
          </xdr:cNvPr>
          <xdr:cNvSpPr/>
        </xdr:nvSpPr>
        <xdr:spPr>
          <a:xfrm>
            <a:off x="9277152" y="1987544"/>
            <a:ext cx="1828800" cy="220345"/>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B91F8819-65BE-4B50-931E-4D545A177496}"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S$5:$U$5">
        <xdr:nvSpPr>
          <xdr:cNvPr id="56" name="Rectangle: Rounded Corners 55">
            <a:hlinkClick xmlns:r="http://schemas.openxmlformats.org/officeDocument/2006/relationships" r:id="rId11"/>
            <a:extLst>
              <a:ext uri="{FF2B5EF4-FFF2-40B4-BE49-F238E27FC236}">
                <a16:creationId xmlns:a16="http://schemas.microsoft.com/office/drawing/2014/main" id="{3527AAA8-AF19-F1DD-9F3C-7655C8C68956}"/>
              </a:ext>
            </a:extLst>
          </xdr:cNvPr>
          <xdr:cNvSpPr/>
        </xdr:nvSpPr>
        <xdr:spPr>
          <a:xfrm>
            <a:off x="9277152" y="2351580"/>
            <a:ext cx="1828800" cy="225742"/>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11173FE-AD83-41F2-A8C1-CB220CA74B8A}"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V$5:$X$5">
        <xdr:nvSpPr>
          <xdr:cNvPr id="57" name="Rectangle: Rounded Corners 56">
            <a:hlinkClick xmlns:r="http://schemas.openxmlformats.org/officeDocument/2006/relationships" r:id="rId12"/>
            <a:extLst>
              <a:ext uri="{FF2B5EF4-FFF2-40B4-BE49-F238E27FC236}">
                <a16:creationId xmlns:a16="http://schemas.microsoft.com/office/drawing/2014/main" id="{75DC56E9-0971-5A74-D262-4B39F1F4DBF9}"/>
              </a:ext>
            </a:extLst>
          </xdr:cNvPr>
          <xdr:cNvSpPr/>
        </xdr:nvSpPr>
        <xdr:spPr>
          <a:xfrm>
            <a:off x="9277152" y="2720378"/>
            <a:ext cx="1828800" cy="22987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399AAAE2-6BEC-43F2-8FDD-F4D77E87B899}"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G5:I5">
        <xdr:nvSpPr>
          <xdr:cNvPr id="58" name="Rectangle: Rounded Corners 57">
            <a:hlinkClick xmlns:r="http://schemas.openxmlformats.org/officeDocument/2006/relationships" r:id="rId13"/>
            <a:extLst>
              <a:ext uri="{FF2B5EF4-FFF2-40B4-BE49-F238E27FC236}">
                <a16:creationId xmlns:a16="http://schemas.microsoft.com/office/drawing/2014/main" id="{75F474AB-865E-2EF9-5A9B-343FA901F81B}"/>
              </a:ext>
            </a:extLst>
          </xdr:cNvPr>
          <xdr:cNvSpPr/>
        </xdr:nvSpPr>
        <xdr:spPr>
          <a:xfrm>
            <a:off x="9277152" y="3095210"/>
            <a:ext cx="1828800" cy="227012"/>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0AA49CE6-A6A3-460E-8052-ACF5268FAB54}"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J5:L5">
        <xdr:nvSpPr>
          <xdr:cNvPr id="59" name="Rectangle: Rounded Corners 58">
            <a:hlinkClick xmlns:r="http://schemas.openxmlformats.org/officeDocument/2006/relationships" r:id="rId14"/>
            <a:extLst>
              <a:ext uri="{FF2B5EF4-FFF2-40B4-BE49-F238E27FC236}">
                <a16:creationId xmlns:a16="http://schemas.microsoft.com/office/drawing/2014/main" id="{1D7D8091-2980-0D13-3F9A-A671A1A2CA17}"/>
              </a:ext>
            </a:extLst>
          </xdr:cNvPr>
          <xdr:cNvSpPr/>
        </xdr:nvSpPr>
        <xdr:spPr>
          <a:xfrm>
            <a:off x="9277152" y="3464961"/>
            <a:ext cx="1828800" cy="213994"/>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1A00C98E-85B0-4CE8-8656-D25E4AF4F978}"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M5:O5">
        <xdr:nvSpPr>
          <xdr:cNvPr id="60" name="Rectangle: Rounded Corners 59">
            <a:hlinkClick xmlns:r="http://schemas.openxmlformats.org/officeDocument/2006/relationships" r:id="rId15"/>
            <a:extLst>
              <a:ext uri="{FF2B5EF4-FFF2-40B4-BE49-F238E27FC236}">
                <a16:creationId xmlns:a16="http://schemas.microsoft.com/office/drawing/2014/main" id="{4B2854F7-4342-8B79-2A68-1DB3C2E4CA90}"/>
              </a:ext>
            </a:extLst>
          </xdr:cNvPr>
          <xdr:cNvSpPr/>
        </xdr:nvSpPr>
        <xdr:spPr>
          <a:xfrm>
            <a:off x="9277152" y="3822646"/>
            <a:ext cx="1828800" cy="222568"/>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D01E419A-F9C9-4555-BC82-9B931615F224}"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P5:R5">
        <xdr:nvSpPr>
          <xdr:cNvPr id="61" name="Rectangle: Rounded Corners 60">
            <a:hlinkClick xmlns:r="http://schemas.openxmlformats.org/officeDocument/2006/relationships" r:id="rId16"/>
            <a:extLst>
              <a:ext uri="{FF2B5EF4-FFF2-40B4-BE49-F238E27FC236}">
                <a16:creationId xmlns:a16="http://schemas.microsoft.com/office/drawing/2014/main" id="{2174123E-FFDF-A9B6-2010-CB39BD39DD76}"/>
              </a:ext>
            </a:extLst>
          </xdr:cNvPr>
          <xdr:cNvSpPr/>
        </xdr:nvSpPr>
        <xdr:spPr>
          <a:xfrm>
            <a:off x="9277152" y="4188905"/>
            <a:ext cx="1828800" cy="24003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102EC94-895A-404C-B1A4-15ABC5D412BB}"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grpSp>
    <xdr:clientData/>
  </xdr:twoCellAnchor>
</xdr:wsDr>
</file>

<file path=xl/drawings/drawing37.xml><?xml version="1.0" encoding="utf-8"?>
<xdr:wsDr xmlns:xdr="http://schemas.openxmlformats.org/drawingml/2006/spreadsheetDrawing" xmlns:a="http://schemas.openxmlformats.org/drawingml/2006/main">
  <xdr:twoCellAnchor>
    <xdr:from>
      <xdr:col>6</xdr:col>
      <xdr:colOff>590550</xdr:colOff>
      <xdr:row>2</xdr:row>
      <xdr:rowOff>19050</xdr:rowOff>
    </xdr:from>
    <xdr:to>
      <xdr:col>8</xdr:col>
      <xdr:colOff>304800</xdr:colOff>
      <xdr:row>3</xdr:row>
      <xdr:rowOff>85725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2C00-000002000000}"/>
            </a:ext>
          </a:extLst>
        </xdr:cNvPr>
        <xdr:cNvSpPr/>
      </xdr:nvSpPr>
      <xdr:spPr>
        <a:xfrm>
          <a:off x="5856514" y="413657"/>
          <a:ext cx="930729" cy="283029"/>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100"/>
            <a:t>Back</a:t>
          </a:r>
        </a:p>
      </xdr:txBody>
    </xdr:sp>
    <xdr:clientData/>
  </xdr:twoCellAnchor>
  <xdr:twoCellAnchor>
    <xdr:from>
      <xdr:col>2</xdr:col>
      <xdr:colOff>821871</xdr:colOff>
      <xdr:row>0</xdr:row>
      <xdr:rowOff>136071</xdr:rowOff>
    </xdr:from>
    <xdr:to>
      <xdr:col>5</xdr:col>
      <xdr:colOff>35379</xdr:colOff>
      <xdr:row>1</xdr:row>
      <xdr:rowOff>164647</xdr:rowOff>
    </xdr:to>
    <xdr:sp macro="" textlink="'Automatic Response (2)'!J5">
      <xdr:nvSpPr>
        <xdr:cNvPr id="3" name="Rectangle 2">
          <a:extLst>
            <a:ext uri="{FF2B5EF4-FFF2-40B4-BE49-F238E27FC236}">
              <a16:creationId xmlns:a16="http://schemas.microsoft.com/office/drawing/2014/main" id="{00000000-0008-0000-2C00-000003000000}"/>
            </a:ext>
          </a:extLst>
        </xdr:cNvPr>
        <xdr:cNvSpPr/>
      </xdr:nvSpPr>
      <xdr:spPr>
        <a:xfrm>
          <a:off x="1646463" y="138792"/>
          <a:ext cx="3004459" cy="217716"/>
        </a:xfrm>
        <a:prstGeom prst="rect">
          <a:avLst/>
        </a:prstGeom>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ctr"/>
        <a:lstStyle/>
        <a:p>
          <a:pPr algn="ctr"/>
          <a:fld id="{CDE7A7FD-0EFB-4942-9EBE-BF66446F2C70}" type="TxLink">
            <a:rPr lang="en-US" sz="1100" b="1" i="0" u="none" strike="noStrike">
              <a:solidFill>
                <a:srgbClr val="000000"/>
              </a:solidFill>
              <a:latin typeface="Calibri"/>
              <a:ea typeface="Calibri"/>
              <a:cs typeface="Calibri"/>
            </a:rPr>
            <a:pPr algn="ctr"/>
            <a:t> </a:t>
          </a:fld>
          <a:endParaRPr lang="en-US" sz="1100">
            <a:solidFill>
              <a:schemeClr val="tx1">
                <a:lumMod val="85000"/>
                <a:lumOff val="15000"/>
              </a:schemeClr>
            </a:solidFill>
          </a:endParaRP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72</xdr:col>
      <xdr:colOff>41634</xdr:colOff>
      <xdr:row>1</xdr:row>
      <xdr:rowOff>149657</xdr:rowOff>
    </xdr:from>
    <xdr:to>
      <xdr:col>74</xdr:col>
      <xdr:colOff>345557</xdr:colOff>
      <xdr:row>5</xdr:row>
      <xdr:rowOff>35377</xdr:rowOff>
    </xdr:to>
    <xdr:grpSp>
      <xdr:nvGrpSpPr>
        <xdr:cNvPr id="2" name="Group 1">
          <a:extLst>
            <a:ext uri="{FF2B5EF4-FFF2-40B4-BE49-F238E27FC236}">
              <a16:creationId xmlns:a16="http://schemas.microsoft.com/office/drawing/2014/main" id="{BD8CFE37-8890-4308-A4FE-15F7DF4CA33C}"/>
            </a:ext>
          </a:extLst>
        </xdr:cNvPr>
        <xdr:cNvGrpSpPr/>
      </xdr:nvGrpSpPr>
      <xdr:grpSpPr>
        <a:xfrm>
          <a:off x="9772374" y="210617"/>
          <a:ext cx="913523" cy="502940"/>
          <a:chOff x="9301612" y="195416"/>
          <a:chExt cx="914399" cy="534972"/>
        </a:xfrm>
      </xdr:grpSpPr>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2E393C76-8D4C-D215-4547-10F3D724C705}"/>
              </a:ext>
            </a:extLst>
          </xdr:cNvPr>
          <xdr:cNvSpPr/>
        </xdr:nvSpPr>
        <xdr:spPr>
          <a:xfrm>
            <a:off x="9301612" y="195416"/>
            <a:ext cx="914399" cy="234044"/>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82CE8881-527B-AAB8-0866-5339BEACA0A7}"/>
              </a:ext>
            </a:extLst>
          </xdr:cNvPr>
          <xdr:cNvSpPr/>
        </xdr:nvSpPr>
        <xdr:spPr>
          <a:xfrm>
            <a:off x="9301612" y="501788"/>
            <a:ext cx="913038" cy="22860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grpSp>
    <xdr:clientData/>
  </xdr:twoCellAnchor>
  <xdr:twoCellAnchor>
    <xdr:from>
      <xdr:col>1</xdr:col>
      <xdr:colOff>112416</xdr:colOff>
      <xdr:row>10</xdr:row>
      <xdr:rowOff>70129</xdr:rowOff>
    </xdr:from>
    <xdr:to>
      <xdr:col>1</xdr:col>
      <xdr:colOff>1758881</xdr:colOff>
      <xdr:row>11</xdr:row>
      <xdr:rowOff>219075</xdr:rowOff>
    </xdr:to>
    <xdr:sp macro="" textlink="">
      <xdr:nvSpPr>
        <xdr:cNvPr id="5" name="Rectangle 4">
          <a:extLst>
            <a:ext uri="{FF2B5EF4-FFF2-40B4-BE49-F238E27FC236}">
              <a16:creationId xmlns:a16="http://schemas.microsoft.com/office/drawing/2014/main" id="{58634B87-8755-449E-AF2B-30E952597D28}"/>
            </a:ext>
          </a:extLst>
        </xdr:cNvPr>
        <xdr:cNvSpPr/>
      </xdr:nvSpPr>
      <xdr:spPr>
        <a:xfrm>
          <a:off x="296566" y="1703349"/>
          <a:ext cx="1645195" cy="2568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For</a:t>
          </a:r>
          <a:r>
            <a:rPr lang="en-US" sz="1200" b="1" baseline="0">
              <a:solidFill>
                <a:schemeClr val="tx1"/>
              </a:solidFill>
            </a:rPr>
            <a:t> Inspector Use Only</a:t>
          </a:r>
          <a:endParaRPr lang="en-US" sz="1200" b="1">
            <a:solidFill>
              <a:schemeClr val="tx1"/>
            </a:solidFill>
          </a:endParaRPr>
        </a:p>
      </xdr:txBody>
    </xdr:sp>
    <xdr:clientData/>
  </xdr:twoCellAnchor>
  <xdr:twoCellAnchor>
    <xdr:from>
      <xdr:col>1</xdr:col>
      <xdr:colOff>97155</xdr:colOff>
      <xdr:row>15</xdr:row>
      <xdr:rowOff>0</xdr:rowOff>
    </xdr:from>
    <xdr:to>
      <xdr:col>1</xdr:col>
      <xdr:colOff>1748790</xdr:colOff>
      <xdr:row>16</xdr:row>
      <xdr:rowOff>11430</xdr:rowOff>
    </xdr:to>
    <xdr:sp macro="" textlink="">
      <xdr:nvSpPr>
        <xdr:cNvPr id="6" name="Rectangle 5">
          <a:extLst>
            <a:ext uri="{FF2B5EF4-FFF2-40B4-BE49-F238E27FC236}">
              <a16:creationId xmlns:a16="http://schemas.microsoft.com/office/drawing/2014/main" id="{AFF48AF5-538D-4F0B-B49C-4186B88E8EF5}"/>
            </a:ext>
          </a:extLst>
        </xdr:cNvPr>
        <xdr:cNvSpPr/>
      </xdr:nvSpPr>
      <xdr:spPr>
        <a:xfrm>
          <a:off x="283845" y="2616200"/>
          <a:ext cx="1649095" cy="2057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Automatic</a:t>
          </a:r>
          <a:r>
            <a:rPr lang="en-US" sz="1200" b="1" baseline="0">
              <a:solidFill>
                <a:schemeClr val="tx1"/>
              </a:solidFill>
            </a:rPr>
            <a:t> Aid Factor</a:t>
          </a:r>
          <a:endParaRPr lang="en-US" sz="1200" b="1">
            <a:solidFill>
              <a:schemeClr val="tx1"/>
            </a:solidFill>
          </a:endParaRPr>
        </a:p>
      </xdr:txBody>
    </xdr:sp>
    <xdr:clientData/>
  </xdr:twoCellAnchor>
  <xdr:twoCellAnchor>
    <xdr:from>
      <xdr:col>64</xdr:col>
      <xdr:colOff>95251</xdr:colOff>
      <xdr:row>29</xdr:row>
      <xdr:rowOff>90486</xdr:rowOff>
    </xdr:from>
    <xdr:to>
      <xdr:col>76</xdr:col>
      <xdr:colOff>60325</xdr:colOff>
      <xdr:row>36</xdr:row>
      <xdr:rowOff>7937</xdr:rowOff>
    </xdr:to>
    <xdr:sp macro="" textlink="" fLocksText="0">
      <xdr:nvSpPr>
        <xdr:cNvPr id="7" name="TextBox 6">
          <a:extLst>
            <a:ext uri="{FF2B5EF4-FFF2-40B4-BE49-F238E27FC236}">
              <a16:creationId xmlns:a16="http://schemas.microsoft.com/office/drawing/2014/main" id="{302D3D27-20DA-4001-AFA5-8C5351744487}"/>
            </a:ext>
          </a:extLst>
        </xdr:cNvPr>
        <xdr:cNvSpPr txBox="1"/>
      </xdr:nvSpPr>
      <xdr:spPr>
        <a:xfrm>
          <a:off x="9057641" y="5650546"/>
          <a:ext cx="2657474" cy="1417321"/>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r>
            <a:rPr lang="en-US" sz="1100" i="1"/>
            <a:t>						</a:t>
          </a:r>
          <a:r>
            <a:rPr lang="en-US" sz="1100"/>
            <a:t>	</a:t>
          </a:r>
        </a:p>
      </xdr:txBody>
    </xdr:sp>
    <xdr:clientData/>
  </xdr:twoCellAnchor>
  <xdr:twoCellAnchor>
    <xdr:from>
      <xdr:col>1</xdr:col>
      <xdr:colOff>65034</xdr:colOff>
      <xdr:row>6</xdr:row>
      <xdr:rowOff>134082</xdr:rowOff>
    </xdr:from>
    <xdr:to>
      <xdr:col>1</xdr:col>
      <xdr:colOff>1814118</xdr:colOff>
      <xdr:row>8</xdr:row>
      <xdr:rowOff>30921</xdr:rowOff>
    </xdr:to>
    <xdr:sp macro="" textlink="">
      <xdr:nvSpPr>
        <xdr:cNvPr id="8" name="Rectangle: Rounded Corners 7">
          <a:hlinkClick xmlns:r="http://schemas.openxmlformats.org/officeDocument/2006/relationships" r:id="rId3"/>
          <a:extLst>
            <a:ext uri="{FF2B5EF4-FFF2-40B4-BE49-F238E27FC236}">
              <a16:creationId xmlns:a16="http://schemas.microsoft.com/office/drawing/2014/main" id="{A356172D-B62C-460A-B0D3-130F7A0F870C}"/>
            </a:ext>
          </a:extLst>
        </xdr:cNvPr>
        <xdr:cNvSpPr/>
      </xdr:nvSpPr>
      <xdr:spPr>
        <a:xfrm>
          <a:off x="250454" y="1044672"/>
          <a:ext cx="1750354" cy="276569"/>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Response</a:t>
          </a:r>
        </a:p>
      </xdr:txBody>
    </xdr:sp>
    <xdr:clientData/>
  </xdr:twoCellAnchor>
  <xdr:twoCellAnchor>
    <xdr:from>
      <xdr:col>1</xdr:col>
      <xdr:colOff>217573</xdr:colOff>
      <xdr:row>12</xdr:row>
      <xdr:rowOff>93246</xdr:rowOff>
    </xdr:from>
    <xdr:to>
      <xdr:col>1</xdr:col>
      <xdr:colOff>1589363</xdr:colOff>
      <xdr:row>14</xdr:row>
      <xdr:rowOff>133059</xdr:rowOff>
    </xdr:to>
    <xdr:sp macro="" textlink="">
      <xdr:nvSpPr>
        <xdr:cNvPr id="9" name="Rectangle: Rounded Corners 8">
          <a:hlinkClick xmlns:r="http://schemas.openxmlformats.org/officeDocument/2006/relationships" r:id="rId4"/>
          <a:extLst>
            <a:ext uri="{FF2B5EF4-FFF2-40B4-BE49-F238E27FC236}">
              <a16:creationId xmlns:a16="http://schemas.microsoft.com/office/drawing/2014/main" id="{D58AD34C-660B-4558-96BC-CDC939A4BBA0}"/>
            </a:ext>
          </a:extLst>
        </xdr:cNvPr>
        <xdr:cNvSpPr/>
      </xdr:nvSpPr>
      <xdr:spPr>
        <a:xfrm>
          <a:off x="402993" y="2052856"/>
          <a:ext cx="1371790" cy="490663"/>
        </a:xfrm>
        <a:prstGeom prst="roundRect">
          <a:avLst/>
        </a:prstGeom>
        <a:solidFill>
          <a:schemeClr val="accent4">
            <a:lumMod val="75000"/>
          </a:schemeClr>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Factor  Calculator</a:t>
          </a:r>
        </a:p>
      </xdr:txBody>
    </xdr:sp>
    <xdr:clientData/>
  </xdr:twoCellAnchor>
  <xdr:twoCellAnchor>
    <xdr:from>
      <xdr:col>67</xdr:col>
      <xdr:colOff>99060</xdr:colOff>
      <xdr:row>6</xdr:row>
      <xdr:rowOff>68580</xdr:rowOff>
    </xdr:from>
    <xdr:to>
      <xdr:col>75</xdr:col>
      <xdr:colOff>175260</xdr:colOff>
      <xdr:row>27</xdr:row>
      <xdr:rowOff>180427</xdr:rowOff>
    </xdr:to>
    <xdr:grpSp>
      <xdr:nvGrpSpPr>
        <xdr:cNvPr id="36" name="Group 35">
          <a:extLst>
            <a:ext uri="{FF2B5EF4-FFF2-40B4-BE49-F238E27FC236}">
              <a16:creationId xmlns:a16="http://schemas.microsoft.com/office/drawing/2014/main" id="{6A3441CD-0210-41D5-A709-42B2AE60839E}"/>
            </a:ext>
          </a:extLst>
        </xdr:cNvPr>
        <xdr:cNvGrpSpPr/>
      </xdr:nvGrpSpPr>
      <xdr:grpSpPr>
        <a:xfrm>
          <a:off x="9296400" y="975360"/>
          <a:ext cx="1828800" cy="4310467"/>
          <a:chOff x="9277152" y="858605"/>
          <a:chExt cx="1828800" cy="4310467"/>
        </a:xfrm>
      </xdr:grpSpPr>
      <xdr:sp macro="" textlink="'Automatic Response (2)'!S5:U5">
        <xdr:nvSpPr>
          <xdr:cNvPr id="37" name="Rectangle: Rounded Corners 36">
            <a:hlinkClick xmlns:r="http://schemas.openxmlformats.org/officeDocument/2006/relationships" r:id="rId5"/>
            <a:extLst>
              <a:ext uri="{FF2B5EF4-FFF2-40B4-BE49-F238E27FC236}">
                <a16:creationId xmlns:a16="http://schemas.microsoft.com/office/drawing/2014/main" id="{81C9923B-263E-AAC8-70B7-C69A5A4C9B12}"/>
              </a:ext>
            </a:extLst>
          </xdr:cNvPr>
          <xdr:cNvSpPr/>
        </xdr:nvSpPr>
        <xdr:spPr>
          <a:xfrm>
            <a:off x="9277152" y="4571673"/>
            <a:ext cx="1828800" cy="21844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8DC87600-0833-49A8-8D01-425E000B4772}"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V5:X5">
        <xdr:nvSpPr>
          <xdr:cNvPr id="38" name="Rectangle: Rounded Corners 37">
            <a:hlinkClick xmlns:r="http://schemas.openxmlformats.org/officeDocument/2006/relationships" r:id="rId6"/>
            <a:extLst>
              <a:ext uri="{FF2B5EF4-FFF2-40B4-BE49-F238E27FC236}">
                <a16:creationId xmlns:a16="http://schemas.microsoft.com/office/drawing/2014/main" id="{C46F25B0-A52D-92B9-83AC-1BFED8956AEE}"/>
              </a:ext>
            </a:extLst>
          </xdr:cNvPr>
          <xdr:cNvSpPr/>
        </xdr:nvSpPr>
        <xdr:spPr>
          <a:xfrm>
            <a:off x="9277152" y="4932852"/>
            <a:ext cx="1828800" cy="23622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AD215D21-D08B-4029-88ED-0ECA7743C2F8}"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G$5:$I$5">
        <xdr:nvSpPr>
          <xdr:cNvPr id="39" name="Rectangle: Rounded Corners 38">
            <a:hlinkClick xmlns:r="http://schemas.openxmlformats.org/officeDocument/2006/relationships" r:id="rId7"/>
            <a:extLst>
              <a:ext uri="{FF2B5EF4-FFF2-40B4-BE49-F238E27FC236}">
                <a16:creationId xmlns:a16="http://schemas.microsoft.com/office/drawing/2014/main" id="{3BF4C43F-4990-61BF-A8A2-D0FF8AF8C587}"/>
              </a:ext>
            </a:extLst>
          </xdr:cNvPr>
          <xdr:cNvSpPr/>
        </xdr:nvSpPr>
        <xdr:spPr>
          <a:xfrm>
            <a:off x="9277152" y="858605"/>
            <a:ext cx="1828800" cy="22860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5DB2629C-D214-4FA6-9CDB-49789097D2EC}"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J$5:$L$5">
        <xdr:nvSpPr>
          <xdr:cNvPr id="40" name="Rectangle: Rounded Corners 39">
            <a:hlinkClick xmlns:r="http://schemas.openxmlformats.org/officeDocument/2006/relationships" r:id="rId8"/>
            <a:extLst>
              <a:ext uri="{FF2B5EF4-FFF2-40B4-BE49-F238E27FC236}">
                <a16:creationId xmlns:a16="http://schemas.microsoft.com/office/drawing/2014/main" id="{C8B6DC11-6EEE-09B5-F376-D2E1DBE8E342}"/>
              </a:ext>
            </a:extLst>
          </xdr:cNvPr>
          <xdr:cNvSpPr/>
        </xdr:nvSpPr>
        <xdr:spPr>
          <a:xfrm>
            <a:off x="9277152" y="1230579"/>
            <a:ext cx="1828800" cy="22860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BD25013-EEBC-49F2-A6A9-D17D2298990F}"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M$5:$O$5">
        <xdr:nvSpPr>
          <xdr:cNvPr id="41" name="Rectangle: Rounded Corners 40">
            <a:hlinkClick xmlns:r="http://schemas.openxmlformats.org/officeDocument/2006/relationships" r:id="rId9"/>
            <a:extLst>
              <a:ext uri="{FF2B5EF4-FFF2-40B4-BE49-F238E27FC236}">
                <a16:creationId xmlns:a16="http://schemas.microsoft.com/office/drawing/2014/main" id="{70CB2C18-179F-782E-F3C5-BC042B805F54}"/>
              </a:ext>
            </a:extLst>
          </xdr:cNvPr>
          <xdr:cNvSpPr/>
        </xdr:nvSpPr>
        <xdr:spPr>
          <a:xfrm>
            <a:off x="9277152" y="1602870"/>
            <a:ext cx="1828800" cy="241935"/>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C7D93E53-3A54-48FE-8C61-E81F58FFE277}"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P$5:$R$5">
        <xdr:nvSpPr>
          <xdr:cNvPr id="42" name="Rectangle: Rounded Corners 41">
            <a:hlinkClick xmlns:r="http://schemas.openxmlformats.org/officeDocument/2006/relationships" r:id="rId10"/>
            <a:extLst>
              <a:ext uri="{FF2B5EF4-FFF2-40B4-BE49-F238E27FC236}">
                <a16:creationId xmlns:a16="http://schemas.microsoft.com/office/drawing/2014/main" id="{E4CB31A9-F81E-2D44-750B-C7BF0D0B0B25}"/>
              </a:ext>
            </a:extLst>
          </xdr:cNvPr>
          <xdr:cNvSpPr/>
        </xdr:nvSpPr>
        <xdr:spPr>
          <a:xfrm>
            <a:off x="9277152" y="1987544"/>
            <a:ext cx="1828800" cy="220345"/>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B91F8819-65BE-4B50-931E-4D545A177496}"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S$5:$U$5">
        <xdr:nvSpPr>
          <xdr:cNvPr id="43" name="Rectangle: Rounded Corners 42">
            <a:hlinkClick xmlns:r="http://schemas.openxmlformats.org/officeDocument/2006/relationships" r:id="rId11"/>
            <a:extLst>
              <a:ext uri="{FF2B5EF4-FFF2-40B4-BE49-F238E27FC236}">
                <a16:creationId xmlns:a16="http://schemas.microsoft.com/office/drawing/2014/main" id="{1B16B314-8597-B670-432C-ECD45CD46479}"/>
              </a:ext>
            </a:extLst>
          </xdr:cNvPr>
          <xdr:cNvSpPr/>
        </xdr:nvSpPr>
        <xdr:spPr>
          <a:xfrm>
            <a:off x="9277152" y="2351580"/>
            <a:ext cx="1828800" cy="225742"/>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11173FE-AD83-41F2-A8C1-CB220CA74B8A}"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V$5:$X$5">
        <xdr:nvSpPr>
          <xdr:cNvPr id="44" name="Rectangle: Rounded Corners 43">
            <a:hlinkClick xmlns:r="http://schemas.openxmlformats.org/officeDocument/2006/relationships" r:id="rId12"/>
            <a:extLst>
              <a:ext uri="{FF2B5EF4-FFF2-40B4-BE49-F238E27FC236}">
                <a16:creationId xmlns:a16="http://schemas.microsoft.com/office/drawing/2014/main" id="{7F2293B3-914F-1D01-9D7A-395DF75C7BF2}"/>
              </a:ext>
            </a:extLst>
          </xdr:cNvPr>
          <xdr:cNvSpPr/>
        </xdr:nvSpPr>
        <xdr:spPr>
          <a:xfrm>
            <a:off x="9277152" y="2720378"/>
            <a:ext cx="1828800" cy="22987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399AAAE2-6BEC-43F2-8FDD-F4D77E87B899}"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G5:I5">
        <xdr:nvSpPr>
          <xdr:cNvPr id="45" name="Rectangle: Rounded Corners 44">
            <a:hlinkClick xmlns:r="http://schemas.openxmlformats.org/officeDocument/2006/relationships" r:id="rId13"/>
            <a:extLst>
              <a:ext uri="{FF2B5EF4-FFF2-40B4-BE49-F238E27FC236}">
                <a16:creationId xmlns:a16="http://schemas.microsoft.com/office/drawing/2014/main" id="{CA224A9D-D7F8-AD38-F44E-E0DE65129BD4}"/>
              </a:ext>
            </a:extLst>
          </xdr:cNvPr>
          <xdr:cNvSpPr/>
        </xdr:nvSpPr>
        <xdr:spPr>
          <a:xfrm>
            <a:off x="9277152" y="3095210"/>
            <a:ext cx="1828800" cy="227012"/>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0AA49CE6-A6A3-460E-8052-ACF5268FAB54}"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J5:L5">
        <xdr:nvSpPr>
          <xdr:cNvPr id="46" name="Rectangle: Rounded Corners 45">
            <a:hlinkClick xmlns:r="http://schemas.openxmlformats.org/officeDocument/2006/relationships" r:id="rId14"/>
            <a:extLst>
              <a:ext uri="{FF2B5EF4-FFF2-40B4-BE49-F238E27FC236}">
                <a16:creationId xmlns:a16="http://schemas.microsoft.com/office/drawing/2014/main" id="{4EF12F22-1392-3E56-1E9A-F2B2327F0D43}"/>
              </a:ext>
            </a:extLst>
          </xdr:cNvPr>
          <xdr:cNvSpPr/>
        </xdr:nvSpPr>
        <xdr:spPr>
          <a:xfrm>
            <a:off x="9277152" y="3464961"/>
            <a:ext cx="1828800" cy="213994"/>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1A00C98E-85B0-4CE8-8656-D25E4AF4F978}"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M5:O5">
        <xdr:nvSpPr>
          <xdr:cNvPr id="47" name="Rectangle: Rounded Corners 46">
            <a:hlinkClick xmlns:r="http://schemas.openxmlformats.org/officeDocument/2006/relationships" r:id="rId15"/>
            <a:extLst>
              <a:ext uri="{FF2B5EF4-FFF2-40B4-BE49-F238E27FC236}">
                <a16:creationId xmlns:a16="http://schemas.microsoft.com/office/drawing/2014/main" id="{964CF6C6-225B-EAD4-D48E-DB1CE0330B48}"/>
              </a:ext>
            </a:extLst>
          </xdr:cNvPr>
          <xdr:cNvSpPr/>
        </xdr:nvSpPr>
        <xdr:spPr>
          <a:xfrm>
            <a:off x="9277152" y="3822646"/>
            <a:ext cx="1828800" cy="222568"/>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D01E419A-F9C9-4555-BC82-9B931615F224}"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P5:R5">
        <xdr:nvSpPr>
          <xdr:cNvPr id="48" name="Rectangle: Rounded Corners 47">
            <a:hlinkClick xmlns:r="http://schemas.openxmlformats.org/officeDocument/2006/relationships" r:id="rId16"/>
            <a:extLst>
              <a:ext uri="{FF2B5EF4-FFF2-40B4-BE49-F238E27FC236}">
                <a16:creationId xmlns:a16="http://schemas.microsoft.com/office/drawing/2014/main" id="{F652DB6D-B9E5-0C71-AF97-11BC411FFDCB}"/>
              </a:ext>
            </a:extLst>
          </xdr:cNvPr>
          <xdr:cNvSpPr/>
        </xdr:nvSpPr>
        <xdr:spPr>
          <a:xfrm>
            <a:off x="9277152" y="4188905"/>
            <a:ext cx="1828800" cy="24003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102EC94-895A-404C-B1A4-15ABC5D412BB}"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grpSp>
    <xdr:clientData/>
  </xdr:twoCellAnchor>
</xdr:wsDr>
</file>

<file path=xl/drawings/drawing39.xml><?xml version="1.0" encoding="utf-8"?>
<xdr:wsDr xmlns:xdr="http://schemas.openxmlformats.org/drawingml/2006/spreadsheetDrawing" xmlns:a="http://schemas.openxmlformats.org/drawingml/2006/main">
  <xdr:twoCellAnchor>
    <xdr:from>
      <xdr:col>6</xdr:col>
      <xdr:colOff>590550</xdr:colOff>
      <xdr:row>2</xdr:row>
      <xdr:rowOff>19050</xdr:rowOff>
    </xdr:from>
    <xdr:to>
      <xdr:col>8</xdr:col>
      <xdr:colOff>304800</xdr:colOff>
      <xdr:row>3</xdr:row>
      <xdr:rowOff>85725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2F00-000002000000}"/>
            </a:ext>
          </a:extLst>
        </xdr:cNvPr>
        <xdr:cNvSpPr/>
      </xdr:nvSpPr>
      <xdr:spPr>
        <a:xfrm>
          <a:off x="5856514" y="413657"/>
          <a:ext cx="930729" cy="283029"/>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100"/>
            <a:t>Back</a:t>
          </a:r>
        </a:p>
      </xdr:txBody>
    </xdr:sp>
    <xdr:clientData/>
  </xdr:twoCellAnchor>
  <xdr:twoCellAnchor>
    <xdr:from>
      <xdr:col>2</xdr:col>
      <xdr:colOff>821871</xdr:colOff>
      <xdr:row>0</xdr:row>
      <xdr:rowOff>136071</xdr:rowOff>
    </xdr:from>
    <xdr:to>
      <xdr:col>5</xdr:col>
      <xdr:colOff>35379</xdr:colOff>
      <xdr:row>1</xdr:row>
      <xdr:rowOff>164647</xdr:rowOff>
    </xdr:to>
    <xdr:sp macro="" textlink="'Automatic Response (2)'!M5">
      <xdr:nvSpPr>
        <xdr:cNvPr id="3" name="Rectangle 2">
          <a:extLst>
            <a:ext uri="{FF2B5EF4-FFF2-40B4-BE49-F238E27FC236}">
              <a16:creationId xmlns:a16="http://schemas.microsoft.com/office/drawing/2014/main" id="{00000000-0008-0000-2F00-000003000000}"/>
            </a:ext>
          </a:extLst>
        </xdr:cNvPr>
        <xdr:cNvSpPr/>
      </xdr:nvSpPr>
      <xdr:spPr>
        <a:xfrm>
          <a:off x="1646463" y="138792"/>
          <a:ext cx="3004459" cy="217716"/>
        </a:xfrm>
        <a:prstGeom prst="rect">
          <a:avLst/>
        </a:prstGeom>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ctr"/>
        <a:lstStyle/>
        <a:p>
          <a:pPr algn="ctr"/>
          <a:fld id="{55A7FC9F-A643-47CD-8BF3-19B976CC7434}" type="TxLink">
            <a:rPr lang="en-US" sz="1100" b="1" i="0" u="none" strike="noStrike">
              <a:solidFill>
                <a:srgbClr val="000000"/>
              </a:solidFill>
              <a:latin typeface="Calibri"/>
              <a:ea typeface="Calibri"/>
              <a:cs typeface="Calibri"/>
            </a:rPr>
            <a:pPr algn="ctr"/>
            <a:t> </a:t>
          </a:fld>
          <a:endParaRPr lang="en-US" sz="1100">
            <a:solidFill>
              <a:schemeClr val="tx1">
                <a:lumMod val="85000"/>
                <a:lumOff val="15000"/>
              </a:schemeClr>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91440</xdr:colOff>
      <xdr:row>1</xdr:row>
      <xdr:rowOff>45720</xdr:rowOff>
    </xdr:from>
    <xdr:to>
      <xdr:col>29</xdr:col>
      <xdr:colOff>99060</xdr:colOff>
      <xdr:row>5</xdr:row>
      <xdr:rowOff>94302</xdr:rowOff>
    </xdr:to>
    <xdr:pic>
      <xdr:nvPicPr>
        <xdr:cNvPr id="36960" name="Picture 2">
          <a:extLst>
            <a:ext uri="{FF2B5EF4-FFF2-40B4-BE49-F238E27FC236}">
              <a16:creationId xmlns:a16="http://schemas.microsoft.com/office/drawing/2014/main" id="{00000000-0008-0000-0300-0000609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22320" y="236220"/>
          <a:ext cx="2933700" cy="780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16</xdr:col>
      <xdr:colOff>160020</xdr:colOff>
      <xdr:row>58</xdr:row>
      <xdr:rowOff>68580</xdr:rowOff>
    </xdr:from>
    <xdr:to>
      <xdr:col>26</xdr:col>
      <xdr:colOff>179070</xdr:colOff>
      <xdr:row>59</xdr:row>
      <xdr:rowOff>144780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0300-000004000000}"/>
            </a:ext>
          </a:extLst>
        </xdr:cNvPr>
        <xdr:cNvSpPr/>
      </xdr:nvSpPr>
      <xdr:spPr>
        <a:xfrm>
          <a:off x="3939540" y="10096500"/>
          <a:ext cx="1847850" cy="259080"/>
        </a:xfrm>
        <a:prstGeom prst="roundRect">
          <a:avLst/>
        </a:prstGeom>
        <a:solidFill>
          <a:srgbClr val="C00000"/>
        </a:solidFill>
        <a:ln w="222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1" u="none">
              <a:solidFill>
                <a:schemeClr val="bg1"/>
              </a:solidFill>
            </a:rPr>
            <a:t>Next</a:t>
          </a:r>
        </a:p>
      </xdr:txBody>
    </xdr:sp>
    <xdr:clientData/>
  </xdr:twoCellAnchor>
  <xdr:twoCellAnchor>
    <xdr:from>
      <xdr:col>45</xdr:col>
      <xdr:colOff>45720</xdr:colOff>
      <xdr:row>2</xdr:row>
      <xdr:rowOff>45720</xdr:rowOff>
    </xdr:from>
    <xdr:to>
      <xdr:col>51</xdr:col>
      <xdr:colOff>144780</xdr:colOff>
      <xdr:row>3</xdr:row>
      <xdr:rowOff>127635</xdr:rowOff>
    </xdr:to>
    <xdr:sp macro="" textlink="">
      <xdr:nvSpPr>
        <xdr:cNvPr id="6" name="Rectangle: Rounded Corners 5">
          <a:hlinkClick xmlns:r="http://schemas.openxmlformats.org/officeDocument/2006/relationships" r:id="rId2"/>
          <a:extLst>
            <a:ext uri="{FF2B5EF4-FFF2-40B4-BE49-F238E27FC236}">
              <a16:creationId xmlns:a16="http://schemas.microsoft.com/office/drawing/2014/main" id="{00000000-0008-0000-0300-000006000000}"/>
            </a:ext>
          </a:extLst>
        </xdr:cNvPr>
        <xdr:cNvSpPr/>
      </xdr:nvSpPr>
      <xdr:spPr>
        <a:xfrm>
          <a:off x="9128760" y="419100"/>
          <a:ext cx="1196340" cy="264795"/>
        </a:xfrm>
        <a:prstGeom prst="roundRect">
          <a:avLst/>
        </a:prstGeom>
        <a:solidFill>
          <a:srgbClr val="C00000"/>
        </a:solidFill>
        <a:ln w="222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i="1" u="none">
              <a:solidFill>
                <a:schemeClr val="bg1"/>
              </a:solidFill>
            </a:rPr>
            <a:t>Next</a:t>
          </a:r>
        </a:p>
      </xdr:txBody>
    </xdr:sp>
    <xdr:clientData/>
  </xdr:twoCellAnchor>
  <xdr:twoCellAnchor>
    <xdr:from>
      <xdr:col>28</xdr:col>
      <xdr:colOff>88315</xdr:colOff>
      <xdr:row>37</xdr:row>
      <xdr:rowOff>0</xdr:rowOff>
    </xdr:from>
    <xdr:to>
      <xdr:col>35</xdr:col>
      <xdr:colOff>32376</xdr:colOff>
      <xdr:row>38</xdr:row>
      <xdr:rowOff>138546</xdr:rowOff>
    </xdr:to>
    <xdr:sp macro="" textlink="">
      <xdr:nvSpPr>
        <xdr:cNvPr id="5" name="Rectangle: Rounded Corners 4">
          <a:hlinkClick xmlns:r="http://schemas.openxmlformats.org/officeDocument/2006/relationships" r:id="rId3"/>
          <a:extLst>
            <a:ext uri="{FF2B5EF4-FFF2-40B4-BE49-F238E27FC236}">
              <a16:creationId xmlns:a16="http://schemas.microsoft.com/office/drawing/2014/main" id="{7BAA0D15-1565-482C-A507-6FC31715F6AB}"/>
            </a:ext>
          </a:extLst>
        </xdr:cNvPr>
        <xdr:cNvSpPr/>
      </xdr:nvSpPr>
      <xdr:spPr>
        <a:xfrm>
          <a:off x="5990351" y="6954982"/>
          <a:ext cx="1204825" cy="332509"/>
        </a:xfrm>
        <a:prstGeom prst="roundRect">
          <a:avLst/>
        </a:prstGeom>
        <a:solidFill>
          <a:schemeClr val="tx1">
            <a:lumMod val="75000"/>
            <a:lumOff val="25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Share File Video</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72</xdr:col>
      <xdr:colOff>41634</xdr:colOff>
      <xdr:row>1</xdr:row>
      <xdr:rowOff>149657</xdr:rowOff>
    </xdr:from>
    <xdr:to>
      <xdr:col>74</xdr:col>
      <xdr:colOff>345557</xdr:colOff>
      <xdr:row>5</xdr:row>
      <xdr:rowOff>35377</xdr:rowOff>
    </xdr:to>
    <xdr:grpSp>
      <xdr:nvGrpSpPr>
        <xdr:cNvPr id="2" name="Group 1">
          <a:extLst>
            <a:ext uri="{FF2B5EF4-FFF2-40B4-BE49-F238E27FC236}">
              <a16:creationId xmlns:a16="http://schemas.microsoft.com/office/drawing/2014/main" id="{DF672191-7F79-45D6-88AE-9B6E587E3F61}"/>
            </a:ext>
          </a:extLst>
        </xdr:cNvPr>
        <xdr:cNvGrpSpPr/>
      </xdr:nvGrpSpPr>
      <xdr:grpSpPr>
        <a:xfrm>
          <a:off x="9772374" y="210617"/>
          <a:ext cx="913523" cy="502940"/>
          <a:chOff x="9301612" y="195416"/>
          <a:chExt cx="914399" cy="534972"/>
        </a:xfrm>
      </xdr:grpSpPr>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F4C798E3-A087-91A4-B32B-BA37D79DE4AC}"/>
              </a:ext>
            </a:extLst>
          </xdr:cNvPr>
          <xdr:cNvSpPr/>
        </xdr:nvSpPr>
        <xdr:spPr>
          <a:xfrm>
            <a:off x="9301612" y="195416"/>
            <a:ext cx="914399" cy="234044"/>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a:t>
            </a:r>
            <a:r>
              <a:rPr lang="en-US" sz="1000" b="1" i="1" u="none" baseline="0">
                <a:solidFill>
                  <a:schemeClr val="bg1"/>
                </a:solidFill>
              </a:rPr>
              <a:t> </a:t>
            </a:r>
            <a:r>
              <a:rPr lang="en-US" sz="1000" b="1" i="1" u="none">
                <a:solidFill>
                  <a:schemeClr val="bg1"/>
                </a:solidFill>
              </a:rPr>
              <a:t>Page</a:t>
            </a:r>
          </a:p>
        </xdr:txBody>
      </xdr:sp>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166153D4-647A-B87A-FA35-7830C19EBEB4}"/>
              </a:ext>
            </a:extLst>
          </xdr:cNvPr>
          <xdr:cNvSpPr/>
        </xdr:nvSpPr>
        <xdr:spPr>
          <a:xfrm>
            <a:off x="9301612" y="501788"/>
            <a:ext cx="913038" cy="22860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grpSp>
    <xdr:clientData/>
  </xdr:twoCellAnchor>
  <xdr:twoCellAnchor>
    <xdr:from>
      <xdr:col>1</xdr:col>
      <xdr:colOff>112416</xdr:colOff>
      <xdr:row>10</xdr:row>
      <xdr:rowOff>70129</xdr:rowOff>
    </xdr:from>
    <xdr:to>
      <xdr:col>1</xdr:col>
      <xdr:colOff>1758881</xdr:colOff>
      <xdr:row>11</xdr:row>
      <xdr:rowOff>219075</xdr:rowOff>
    </xdr:to>
    <xdr:sp macro="" textlink="">
      <xdr:nvSpPr>
        <xdr:cNvPr id="5" name="Rectangle 4">
          <a:extLst>
            <a:ext uri="{FF2B5EF4-FFF2-40B4-BE49-F238E27FC236}">
              <a16:creationId xmlns:a16="http://schemas.microsoft.com/office/drawing/2014/main" id="{82309CB5-63A2-4761-8E54-47D4BE89F9D6}"/>
            </a:ext>
          </a:extLst>
        </xdr:cNvPr>
        <xdr:cNvSpPr/>
      </xdr:nvSpPr>
      <xdr:spPr>
        <a:xfrm>
          <a:off x="296566" y="1703349"/>
          <a:ext cx="1645195" cy="2568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For</a:t>
          </a:r>
          <a:r>
            <a:rPr lang="en-US" sz="1200" b="1" baseline="0">
              <a:solidFill>
                <a:schemeClr val="tx1"/>
              </a:solidFill>
            </a:rPr>
            <a:t> Inspector Use Only</a:t>
          </a:r>
          <a:endParaRPr lang="en-US" sz="1200" b="1">
            <a:solidFill>
              <a:schemeClr val="tx1"/>
            </a:solidFill>
          </a:endParaRPr>
        </a:p>
      </xdr:txBody>
    </xdr:sp>
    <xdr:clientData/>
  </xdr:twoCellAnchor>
  <xdr:twoCellAnchor>
    <xdr:from>
      <xdr:col>1</xdr:col>
      <xdr:colOff>97155</xdr:colOff>
      <xdr:row>15</xdr:row>
      <xdr:rowOff>0</xdr:rowOff>
    </xdr:from>
    <xdr:to>
      <xdr:col>1</xdr:col>
      <xdr:colOff>1748790</xdr:colOff>
      <xdr:row>16</xdr:row>
      <xdr:rowOff>11430</xdr:rowOff>
    </xdr:to>
    <xdr:sp macro="" textlink="">
      <xdr:nvSpPr>
        <xdr:cNvPr id="6" name="Rectangle 5">
          <a:extLst>
            <a:ext uri="{FF2B5EF4-FFF2-40B4-BE49-F238E27FC236}">
              <a16:creationId xmlns:a16="http://schemas.microsoft.com/office/drawing/2014/main" id="{F0EF0222-0417-43E4-B26E-3248044D278E}"/>
            </a:ext>
          </a:extLst>
        </xdr:cNvPr>
        <xdr:cNvSpPr/>
      </xdr:nvSpPr>
      <xdr:spPr>
        <a:xfrm>
          <a:off x="283845" y="2616200"/>
          <a:ext cx="1649095" cy="2057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Automatic</a:t>
          </a:r>
          <a:r>
            <a:rPr lang="en-US" sz="1200" b="1" baseline="0">
              <a:solidFill>
                <a:schemeClr val="tx1"/>
              </a:solidFill>
            </a:rPr>
            <a:t> Aid Factor</a:t>
          </a:r>
          <a:endParaRPr lang="en-US" sz="1200" b="1">
            <a:solidFill>
              <a:schemeClr val="tx1"/>
            </a:solidFill>
          </a:endParaRPr>
        </a:p>
      </xdr:txBody>
    </xdr:sp>
    <xdr:clientData/>
  </xdr:twoCellAnchor>
  <xdr:twoCellAnchor>
    <xdr:from>
      <xdr:col>64</xdr:col>
      <xdr:colOff>95251</xdr:colOff>
      <xdr:row>29</xdr:row>
      <xdr:rowOff>90486</xdr:rowOff>
    </xdr:from>
    <xdr:to>
      <xdr:col>76</xdr:col>
      <xdr:colOff>60325</xdr:colOff>
      <xdr:row>36</xdr:row>
      <xdr:rowOff>7937</xdr:rowOff>
    </xdr:to>
    <xdr:sp macro="" textlink="" fLocksText="0">
      <xdr:nvSpPr>
        <xdr:cNvPr id="7" name="TextBox 6">
          <a:extLst>
            <a:ext uri="{FF2B5EF4-FFF2-40B4-BE49-F238E27FC236}">
              <a16:creationId xmlns:a16="http://schemas.microsoft.com/office/drawing/2014/main" id="{A5379015-8B02-4C44-A541-26721B148C3A}"/>
            </a:ext>
          </a:extLst>
        </xdr:cNvPr>
        <xdr:cNvSpPr txBox="1"/>
      </xdr:nvSpPr>
      <xdr:spPr>
        <a:xfrm>
          <a:off x="9057641" y="5650546"/>
          <a:ext cx="2657474" cy="1417321"/>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r>
            <a:rPr lang="en-US" sz="1100" i="1"/>
            <a:t>						</a:t>
          </a:r>
          <a:r>
            <a:rPr lang="en-US" sz="1100"/>
            <a:t>	</a:t>
          </a:r>
        </a:p>
      </xdr:txBody>
    </xdr:sp>
    <xdr:clientData/>
  </xdr:twoCellAnchor>
  <xdr:twoCellAnchor>
    <xdr:from>
      <xdr:col>1</xdr:col>
      <xdr:colOff>65034</xdr:colOff>
      <xdr:row>6</xdr:row>
      <xdr:rowOff>134082</xdr:rowOff>
    </xdr:from>
    <xdr:to>
      <xdr:col>1</xdr:col>
      <xdr:colOff>1814118</xdr:colOff>
      <xdr:row>8</xdr:row>
      <xdr:rowOff>30921</xdr:rowOff>
    </xdr:to>
    <xdr:sp macro="" textlink="">
      <xdr:nvSpPr>
        <xdr:cNvPr id="8" name="Rectangle: Rounded Corners 7">
          <a:hlinkClick xmlns:r="http://schemas.openxmlformats.org/officeDocument/2006/relationships" r:id="rId3"/>
          <a:extLst>
            <a:ext uri="{FF2B5EF4-FFF2-40B4-BE49-F238E27FC236}">
              <a16:creationId xmlns:a16="http://schemas.microsoft.com/office/drawing/2014/main" id="{12DD0CD2-8A0C-41A3-845C-AFB4CA0E8AA5}"/>
            </a:ext>
          </a:extLst>
        </xdr:cNvPr>
        <xdr:cNvSpPr/>
      </xdr:nvSpPr>
      <xdr:spPr>
        <a:xfrm>
          <a:off x="250454" y="1044672"/>
          <a:ext cx="1750354" cy="276569"/>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Response</a:t>
          </a:r>
        </a:p>
      </xdr:txBody>
    </xdr:sp>
    <xdr:clientData/>
  </xdr:twoCellAnchor>
  <xdr:twoCellAnchor>
    <xdr:from>
      <xdr:col>1</xdr:col>
      <xdr:colOff>217573</xdr:colOff>
      <xdr:row>12</xdr:row>
      <xdr:rowOff>93246</xdr:rowOff>
    </xdr:from>
    <xdr:to>
      <xdr:col>1</xdr:col>
      <xdr:colOff>1589363</xdr:colOff>
      <xdr:row>14</xdr:row>
      <xdr:rowOff>133059</xdr:rowOff>
    </xdr:to>
    <xdr:sp macro="" textlink="">
      <xdr:nvSpPr>
        <xdr:cNvPr id="9" name="Rectangle: Rounded Corners 8">
          <a:hlinkClick xmlns:r="http://schemas.openxmlformats.org/officeDocument/2006/relationships" r:id="rId4"/>
          <a:extLst>
            <a:ext uri="{FF2B5EF4-FFF2-40B4-BE49-F238E27FC236}">
              <a16:creationId xmlns:a16="http://schemas.microsoft.com/office/drawing/2014/main" id="{A486FDAB-172D-4CE9-ABBC-EE9B1063A5F9}"/>
            </a:ext>
          </a:extLst>
        </xdr:cNvPr>
        <xdr:cNvSpPr/>
      </xdr:nvSpPr>
      <xdr:spPr>
        <a:xfrm>
          <a:off x="402993" y="2052856"/>
          <a:ext cx="1371790" cy="490663"/>
        </a:xfrm>
        <a:prstGeom prst="roundRect">
          <a:avLst/>
        </a:prstGeom>
        <a:solidFill>
          <a:schemeClr val="accent4">
            <a:lumMod val="75000"/>
          </a:schemeClr>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Factor  Calculator</a:t>
          </a:r>
        </a:p>
      </xdr:txBody>
    </xdr:sp>
    <xdr:clientData/>
  </xdr:twoCellAnchor>
  <xdr:twoCellAnchor>
    <xdr:from>
      <xdr:col>67</xdr:col>
      <xdr:colOff>99060</xdr:colOff>
      <xdr:row>6</xdr:row>
      <xdr:rowOff>76200</xdr:rowOff>
    </xdr:from>
    <xdr:to>
      <xdr:col>75</xdr:col>
      <xdr:colOff>175260</xdr:colOff>
      <xdr:row>27</xdr:row>
      <xdr:rowOff>188047</xdr:rowOff>
    </xdr:to>
    <xdr:grpSp>
      <xdr:nvGrpSpPr>
        <xdr:cNvPr id="24" name="Group 23">
          <a:extLst>
            <a:ext uri="{FF2B5EF4-FFF2-40B4-BE49-F238E27FC236}">
              <a16:creationId xmlns:a16="http://schemas.microsoft.com/office/drawing/2014/main" id="{C1C2550C-25E4-45BB-8072-6E53A9481D2B}"/>
            </a:ext>
          </a:extLst>
        </xdr:cNvPr>
        <xdr:cNvGrpSpPr/>
      </xdr:nvGrpSpPr>
      <xdr:grpSpPr>
        <a:xfrm>
          <a:off x="9296400" y="982980"/>
          <a:ext cx="1828800" cy="4310467"/>
          <a:chOff x="9277152" y="858605"/>
          <a:chExt cx="1828800" cy="4310467"/>
        </a:xfrm>
      </xdr:grpSpPr>
      <xdr:sp macro="" textlink="'Automatic Response (2)'!S5:U5">
        <xdr:nvSpPr>
          <xdr:cNvPr id="25" name="Rectangle: Rounded Corners 24">
            <a:hlinkClick xmlns:r="http://schemas.openxmlformats.org/officeDocument/2006/relationships" r:id="rId5"/>
            <a:extLst>
              <a:ext uri="{FF2B5EF4-FFF2-40B4-BE49-F238E27FC236}">
                <a16:creationId xmlns:a16="http://schemas.microsoft.com/office/drawing/2014/main" id="{68813F93-40CC-97D1-0B51-69E122125A90}"/>
              </a:ext>
            </a:extLst>
          </xdr:cNvPr>
          <xdr:cNvSpPr/>
        </xdr:nvSpPr>
        <xdr:spPr>
          <a:xfrm>
            <a:off x="9277152" y="4571673"/>
            <a:ext cx="1828800" cy="21844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8DC87600-0833-49A8-8D01-425E000B4772}"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V5:X5">
        <xdr:nvSpPr>
          <xdr:cNvPr id="26" name="Rectangle: Rounded Corners 25">
            <a:hlinkClick xmlns:r="http://schemas.openxmlformats.org/officeDocument/2006/relationships" r:id="rId6"/>
            <a:extLst>
              <a:ext uri="{FF2B5EF4-FFF2-40B4-BE49-F238E27FC236}">
                <a16:creationId xmlns:a16="http://schemas.microsoft.com/office/drawing/2014/main" id="{2469DBBE-1F43-81DC-BE85-7117C0A64A65}"/>
              </a:ext>
            </a:extLst>
          </xdr:cNvPr>
          <xdr:cNvSpPr/>
        </xdr:nvSpPr>
        <xdr:spPr>
          <a:xfrm>
            <a:off x="9277152" y="4932852"/>
            <a:ext cx="1828800" cy="23622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AD215D21-D08B-4029-88ED-0ECA7743C2F8}"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G$5:$I$5">
        <xdr:nvSpPr>
          <xdr:cNvPr id="27" name="Rectangle: Rounded Corners 26">
            <a:hlinkClick xmlns:r="http://schemas.openxmlformats.org/officeDocument/2006/relationships" r:id="rId7"/>
            <a:extLst>
              <a:ext uri="{FF2B5EF4-FFF2-40B4-BE49-F238E27FC236}">
                <a16:creationId xmlns:a16="http://schemas.microsoft.com/office/drawing/2014/main" id="{822AAE1F-AC0D-9062-17A2-1C2879C278E7}"/>
              </a:ext>
            </a:extLst>
          </xdr:cNvPr>
          <xdr:cNvSpPr/>
        </xdr:nvSpPr>
        <xdr:spPr>
          <a:xfrm>
            <a:off x="9277152" y="858605"/>
            <a:ext cx="1828800" cy="22860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5DB2629C-D214-4FA6-9CDB-49789097D2EC}"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J$5:$L$5">
        <xdr:nvSpPr>
          <xdr:cNvPr id="28" name="Rectangle: Rounded Corners 27">
            <a:hlinkClick xmlns:r="http://schemas.openxmlformats.org/officeDocument/2006/relationships" r:id="rId8"/>
            <a:extLst>
              <a:ext uri="{FF2B5EF4-FFF2-40B4-BE49-F238E27FC236}">
                <a16:creationId xmlns:a16="http://schemas.microsoft.com/office/drawing/2014/main" id="{4EC6BA4F-D6D5-FAAD-A712-242FC96BA104}"/>
              </a:ext>
            </a:extLst>
          </xdr:cNvPr>
          <xdr:cNvSpPr/>
        </xdr:nvSpPr>
        <xdr:spPr>
          <a:xfrm>
            <a:off x="9277152" y="1230579"/>
            <a:ext cx="1828800" cy="22860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BD25013-EEBC-49F2-A6A9-D17D2298990F}"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M$5:$O$5">
        <xdr:nvSpPr>
          <xdr:cNvPr id="29" name="Rectangle: Rounded Corners 28">
            <a:hlinkClick xmlns:r="http://schemas.openxmlformats.org/officeDocument/2006/relationships" r:id="rId9"/>
            <a:extLst>
              <a:ext uri="{FF2B5EF4-FFF2-40B4-BE49-F238E27FC236}">
                <a16:creationId xmlns:a16="http://schemas.microsoft.com/office/drawing/2014/main" id="{80D04146-57EB-B57E-2266-AE86556CA5CE}"/>
              </a:ext>
            </a:extLst>
          </xdr:cNvPr>
          <xdr:cNvSpPr/>
        </xdr:nvSpPr>
        <xdr:spPr>
          <a:xfrm>
            <a:off x="9277152" y="1602870"/>
            <a:ext cx="1828800" cy="241935"/>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C7D93E53-3A54-48FE-8C61-E81F58FFE277}"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P$5:$R$5">
        <xdr:nvSpPr>
          <xdr:cNvPr id="30" name="Rectangle: Rounded Corners 29">
            <a:hlinkClick xmlns:r="http://schemas.openxmlformats.org/officeDocument/2006/relationships" r:id="rId10"/>
            <a:extLst>
              <a:ext uri="{FF2B5EF4-FFF2-40B4-BE49-F238E27FC236}">
                <a16:creationId xmlns:a16="http://schemas.microsoft.com/office/drawing/2014/main" id="{26E1897A-FC4B-5036-94B7-20B8A2793821}"/>
              </a:ext>
            </a:extLst>
          </xdr:cNvPr>
          <xdr:cNvSpPr/>
        </xdr:nvSpPr>
        <xdr:spPr>
          <a:xfrm>
            <a:off x="9277152" y="1987544"/>
            <a:ext cx="1828800" cy="220345"/>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B91F8819-65BE-4B50-931E-4D545A177496}"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S$5:$U$5">
        <xdr:nvSpPr>
          <xdr:cNvPr id="31" name="Rectangle: Rounded Corners 30">
            <a:hlinkClick xmlns:r="http://schemas.openxmlformats.org/officeDocument/2006/relationships" r:id="rId11"/>
            <a:extLst>
              <a:ext uri="{FF2B5EF4-FFF2-40B4-BE49-F238E27FC236}">
                <a16:creationId xmlns:a16="http://schemas.microsoft.com/office/drawing/2014/main" id="{4070938D-91B2-CBD8-05A4-F43EDFEA0347}"/>
              </a:ext>
            </a:extLst>
          </xdr:cNvPr>
          <xdr:cNvSpPr/>
        </xdr:nvSpPr>
        <xdr:spPr>
          <a:xfrm>
            <a:off x="9277152" y="2351580"/>
            <a:ext cx="1828800" cy="225742"/>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11173FE-AD83-41F2-A8C1-CB220CA74B8A}"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V$5:$X$5">
        <xdr:nvSpPr>
          <xdr:cNvPr id="32" name="Rectangle: Rounded Corners 31">
            <a:hlinkClick xmlns:r="http://schemas.openxmlformats.org/officeDocument/2006/relationships" r:id="rId12"/>
            <a:extLst>
              <a:ext uri="{FF2B5EF4-FFF2-40B4-BE49-F238E27FC236}">
                <a16:creationId xmlns:a16="http://schemas.microsoft.com/office/drawing/2014/main" id="{D3F5F7AC-070B-373B-7338-ECE76C4A6690}"/>
              </a:ext>
            </a:extLst>
          </xdr:cNvPr>
          <xdr:cNvSpPr/>
        </xdr:nvSpPr>
        <xdr:spPr>
          <a:xfrm>
            <a:off x="9277152" y="2720378"/>
            <a:ext cx="1828800" cy="22987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399AAAE2-6BEC-43F2-8FDD-F4D77E87B899}"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G5:I5">
        <xdr:nvSpPr>
          <xdr:cNvPr id="33" name="Rectangle: Rounded Corners 32">
            <a:hlinkClick xmlns:r="http://schemas.openxmlformats.org/officeDocument/2006/relationships" r:id="rId13"/>
            <a:extLst>
              <a:ext uri="{FF2B5EF4-FFF2-40B4-BE49-F238E27FC236}">
                <a16:creationId xmlns:a16="http://schemas.microsoft.com/office/drawing/2014/main" id="{65A9534F-954E-8CDF-9A31-9460FAE4E54A}"/>
              </a:ext>
            </a:extLst>
          </xdr:cNvPr>
          <xdr:cNvSpPr/>
        </xdr:nvSpPr>
        <xdr:spPr>
          <a:xfrm>
            <a:off x="9277152" y="3095210"/>
            <a:ext cx="1828800" cy="227012"/>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0AA49CE6-A6A3-460E-8052-ACF5268FAB54}"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J5:L5">
        <xdr:nvSpPr>
          <xdr:cNvPr id="34" name="Rectangle: Rounded Corners 33">
            <a:hlinkClick xmlns:r="http://schemas.openxmlformats.org/officeDocument/2006/relationships" r:id="rId14"/>
            <a:extLst>
              <a:ext uri="{FF2B5EF4-FFF2-40B4-BE49-F238E27FC236}">
                <a16:creationId xmlns:a16="http://schemas.microsoft.com/office/drawing/2014/main" id="{AB9F3A17-15D9-7CBE-61C1-FACA93B2DCA8}"/>
              </a:ext>
            </a:extLst>
          </xdr:cNvPr>
          <xdr:cNvSpPr/>
        </xdr:nvSpPr>
        <xdr:spPr>
          <a:xfrm>
            <a:off x="9277152" y="3464961"/>
            <a:ext cx="1828800" cy="213994"/>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1A00C98E-85B0-4CE8-8656-D25E4AF4F978}"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M5:O5">
        <xdr:nvSpPr>
          <xdr:cNvPr id="35" name="Rectangle: Rounded Corners 34">
            <a:hlinkClick xmlns:r="http://schemas.openxmlformats.org/officeDocument/2006/relationships" r:id="rId15"/>
            <a:extLst>
              <a:ext uri="{FF2B5EF4-FFF2-40B4-BE49-F238E27FC236}">
                <a16:creationId xmlns:a16="http://schemas.microsoft.com/office/drawing/2014/main" id="{835DB255-4D98-488A-3BDF-C17171891BCD}"/>
              </a:ext>
            </a:extLst>
          </xdr:cNvPr>
          <xdr:cNvSpPr/>
        </xdr:nvSpPr>
        <xdr:spPr>
          <a:xfrm>
            <a:off x="9277152" y="3822646"/>
            <a:ext cx="1828800" cy="222568"/>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D01E419A-F9C9-4555-BC82-9B931615F224}"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P5:R5">
        <xdr:nvSpPr>
          <xdr:cNvPr id="36" name="Rectangle: Rounded Corners 35">
            <a:hlinkClick xmlns:r="http://schemas.openxmlformats.org/officeDocument/2006/relationships" r:id="rId16"/>
            <a:extLst>
              <a:ext uri="{FF2B5EF4-FFF2-40B4-BE49-F238E27FC236}">
                <a16:creationId xmlns:a16="http://schemas.microsoft.com/office/drawing/2014/main" id="{AE88DF44-7261-28A7-A26A-BF7F16E1AECE}"/>
              </a:ext>
            </a:extLst>
          </xdr:cNvPr>
          <xdr:cNvSpPr/>
        </xdr:nvSpPr>
        <xdr:spPr>
          <a:xfrm>
            <a:off x="9277152" y="4188905"/>
            <a:ext cx="1828800" cy="24003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102EC94-895A-404C-B1A4-15ABC5D412BB}"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grpSp>
    <xdr:clientData/>
  </xdr:twoCellAnchor>
</xdr:wsDr>
</file>

<file path=xl/drawings/drawing41.xml><?xml version="1.0" encoding="utf-8"?>
<xdr:wsDr xmlns:xdr="http://schemas.openxmlformats.org/drawingml/2006/spreadsheetDrawing" xmlns:a="http://schemas.openxmlformats.org/drawingml/2006/main">
  <xdr:twoCellAnchor>
    <xdr:from>
      <xdr:col>6</xdr:col>
      <xdr:colOff>590550</xdr:colOff>
      <xdr:row>2</xdr:row>
      <xdr:rowOff>19050</xdr:rowOff>
    </xdr:from>
    <xdr:to>
      <xdr:col>8</xdr:col>
      <xdr:colOff>304800</xdr:colOff>
      <xdr:row>3</xdr:row>
      <xdr:rowOff>85725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3200-000002000000}"/>
            </a:ext>
          </a:extLst>
        </xdr:cNvPr>
        <xdr:cNvSpPr/>
      </xdr:nvSpPr>
      <xdr:spPr>
        <a:xfrm>
          <a:off x="5856514" y="413657"/>
          <a:ext cx="930729" cy="283029"/>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100"/>
            <a:t>Back</a:t>
          </a:r>
        </a:p>
      </xdr:txBody>
    </xdr:sp>
    <xdr:clientData/>
  </xdr:twoCellAnchor>
  <xdr:twoCellAnchor>
    <xdr:from>
      <xdr:col>2</xdr:col>
      <xdr:colOff>821871</xdr:colOff>
      <xdr:row>0</xdr:row>
      <xdr:rowOff>136071</xdr:rowOff>
    </xdr:from>
    <xdr:to>
      <xdr:col>5</xdr:col>
      <xdr:colOff>35379</xdr:colOff>
      <xdr:row>1</xdr:row>
      <xdr:rowOff>164647</xdr:rowOff>
    </xdr:to>
    <xdr:sp macro="" textlink="'Automatic Response (2)'!P5">
      <xdr:nvSpPr>
        <xdr:cNvPr id="3" name="Rectangle 2">
          <a:extLst>
            <a:ext uri="{FF2B5EF4-FFF2-40B4-BE49-F238E27FC236}">
              <a16:creationId xmlns:a16="http://schemas.microsoft.com/office/drawing/2014/main" id="{00000000-0008-0000-3200-000003000000}"/>
            </a:ext>
          </a:extLst>
        </xdr:cNvPr>
        <xdr:cNvSpPr/>
      </xdr:nvSpPr>
      <xdr:spPr>
        <a:xfrm>
          <a:off x="1646463" y="138792"/>
          <a:ext cx="3004459" cy="217716"/>
        </a:xfrm>
        <a:prstGeom prst="rect">
          <a:avLst/>
        </a:prstGeom>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ctr"/>
        <a:lstStyle/>
        <a:p>
          <a:pPr algn="ctr"/>
          <a:fld id="{C518BDB5-A461-48DD-A0E3-9E06074B94F7}" type="TxLink">
            <a:rPr lang="en-US" sz="1100" b="1" i="0" u="none" strike="noStrike">
              <a:solidFill>
                <a:srgbClr val="000000"/>
              </a:solidFill>
              <a:latin typeface="Calibri"/>
              <a:ea typeface="Calibri"/>
              <a:cs typeface="Calibri"/>
            </a:rPr>
            <a:pPr algn="ctr"/>
            <a:t> </a:t>
          </a:fld>
          <a:endParaRPr lang="en-US" sz="1100">
            <a:solidFill>
              <a:schemeClr val="tx1">
                <a:lumMod val="85000"/>
                <a:lumOff val="15000"/>
              </a:schemeClr>
            </a:solidFill>
          </a:endParaRP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72</xdr:col>
      <xdr:colOff>41634</xdr:colOff>
      <xdr:row>1</xdr:row>
      <xdr:rowOff>149657</xdr:rowOff>
    </xdr:from>
    <xdr:to>
      <xdr:col>74</xdr:col>
      <xdr:colOff>345557</xdr:colOff>
      <xdr:row>5</xdr:row>
      <xdr:rowOff>35377</xdr:rowOff>
    </xdr:to>
    <xdr:grpSp>
      <xdr:nvGrpSpPr>
        <xdr:cNvPr id="2" name="Group 1">
          <a:extLst>
            <a:ext uri="{FF2B5EF4-FFF2-40B4-BE49-F238E27FC236}">
              <a16:creationId xmlns:a16="http://schemas.microsoft.com/office/drawing/2014/main" id="{C844841C-AAA4-4DA1-8EAA-3919A07F6F1A}"/>
            </a:ext>
          </a:extLst>
        </xdr:cNvPr>
        <xdr:cNvGrpSpPr/>
      </xdr:nvGrpSpPr>
      <xdr:grpSpPr>
        <a:xfrm>
          <a:off x="9772374" y="210617"/>
          <a:ext cx="913523" cy="502940"/>
          <a:chOff x="9301612" y="195416"/>
          <a:chExt cx="914399" cy="534972"/>
        </a:xfrm>
      </xdr:grpSpPr>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7757D7C9-EEBD-A0C8-60D0-A31B28B86912}"/>
              </a:ext>
            </a:extLst>
          </xdr:cNvPr>
          <xdr:cNvSpPr/>
        </xdr:nvSpPr>
        <xdr:spPr>
          <a:xfrm>
            <a:off x="9301612" y="195416"/>
            <a:ext cx="914399" cy="234044"/>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DC43B40B-2C8C-78BC-A4CB-4DCD3C8B1AA2}"/>
              </a:ext>
            </a:extLst>
          </xdr:cNvPr>
          <xdr:cNvSpPr/>
        </xdr:nvSpPr>
        <xdr:spPr>
          <a:xfrm>
            <a:off x="9301612" y="501788"/>
            <a:ext cx="913038" cy="22860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grpSp>
    <xdr:clientData/>
  </xdr:twoCellAnchor>
  <xdr:twoCellAnchor>
    <xdr:from>
      <xdr:col>1</xdr:col>
      <xdr:colOff>112416</xdr:colOff>
      <xdr:row>10</xdr:row>
      <xdr:rowOff>70129</xdr:rowOff>
    </xdr:from>
    <xdr:to>
      <xdr:col>1</xdr:col>
      <xdr:colOff>1758881</xdr:colOff>
      <xdr:row>11</xdr:row>
      <xdr:rowOff>219075</xdr:rowOff>
    </xdr:to>
    <xdr:sp macro="" textlink="">
      <xdr:nvSpPr>
        <xdr:cNvPr id="5" name="Rectangle 4">
          <a:extLst>
            <a:ext uri="{FF2B5EF4-FFF2-40B4-BE49-F238E27FC236}">
              <a16:creationId xmlns:a16="http://schemas.microsoft.com/office/drawing/2014/main" id="{74838874-CED3-46AD-8107-FC86B3B50521}"/>
            </a:ext>
          </a:extLst>
        </xdr:cNvPr>
        <xdr:cNvSpPr/>
      </xdr:nvSpPr>
      <xdr:spPr>
        <a:xfrm>
          <a:off x="296566" y="1703349"/>
          <a:ext cx="1645195" cy="2568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For</a:t>
          </a:r>
          <a:r>
            <a:rPr lang="en-US" sz="1200" b="1" baseline="0">
              <a:solidFill>
                <a:schemeClr val="tx1"/>
              </a:solidFill>
            </a:rPr>
            <a:t> Inspector Use Only</a:t>
          </a:r>
          <a:endParaRPr lang="en-US" sz="1200" b="1">
            <a:solidFill>
              <a:schemeClr val="tx1"/>
            </a:solidFill>
          </a:endParaRPr>
        </a:p>
      </xdr:txBody>
    </xdr:sp>
    <xdr:clientData/>
  </xdr:twoCellAnchor>
  <xdr:twoCellAnchor>
    <xdr:from>
      <xdr:col>1</xdr:col>
      <xdr:colOff>97155</xdr:colOff>
      <xdr:row>15</xdr:row>
      <xdr:rowOff>0</xdr:rowOff>
    </xdr:from>
    <xdr:to>
      <xdr:col>1</xdr:col>
      <xdr:colOff>1748790</xdr:colOff>
      <xdr:row>16</xdr:row>
      <xdr:rowOff>11430</xdr:rowOff>
    </xdr:to>
    <xdr:sp macro="" textlink="">
      <xdr:nvSpPr>
        <xdr:cNvPr id="6" name="Rectangle 5">
          <a:extLst>
            <a:ext uri="{FF2B5EF4-FFF2-40B4-BE49-F238E27FC236}">
              <a16:creationId xmlns:a16="http://schemas.microsoft.com/office/drawing/2014/main" id="{4FF2CFDB-75AD-4E10-8DE1-0CDC4869FA57}"/>
            </a:ext>
          </a:extLst>
        </xdr:cNvPr>
        <xdr:cNvSpPr/>
      </xdr:nvSpPr>
      <xdr:spPr>
        <a:xfrm>
          <a:off x="283845" y="2616200"/>
          <a:ext cx="1649095" cy="2057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Automatic</a:t>
          </a:r>
          <a:r>
            <a:rPr lang="en-US" sz="1200" b="1" baseline="0">
              <a:solidFill>
                <a:schemeClr val="tx1"/>
              </a:solidFill>
            </a:rPr>
            <a:t> Aid Factor</a:t>
          </a:r>
          <a:endParaRPr lang="en-US" sz="1200" b="1">
            <a:solidFill>
              <a:schemeClr val="tx1"/>
            </a:solidFill>
          </a:endParaRPr>
        </a:p>
      </xdr:txBody>
    </xdr:sp>
    <xdr:clientData/>
  </xdr:twoCellAnchor>
  <xdr:twoCellAnchor>
    <xdr:from>
      <xdr:col>64</xdr:col>
      <xdr:colOff>95251</xdr:colOff>
      <xdr:row>29</xdr:row>
      <xdr:rowOff>90486</xdr:rowOff>
    </xdr:from>
    <xdr:to>
      <xdr:col>76</xdr:col>
      <xdr:colOff>60325</xdr:colOff>
      <xdr:row>36</xdr:row>
      <xdr:rowOff>7937</xdr:rowOff>
    </xdr:to>
    <xdr:sp macro="" textlink="" fLocksText="0">
      <xdr:nvSpPr>
        <xdr:cNvPr id="7" name="TextBox 6">
          <a:extLst>
            <a:ext uri="{FF2B5EF4-FFF2-40B4-BE49-F238E27FC236}">
              <a16:creationId xmlns:a16="http://schemas.microsoft.com/office/drawing/2014/main" id="{ABB6977B-5489-4DD4-BC23-ACE67AAF1881}"/>
            </a:ext>
          </a:extLst>
        </xdr:cNvPr>
        <xdr:cNvSpPr txBox="1"/>
      </xdr:nvSpPr>
      <xdr:spPr>
        <a:xfrm>
          <a:off x="9057641" y="5650546"/>
          <a:ext cx="2657474" cy="1417321"/>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r>
            <a:rPr lang="en-US" sz="1100" i="1"/>
            <a:t>						</a:t>
          </a:r>
          <a:r>
            <a:rPr lang="en-US" sz="1100"/>
            <a:t>	</a:t>
          </a:r>
        </a:p>
      </xdr:txBody>
    </xdr:sp>
    <xdr:clientData/>
  </xdr:twoCellAnchor>
  <xdr:twoCellAnchor>
    <xdr:from>
      <xdr:col>1</xdr:col>
      <xdr:colOff>65034</xdr:colOff>
      <xdr:row>6</xdr:row>
      <xdr:rowOff>134082</xdr:rowOff>
    </xdr:from>
    <xdr:to>
      <xdr:col>1</xdr:col>
      <xdr:colOff>1814118</xdr:colOff>
      <xdr:row>8</xdr:row>
      <xdr:rowOff>30921</xdr:rowOff>
    </xdr:to>
    <xdr:sp macro="" textlink="">
      <xdr:nvSpPr>
        <xdr:cNvPr id="8" name="Rectangle: Rounded Corners 7">
          <a:hlinkClick xmlns:r="http://schemas.openxmlformats.org/officeDocument/2006/relationships" r:id="rId3"/>
          <a:extLst>
            <a:ext uri="{FF2B5EF4-FFF2-40B4-BE49-F238E27FC236}">
              <a16:creationId xmlns:a16="http://schemas.microsoft.com/office/drawing/2014/main" id="{19F8AEFB-2974-4680-A583-3E432616F715}"/>
            </a:ext>
          </a:extLst>
        </xdr:cNvPr>
        <xdr:cNvSpPr/>
      </xdr:nvSpPr>
      <xdr:spPr>
        <a:xfrm>
          <a:off x="250454" y="1044672"/>
          <a:ext cx="1750354" cy="276569"/>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Response</a:t>
          </a:r>
        </a:p>
      </xdr:txBody>
    </xdr:sp>
    <xdr:clientData/>
  </xdr:twoCellAnchor>
  <xdr:twoCellAnchor>
    <xdr:from>
      <xdr:col>1</xdr:col>
      <xdr:colOff>217573</xdr:colOff>
      <xdr:row>12</xdr:row>
      <xdr:rowOff>93246</xdr:rowOff>
    </xdr:from>
    <xdr:to>
      <xdr:col>1</xdr:col>
      <xdr:colOff>1589363</xdr:colOff>
      <xdr:row>14</xdr:row>
      <xdr:rowOff>133059</xdr:rowOff>
    </xdr:to>
    <xdr:sp macro="" textlink="">
      <xdr:nvSpPr>
        <xdr:cNvPr id="9" name="Rectangle: Rounded Corners 8">
          <a:hlinkClick xmlns:r="http://schemas.openxmlformats.org/officeDocument/2006/relationships" r:id="rId4"/>
          <a:extLst>
            <a:ext uri="{FF2B5EF4-FFF2-40B4-BE49-F238E27FC236}">
              <a16:creationId xmlns:a16="http://schemas.microsoft.com/office/drawing/2014/main" id="{2C83E123-09E8-4A8A-A324-C9B7277D641F}"/>
            </a:ext>
          </a:extLst>
        </xdr:cNvPr>
        <xdr:cNvSpPr/>
      </xdr:nvSpPr>
      <xdr:spPr>
        <a:xfrm>
          <a:off x="402993" y="2052856"/>
          <a:ext cx="1371790" cy="490663"/>
        </a:xfrm>
        <a:prstGeom prst="roundRect">
          <a:avLst/>
        </a:prstGeom>
        <a:solidFill>
          <a:schemeClr val="accent4">
            <a:lumMod val="75000"/>
          </a:schemeClr>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Factor  Calculator</a:t>
          </a:r>
        </a:p>
      </xdr:txBody>
    </xdr:sp>
    <xdr:clientData/>
  </xdr:twoCellAnchor>
  <xdr:twoCellAnchor>
    <xdr:from>
      <xdr:col>67</xdr:col>
      <xdr:colOff>99060</xdr:colOff>
      <xdr:row>6</xdr:row>
      <xdr:rowOff>76200</xdr:rowOff>
    </xdr:from>
    <xdr:to>
      <xdr:col>75</xdr:col>
      <xdr:colOff>175260</xdr:colOff>
      <xdr:row>27</xdr:row>
      <xdr:rowOff>188047</xdr:rowOff>
    </xdr:to>
    <xdr:grpSp>
      <xdr:nvGrpSpPr>
        <xdr:cNvPr id="36" name="Group 35">
          <a:extLst>
            <a:ext uri="{FF2B5EF4-FFF2-40B4-BE49-F238E27FC236}">
              <a16:creationId xmlns:a16="http://schemas.microsoft.com/office/drawing/2014/main" id="{CE6A68DC-02AC-470A-8B0D-00C3C962FE60}"/>
            </a:ext>
          </a:extLst>
        </xdr:cNvPr>
        <xdr:cNvGrpSpPr/>
      </xdr:nvGrpSpPr>
      <xdr:grpSpPr>
        <a:xfrm>
          <a:off x="9296400" y="982980"/>
          <a:ext cx="1828800" cy="4310467"/>
          <a:chOff x="9277152" y="858605"/>
          <a:chExt cx="1828800" cy="4310467"/>
        </a:xfrm>
      </xdr:grpSpPr>
      <xdr:sp macro="" textlink="'Automatic Response (2)'!S5:U5">
        <xdr:nvSpPr>
          <xdr:cNvPr id="37" name="Rectangle: Rounded Corners 36">
            <a:hlinkClick xmlns:r="http://schemas.openxmlformats.org/officeDocument/2006/relationships" r:id="rId5"/>
            <a:extLst>
              <a:ext uri="{FF2B5EF4-FFF2-40B4-BE49-F238E27FC236}">
                <a16:creationId xmlns:a16="http://schemas.microsoft.com/office/drawing/2014/main" id="{77CAE6A8-BC3A-9A14-E554-320A815197C6}"/>
              </a:ext>
            </a:extLst>
          </xdr:cNvPr>
          <xdr:cNvSpPr/>
        </xdr:nvSpPr>
        <xdr:spPr>
          <a:xfrm>
            <a:off x="9277152" y="4571673"/>
            <a:ext cx="1828800" cy="21844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8DC87600-0833-49A8-8D01-425E000B4772}"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V5:X5">
        <xdr:nvSpPr>
          <xdr:cNvPr id="38" name="Rectangle: Rounded Corners 37">
            <a:hlinkClick xmlns:r="http://schemas.openxmlformats.org/officeDocument/2006/relationships" r:id="rId6"/>
            <a:extLst>
              <a:ext uri="{FF2B5EF4-FFF2-40B4-BE49-F238E27FC236}">
                <a16:creationId xmlns:a16="http://schemas.microsoft.com/office/drawing/2014/main" id="{0F778837-28A5-D7F6-C6F0-A176B8D5971F}"/>
              </a:ext>
            </a:extLst>
          </xdr:cNvPr>
          <xdr:cNvSpPr/>
        </xdr:nvSpPr>
        <xdr:spPr>
          <a:xfrm>
            <a:off x="9277152" y="4932852"/>
            <a:ext cx="1828800" cy="23622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AD215D21-D08B-4029-88ED-0ECA7743C2F8}"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G$5:$I$5">
        <xdr:nvSpPr>
          <xdr:cNvPr id="39" name="Rectangle: Rounded Corners 38">
            <a:hlinkClick xmlns:r="http://schemas.openxmlformats.org/officeDocument/2006/relationships" r:id="rId7"/>
            <a:extLst>
              <a:ext uri="{FF2B5EF4-FFF2-40B4-BE49-F238E27FC236}">
                <a16:creationId xmlns:a16="http://schemas.microsoft.com/office/drawing/2014/main" id="{E0F71C56-CACC-E2DE-72D4-0C82E393AEDB}"/>
              </a:ext>
            </a:extLst>
          </xdr:cNvPr>
          <xdr:cNvSpPr/>
        </xdr:nvSpPr>
        <xdr:spPr>
          <a:xfrm>
            <a:off x="9277152" y="858605"/>
            <a:ext cx="1828800" cy="22860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5DB2629C-D214-4FA6-9CDB-49789097D2EC}"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J$5:$L$5">
        <xdr:nvSpPr>
          <xdr:cNvPr id="40" name="Rectangle: Rounded Corners 39">
            <a:hlinkClick xmlns:r="http://schemas.openxmlformats.org/officeDocument/2006/relationships" r:id="rId8"/>
            <a:extLst>
              <a:ext uri="{FF2B5EF4-FFF2-40B4-BE49-F238E27FC236}">
                <a16:creationId xmlns:a16="http://schemas.microsoft.com/office/drawing/2014/main" id="{47C954A8-3276-BDFA-AC18-3721A9027990}"/>
              </a:ext>
            </a:extLst>
          </xdr:cNvPr>
          <xdr:cNvSpPr/>
        </xdr:nvSpPr>
        <xdr:spPr>
          <a:xfrm>
            <a:off x="9277152" y="1230579"/>
            <a:ext cx="1828800" cy="22860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BD25013-EEBC-49F2-A6A9-D17D2298990F}"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M$5:$O$5">
        <xdr:nvSpPr>
          <xdr:cNvPr id="41" name="Rectangle: Rounded Corners 40">
            <a:hlinkClick xmlns:r="http://schemas.openxmlformats.org/officeDocument/2006/relationships" r:id="rId9"/>
            <a:extLst>
              <a:ext uri="{FF2B5EF4-FFF2-40B4-BE49-F238E27FC236}">
                <a16:creationId xmlns:a16="http://schemas.microsoft.com/office/drawing/2014/main" id="{0A85C4EE-27FF-F816-74BD-0C5A26ED7513}"/>
              </a:ext>
            </a:extLst>
          </xdr:cNvPr>
          <xdr:cNvSpPr/>
        </xdr:nvSpPr>
        <xdr:spPr>
          <a:xfrm>
            <a:off x="9277152" y="1602870"/>
            <a:ext cx="1828800" cy="241935"/>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C7D93E53-3A54-48FE-8C61-E81F58FFE277}"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P$5:$R$5">
        <xdr:nvSpPr>
          <xdr:cNvPr id="42" name="Rectangle: Rounded Corners 41">
            <a:hlinkClick xmlns:r="http://schemas.openxmlformats.org/officeDocument/2006/relationships" r:id="rId10"/>
            <a:extLst>
              <a:ext uri="{FF2B5EF4-FFF2-40B4-BE49-F238E27FC236}">
                <a16:creationId xmlns:a16="http://schemas.microsoft.com/office/drawing/2014/main" id="{52DB4931-239B-0C5E-2D06-32E0B14FD3F8}"/>
              </a:ext>
            </a:extLst>
          </xdr:cNvPr>
          <xdr:cNvSpPr/>
        </xdr:nvSpPr>
        <xdr:spPr>
          <a:xfrm>
            <a:off x="9277152" y="1987544"/>
            <a:ext cx="1828800" cy="220345"/>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B91F8819-65BE-4B50-931E-4D545A177496}"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S$5:$U$5">
        <xdr:nvSpPr>
          <xdr:cNvPr id="43" name="Rectangle: Rounded Corners 42">
            <a:hlinkClick xmlns:r="http://schemas.openxmlformats.org/officeDocument/2006/relationships" r:id="rId11"/>
            <a:extLst>
              <a:ext uri="{FF2B5EF4-FFF2-40B4-BE49-F238E27FC236}">
                <a16:creationId xmlns:a16="http://schemas.microsoft.com/office/drawing/2014/main" id="{0035CACC-DBE7-B6C2-3851-4D749344B753}"/>
              </a:ext>
            </a:extLst>
          </xdr:cNvPr>
          <xdr:cNvSpPr/>
        </xdr:nvSpPr>
        <xdr:spPr>
          <a:xfrm>
            <a:off x="9277152" y="2351580"/>
            <a:ext cx="1828800" cy="225742"/>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11173FE-AD83-41F2-A8C1-CB220CA74B8A}"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V$5:$X$5">
        <xdr:nvSpPr>
          <xdr:cNvPr id="44" name="Rectangle: Rounded Corners 43">
            <a:hlinkClick xmlns:r="http://schemas.openxmlformats.org/officeDocument/2006/relationships" r:id="rId12"/>
            <a:extLst>
              <a:ext uri="{FF2B5EF4-FFF2-40B4-BE49-F238E27FC236}">
                <a16:creationId xmlns:a16="http://schemas.microsoft.com/office/drawing/2014/main" id="{BAF7DEE7-64A9-5804-F0BC-AD4945F9ADE9}"/>
              </a:ext>
            </a:extLst>
          </xdr:cNvPr>
          <xdr:cNvSpPr/>
        </xdr:nvSpPr>
        <xdr:spPr>
          <a:xfrm>
            <a:off x="9277152" y="2720378"/>
            <a:ext cx="1828800" cy="22987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399AAAE2-6BEC-43F2-8FDD-F4D77E87B899}"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G5:I5">
        <xdr:nvSpPr>
          <xdr:cNvPr id="45" name="Rectangle: Rounded Corners 44">
            <a:hlinkClick xmlns:r="http://schemas.openxmlformats.org/officeDocument/2006/relationships" r:id="rId13"/>
            <a:extLst>
              <a:ext uri="{FF2B5EF4-FFF2-40B4-BE49-F238E27FC236}">
                <a16:creationId xmlns:a16="http://schemas.microsoft.com/office/drawing/2014/main" id="{1AB6AEFC-8935-8485-1E1B-2A96278C939E}"/>
              </a:ext>
            </a:extLst>
          </xdr:cNvPr>
          <xdr:cNvSpPr/>
        </xdr:nvSpPr>
        <xdr:spPr>
          <a:xfrm>
            <a:off x="9277152" y="3095210"/>
            <a:ext cx="1828800" cy="227012"/>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0AA49CE6-A6A3-460E-8052-ACF5268FAB54}"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J5:L5">
        <xdr:nvSpPr>
          <xdr:cNvPr id="46" name="Rectangle: Rounded Corners 45">
            <a:hlinkClick xmlns:r="http://schemas.openxmlformats.org/officeDocument/2006/relationships" r:id="rId14"/>
            <a:extLst>
              <a:ext uri="{FF2B5EF4-FFF2-40B4-BE49-F238E27FC236}">
                <a16:creationId xmlns:a16="http://schemas.microsoft.com/office/drawing/2014/main" id="{8F5A05EA-06FC-6866-5549-633305B67C2B}"/>
              </a:ext>
            </a:extLst>
          </xdr:cNvPr>
          <xdr:cNvSpPr/>
        </xdr:nvSpPr>
        <xdr:spPr>
          <a:xfrm>
            <a:off x="9277152" y="3464961"/>
            <a:ext cx="1828800" cy="213994"/>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1A00C98E-85B0-4CE8-8656-D25E4AF4F978}"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M5:O5">
        <xdr:nvSpPr>
          <xdr:cNvPr id="47" name="Rectangle: Rounded Corners 46">
            <a:hlinkClick xmlns:r="http://schemas.openxmlformats.org/officeDocument/2006/relationships" r:id="rId15"/>
            <a:extLst>
              <a:ext uri="{FF2B5EF4-FFF2-40B4-BE49-F238E27FC236}">
                <a16:creationId xmlns:a16="http://schemas.microsoft.com/office/drawing/2014/main" id="{69A47296-003D-B889-0651-45BE5C329E19}"/>
              </a:ext>
            </a:extLst>
          </xdr:cNvPr>
          <xdr:cNvSpPr/>
        </xdr:nvSpPr>
        <xdr:spPr>
          <a:xfrm>
            <a:off x="9277152" y="3822646"/>
            <a:ext cx="1828800" cy="222568"/>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D01E419A-F9C9-4555-BC82-9B931615F224}"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P5:R5">
        <xdr:nvSpPr>
          <xdr:cNvPr id="48" name="Rectangle: Rounded Corners 47">
            <a:hlinkClick xmlns:r="http://schemas.openxmlformats.org/officeDocument/2006/relationships" r:id="rId16"/>
            <a:extLst>
              <a:ext uri="{FF2B5EF4-FFF2-40B4-BE49-F238E27FC236}">
                <a16:creationId xmlns:a16="http://schemas.microsoft.com/office/drawing/2014/main" id="{535324D2-C49F-DE69-5BB0-84A1DFAD8ED3}"/>
              </a:ext>
            </a:extLst>
          </xdr:cNvPr>
          <xdr:cNvSpPr/>
        </xdr:nvSpPr>
        <xdr:spPr>
          <a:xfrm>
            <a:off x="9277152" y="4188905"/>
            <a:ext cx="1828800" cy="24003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102EC94-895A-404C-B1A4-15ABC5D412BB}"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grpSp>
    <xdr:clientData/>
  </xdr:twoCellAnchor>
</xdr:wsDr>
</file>

<file path=xl/drawings/drawing43.xml><?xml version="1.0" encoding="utf-8"?>
<xdr:wsDr xmlns:xdr="http://schemas.openxmlformats.org/drawingml/2006/spreadsheetDrawing" xmlns:a="http://schemas.openxmlformats.org/drawingml/2006/main">
  <xdr:twoCellAnchor>
    <xdr:from>
      <xdr:col>6</xdr:col>
      <xdr:colOff>590550</xdr:colOff>
      <xdr:row>2</xdr:row>
      <xdr:rowOff>19050</xdr:rowOff>
    </xdr:from>
    <xdr:to>
      <xdr:col>8</xdr:col>
      <xdr:colOff>304800</xdr:colOff>
      <xdr:row>3</xdr:row>
      <xdr:rowOff>85725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3500-000002000000}"/>
            </a:ext>
          </a:extLst>
        </xdr:cNvPr>
        <xdr:cNvSpPr/>
      </xdr:nvSpPr>
      <xdr:spPr>
        <a:xfrm>
          <a:off x="5856514" y="413657"/>
          <a:ext cx="930729" cy="283029"/>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100"/>
            <a:t>Back</a:t>
          </a:r>
        </a:p>
      </xdr:txBody>
    </xdr:sp>
    <xdr:clientData/>
  </xdr:twoCellAnchor>
  <xdr:twoCellAnchor>
    <xdr:from>
      <xdr:col>2</xdr:col>
      <xdr:colOff>821871</xdr:colOff>
      <xdr:row>0</xdr:row>
      <xdr:rowOff>136071</xdr:rowOff>
    </xdr:from>
    <xdr:to>
      <xdr:col>5</xdr:col>
      <xdr:colOff>35379</xdr:colOff>
      <xdr:row>1</xdr:row>
      <xdr:rowOff>164647</xdr:rowOff>
    </xdr:to>
    <xdr:sp macro="" textlink="'Automatic Response (2)'!S5">
      <xdr:nvSpPr>
        <xdr:cNvPr id="3" name="Rectangle 2">
          <a:extLst>
            <a:ext uri="{FF2B5EF4-FFF2-40B4-BE49-F238E27FC236}">
              <a16:creationId xmlns:a16="http://schemas.microsoft.com/office/drawing/2014/main" id="{00000000-0008-0000-3500-000003000000}"/>
            </a:ext>
          </a:extLst>
        </xdr:cNvPr>
        <xdr:cNvSpPr/>
      </xdr:nvSpPr>
      <xdr:spPr>
        <a:xfrm>
          <a:off x="1646463" y="138792"/>
          <a:ext cx="3004459" cy="217716"/>
        </a:xfrm>
        <a:prstGeom prst="rect">
          <a:avLst/>
        </a:prstGeom>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ctr"/>
        <a:lstStyle/>
        <a:p>
          <a:pPr algn="ctr"/>
          <a:fld id="{C8821E9C-EB0D-4EC6-9AA2-A69B2DAE6F04}" type="TxLink">
            <a:rPr lang="en-US" sz="1100" b="1" i="0" u="none" strike="noStrike">
              <a:solidFill>
                <a:srgbClr val="000000"/>
              </a:solidFill>
              <a:latin typeface="Calibri"/>
              <a:ea typeface="Calibri"/>
              <a:cs typeface="Calibri"/>
            </a:rPr>
            <a:pPr algn="ctr"/>
            <a:t> </a:t>
          </a:fld>
          <a:endParaRPr lang="en-US" sz="1100">
            <a:solidFill>
              <a:schemeClr val="tx1">
                <a:lumMod val="85000"/>
                <a:lumOff val="15000"/>
              </a:schemeClr>
            </a:solidFill>
          </a:endParaRP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72</xdr:col>
      <xdr:colOff>41634</xdr:colOff>
      <xdr:row>1</xdr:row>
      <xdr:rowOff>149657</xdr:rowOff>
    </xdr:from>
    <xdr:to>
      <xdr:col>74</xdr:col>
      <xdr:colOff>345557</xdr:colOff>
      <xdr:row>5</xdr:row>
      <xdr:rowOff>35377</xdr:rowOff>
    </xdr:to>
    <xdr:grpSp>
      <xdr:nvGrpSpPr>
        <xdr:cNvPr id="2" name="Group 1">
          <a:extLst>
            <a:ext uri="{FF2B5EF4-FFF2-40B4-BE49-F238E27FC236}">
              <a16:creationId xmlns:a16="http://schemas.microsoft.com/office/drawing/2014/main" id="{2CC92F76-27B8-4F57-8D03-BB47EF136C06}"/>
            </a:ext>
          </a:extLst>
        </xdr:cNvPr>
        <xdr:cNvGrpSpPr/>
      </xdr:nvGrpSpPr>
      <xdr:grpSpPr>
        <a:xfrm>
          <a:off x="9772374" y="210617"/>
          <a:ext cx="913523" cy="502940"/>
          <a:chOff x="9301612" y="195416"/>
          <a:chExt cx="914399" cy="534972"/>
        </a:xfrm>
      </xdr:grpSpPr>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8197D2FB-185F-F67F-1CFD-ADD8BB3631DF}"/>
              </a:ext>
            </a:extLst>
          </xdr:cNvPr>
          <xdr:cNvSpPr/>
        </xdr:nvSpPr>
        <xdr:spPr>
          <a:xfrm>
            <a:off x="9301612" y="195416"/>
            <a:ext cx="914399" cy="234044"/>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2E5C6CB2-7516-5EE4-1730-F1DEED8AAA81}"/>
              </a:ext>
            </a:extLst>
          </xdr:cNvPr>
          <xdr:cNvSpPr/>
        </xdr:nvSpPr>
        <xdr:spPr>
          <a:xfrm>
            <a:off x="9301612" y="501788"/>
            <a:ext cx="913038" cy="22860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grpSp>
    <xdr:clientData/>
  </xdr:twoCellAnchor>
  <xdr:twoCellAnchor>
    <xdr:from>
      <xdr:col>1</xdr:col>
      <xdr:colOff>112416</xdr:colOff>
      <xdr:row>10</xdr:row>
      <xdr:rowOff>70129</xdr:rowOff>
    </xdr:from>
    <xdr:to>
      <xdr:col>1</xdr:col>
      <xdr:colOff>1758881</xdr:colOff>
      <xdr:row>11</xdr:row>
      <xdr:rowOff>219075</xdr:rowOff>
    </xdr:to>
    <xdr:sp macro="" textlink="">
      <xdr:nvSpPr>
        <xdr:cNvPr id="5" name="Rectangle 4">
          <a:extLst>
            <a:ext uri="{FF2B5EF4-FFF2-40B4-BE49-F238E27FC236}">
              <a16:creationId xmlns:a16="http://schemas.microsoft.com/office/drawing/2014/main" id="{98993963-C3B3-4C01-9D81-54F4911FDEE6}"/>
            </a:ext>
          </a:extLst>
        </xdr:cNvPr>
        <xdr:cNvSpPr/>
      </xdr:nvSpPr>
      <xdr:spPr>
        <a:xfrm>
          <a:off x="296566" y="1703349"/>
          <a:ext cx="1645195" cy="2568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For</a:t>
          </a:r>
          <a:r>
            <a:rPr lang="en-US" sz="1200" b="1" baseline="0">
              <a:solidFill>
                <a:schemeClr val="tx1"/>
              </a:solidFill>
            </a:rPr>
            <a:t> Inspector Use Only</a:t>
          </a:r>
          <a:endParaRPr lang="en-US" sz="1200" b="1">
            <a:solidFill>
              <a:schemeClr val="tx1"/>
            </a:solidFill>
          </a:endParaRPr>
        </a:p>
      </xdr:txBody>
    </xdr:sp>
    <xdr:clientData/>
  </xdr:twoCellAnchor>
  <xdr:twoCellAnchor>
    <xdr:from>
      <xdr:col>1</xdr:col>
      <xdr:colOff>97155</xdr:colOff>
      <xdr:row>15</xdr:row>
      <xdr:rowOff>0</xdr:rowOff>
    </xdr:from>
    <xdr:to>
      <xdr:col>1</xdr:col>
      <xdr:colOff>1748790</xdr:colOff>
      <xdr:row>16</xdr:row>
      <xdr:rowOff>11430</xdr:rowOff>
    </xdr:to>
    <xdr:sp macro="" textlink="">
      <xdr:nvSpPr>
        <xdr:cNvPr id="6" name="Rectangle 5">
          <a:extLst>
            <a:ext uri="{FF2B5EF4-FFF2-40B4-BE49-F238E27FC236}">
              <a16:creationId xmlns:a16="http://schemas.microsoft.com/office/drawing/2014/main" id="{DE96E26C-344F-4787-A5F4-4093ED38D849}"/>
            </a:ext>
          </a:extLst>
        </xdr:cNvPr>
        <xdr:cNvSpPr/>
      </xdr:nvSpPr>
      <xdr:spPr>
        <a:xfrm>
          <a:off x="283845" y="2616200"/>
          <a:ext cx="1649095" cy="2057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a:solidFill>
                <a:schemeClr val="tx1"/>
              </a:solidFill>
            </a:rPr>
            <a:t>Automatic</a:t>
          </a:r>
          <a:r>
            <a:rPr lang="en-US" sz="1200" b="1" baseline="0">
              <a:solidFill>
                <a:schemeClr val="tx1"/>
              </a:solidFill>
            </a:rPr>
            <a:t> Aid Factor</a:t>
          </a:r>
          <a:endParaRPr lang="en-US" sz="1200" b="1">
            <a:solidFill>
              <a:schemeClr val="tx1"/>
            </a:solidFill>
          </a:endParaRPr>
        </a:p>
      </xdr:txBody>
    </xdr:sp>
    <xdr:clientData/>
  </xdr:twoCellAnchor>
  <xdr:twoCellAnchor>
    <xdr:from>
      <xdr:col>64</xdr:col>
      <xdr:colOff>95251</xdr:colOff>
      <xdr:row>29</xdr:row>
      <xdr:rowOff>90486</xdr:rowOff>
    </xdr:from>
    <xdr:to>
      <xdr:col>76</xdr:col>
      <xdr:colOff>60325</xdr:colOff>
      <xdr:row>36</xdr:row>
      <xdr:rowOff>7937</xdr:rowOff>
    </xdr:to>
    <xdr:sp macro="" textlink="" fLocksText="0">
      <xdr:nvSpPr>
        <xdr:cNvPr id="7" name="TextBox 6">
          <a:extLst>
            <a:ext uri="{FF2B5EF4-FFF2-40B4-BE49-F238E27FC236}">
              <a16:creationId xmlns:a16="http://schemas.microsoft.com/office/drawing/2014/main" id="{32991B50-91D9-4121-9FEB-A7AFB7EE75EE}"/>
            </a:ext>
          </a:extLst>
        </xdr:cNvPr>
        <xdr:cNvSpPr txBox="1"/>
      </xdr:nvSpPr>
      <xdr:spPr>
        <a:xfrm>
          <a:off x="9057641" y="5650546"/>
          <a:ext cx="2657474" cy="1417321"/>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r>
            <a:rPr lang="en-US" sz="1100" i="1"/>
            <a:t>						</a:t>
          </a:r>
          <a:r>
            <a:rPr lang="en-US" sz="1100"/>
            <a:t>	</a:t>
          </a:r>
        </a:p>
      </xdr:txBody>
    </xdr:sp>
    <xdr:clientData/>
  </xdr:twoCellAnchor>
  <xdr:twoCellAnchor>
    <xdr:from>
      <xdr:col>1</xdr:col>
      <xdr:colOff>65034</xdr:colOff>
      <xdr:row>6</xdr:row>
      <xdr:rowOff>134082</xdr:rowOff>
    </xdr:from>
    <xdr:to>
      <xdr:col>1</xdr:col>
      <xdr:colOff>1814118</xdr:colOff>
      <xdr:row>8</xdr:row>
      <xdr:rowOff>30921</xdr:rowOff>
    </xdr:to>
    <xdr:sp macro="" textlink="">
      <xdr:nvSpPr>
        <xdr:cNvPr id="8" name="Rectangle: Rounded Corners 7">
          <a:hlinkClick xmlns:r="http://schemas.openxmlformats.org/officeDocument/2006/relationships" r:id="rId3"/>
          <a:extLst>
            <a:ext uri="{FF2B5EF4-FFF2-40B4-BE49-F238E27FC236}">
              <a16:creationId xmlns:a16="http://schemas.microsoft.com/office/drawing/2014/main" id="{2C077C10-0ABA-47A1-8E43-0991133D5F83}"/>
            </a:ext>
          </a:extLst>
        </xdr:cNvPr>
        <xdr:cNvSpPr/>
      </xdr:nvSpPr>
      <xdr:spPr>
        <a:xfrm>
          <a:off x="250454" y="1044672"/>
          <a:ext cx="1750354" cy="276569"/>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Response</a:t>
          </a:r>
        </a:p>
      </xdr:txBody>
    </xdr:sp>
    <xdr:clientData/>
  </xdr:twoCellAnchor>
  <xdr:twoCellAnchor>
    <xdr:from>
      <xdr:col>1</xdr:col>
      <xdr:colOff>217573</xdr:colOff>
      <xdr:row>12</xdr:row>
      <xdr:rowOff>93246</xdr:rowOff>
    </xdr:from>
    <xdr:to>
      <xdr:col>1</xdr:col>
      <xdr:colOff>1589363</xdr:colOff>
      <xdr:row>14</xdr:row>
      <xdr:rowOff>133059</xdr:rowOff>
    </xdr:to>
    <xdr:sp macro="" textlink="">
      <xdr:nvSpPr>
        <xdr:cNvPr id="9" name="Rectangle: Rounded Corners 8">
          <a:hlinkClick xmlns:r="http://schemas.openxmlformats.org/officeDocument/2006/relationships" r:id="rId4"/>
          <a:extLst>
            <a:ext uri="{FF2B5EF4-FFF2-40B4-BE49-F238E27FC236}">
              <a16:creationId xmlns:a16="http://schemas.microsoft.com/office/drawing/2014/main" id="{7883A855-E2AA-4B75-9817-718B0517F376}"/>
            </a:ext>
          </a:extLst>
        </xdr:cNvPr>
        <xdr:cNvSpPr/>
      </xdr:nvSpPr>
      <xdr:spPr>
        <a:xfrm>
          <a:off x="402993" y="2052856"/>
          <a:ext cx="1371790" cy="490663"/>
        </a:xfrm>
        <a:prstGeom prst="roundRect">
          <a:avLst/>
        </a:prstGeom>
        <a:solidFill>
          <a:schemeClr val="accent4">
            <a:lumMod val="75000"/>
          </a:schemeClr>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Automatic Aid Factor  Calculator</a:t>
          </a:r>
        </a:p>
      </xdr:txBody>
    </xdr:sp>
    <xdr:clientData/>
  </xdr:twoCellAnchor>
  <xdr:twoCellAnchor>
    <xdr:from>
      <xdr:col>67</xdr:col>
      <xdr:colOff>91440</xdr:colOff>
      <xdr:row>6</xdr:row>
      <xdr:rowOff>76200</xdr:rowOff>
    </xdr:from>
    <xdr:to>
      <xdr:col>75</xdr:col>
      <xdr:colOff>167640</xdr:colOff>
      <xdr:row>27</xdr:row>
      <xdr:rowOff>188047</xdr:rowOff>
    </xdr:to>
    <xdr:grpSp>
      <xdr:nvGrpSpPr>
        <xdr:cNvPr id="36" name="Group 35">
          <a:extLst>
            <a:ext uri="{FF2B5EF4-FFF2-40B4-BE49-F238E27FC236}">
              <a16:creationId xmlns:a16="http://schemas.microsoft.com/office/drawing/2014/main" id="{8088CF46-302F-4BD4-AA6C-19F3BBE8F8C6}"/>
            </a:ext>
          </a:extLst>
        </xdr:cNvPr>
        <xdr:cNvGrpSpPr/>
      </xdr:nvGrpSpPr>
      <xdr:grpSpPr>
        <a:xfrm>
          <a:off x="9288780" y="982980"/>
          <a:ext cx="1828800" cy="4310467"/>
          <a:chOff x="9277152" y="858605"/>
          <a:chExt cx="1828800" cy="4310467"/>
        </a:xfrm>
      </xdr:grpSpPr>
      <xdr:sp macro="" textlink="'Automatic Response (2)'!S5:U5">
        <xdr:nvSpPr>
          <xdr:cNvPr id="37" name="Rectangle: Rounded Corners 36">
            <a:hlinkClick xmlns:r="http://schemas.openxmlformats.org/officeDocument/2006/relationships" r:id="rId5"/>
            <a:extLst>
              <a:ext uri="{FF2B5EF4-FFF2-40B4-BE49-F238E27FC236}">
                <a16:creationId xmlns:a16="http://schemas.microsoft.com/office/drawing/2014/main" id="{EAEE79C3-7841-0722-9E6A-DFBAD99397AC}"/>
              </a:ext>
            </a:extLst>
          </xdr:cNvPr>
          <xdr:cNvSpPr/>
        </xdr:nvSpPr>
        <xdr:spPr>
          <a:xfrm>
            <a:off x="9277152" y="4571673"/>
            <a:ext cx="1828800" cy="21844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8DC87600-0833-49A8-8D01-425E000B4772}"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V5:X5">
        <xdr:nvSpPr>
          <xdr:cNvPr id="38" name="Rectangle: Rounded Corners 37">
            <a:hlinkClick xmlns:r="http://schemas.openxmlformats.org/officeDocument/2006/relationships" r:id="rId6"/>
            <a:extLst>
              <a:ext uri="{FF2B5EF4-FFF2-40B4-BE49-F238E27FC236}">
                <a16:creationId xmlns:a16="http://schemas.microsoft.com/office/drawing/2014/main" id="{1E3FAE3B-68F6-A993-2ABB-A245D509709E}"/>
              </a:ext>
            </a:extLst>
          </xdr:cNvPr>
          <xdr:cNvSpPr/>
        </xdr:nvSpPr>
        <xdr:spPr>
          <a:xfrm>
            <a:off x="9277152" y="4932852"/>
            <a:ext cx="1828800" cy="23622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AD215D21-D08B-4029-88ED-0ECA7743C2F8}"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G$5:$I$5">
        <xdr:nvSpPr>
          <xdr:cNvPr id="39" name="Rectangle: Rounded Corners 38">
            <a:hlinkClick xmlns:r="http://schemas.openxmlformats.org/officeDocument/2006/relationships" r:id="rId7"/>
            <a:extLst>
              <a:ext uri="{FF2B5EF4-FFF2-40B4-BE49-F238E27FC236}">
                <a16:creationId xmlns:a16="http://schemas.microsoft.com/office/drawing/2014/main" id="{03C0D738-D085-8A23-D04D-E2724C0B6E90}"/>
              </a:ext>
            </a:extLst>
          </xdr:cNvPr>
          <xdr:cNvSpPr/>
        </xdr:nvSpPr>
        <xdr:spPr>
          <a:xfrm>
            <a:off x="9277152" y="858605"/>
            <a:ext cx="1828800" cy="22860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5DB2629C-D214-4FA6-9CDB-49789097D2EC}"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J$5:$L$5">
        <xdr:nvSpPr>
          <xdr:cNvPr id="40" name="Rectangle: Rounded Corners 39">
            <a:hlinkClick xmlns:r="http://schemas.openxmlformats.org/officeDocument/2006/relationships" r:id="rId8"/>
            <a:extLst>
              <a:ext uri="{FF2B5EF4-FFF2-40B4-BE49-F238E27FC236}">
                <a16:creationId xmlns:a16="http://schemas.microsoft.com/office/drawing/2014/main" id="{C7713A65-CC62-35D7-6B53-66D2EAD2AFE4}"/>
              </a:ext>
            </a:extLst>
          </xdr:cNvPr>
          <xdr:cNvSpPr/>
        </xdr:nvSpPr>
        <xdr:spPr>
          <a:xfrm>
            <a:off x="9277152" y="1230579"/>
            <a:ext cx="1828800" cy="22860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BD25013-EEBC-49F2-A6A9-D17D2298990F}"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M$5:$O$5">
        <xdr:nvSpPr>
          <xdr:cNvPr id="41" name="Rectangle: Rounded Corners 40">
            <a:hlinkClick xmlns:r="http://schemas.openxmlformats.org/officeDocument/2006/relationships" r:id="rId9"/>
            <a:extLst>
              <a:ext uri="{FF2B5EF4-FFF2-40B4-BE49-F238E27FC236}">
                <a16:creationId xmlns:a16="http://schemas.microsoft.com/office/drawing/2014/main" id="{1B09686E-0E80-FD09-3DF5-DB3A7660B981}"/>
              </a:ext>
            </a:extLst>
          </xdr:cNvPr>
          <xdr:cNvSpPr/>
        </xdr:nvSpPr>
        <xdr:spPr>
          <a:xfrm>
            <a:off x="9277152" y="1602870"/>
            <a:ext cx="1828800" cy="241935"/>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C7D93E53-3A54-48FE-8C61-E81F58FFE277}"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P$5:$R$5">
        <xdr:nvSpPr>
          <xdr:cNvPr id="42" name="Rectangle: Rounded Corners 41">
            <a:hlinkClick xmlns:r="http://schemas.openxmlformats.org/officeDocument/2006/relationships" r:id="rId10"/>
            <a:extLst>
              <a:ext uri="{FF2B5EF4-FFF2-40B4-BE49-F238E27FC236}">
                <a16:creationId xmlns:a16="http://schemas.microsoft.com/office/drawing/2014/main" id="{6C445FB0-4977-9D1C-EBB4-1D93586775C5}"/>
              </a:ext>
            </a:extLst>
          </xdr:cNvPr>
          <xdr:cNvSpPr/>
        </xdr:nvSpPr>
        <xdr:spPr>
          <a:xfrm>
            <a:off x="9277152" y="1987544"/>
            <a:ext cx="1828800" cy="220345"/>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B91F8819-65BE-4B50-931E-4D545A177496}"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S$5:$U$5">
        <xdr:nvSpPr>
          <xdr:cNvPr id="43" name="Rectangle: Rounded Corners 42">
            <a:hlinkClick xmlns:r="http://schemas.openxmlformats.org/officeDocument/2006/relationships" r:id="rId11"/>
            <a:extLst>
              <a:ext uri="{FF2B5EF4-FFF2-40B4-BE49-F238E27FC236}">
                <a16:creationId xmlns:a16="http://schemas.microsoft.com/office/drawing/2014/main" id="{81ED34C4-EE3F-E34C-2490-C0D7E7D15391}"/>
              </a:ext>
            </a:extLst>
          </xdr:cNvPr>
          <xdr:cNvSpPr/>
        </xdr:nvSpPr>
        <xdr:spPr>
          <a:xfrm>
            <a:off x="9277152" y="2351580"/>
            <a:ext cx="1828800" cy="225742"/>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11173FE-AD83-41F2-A8C1-CB220CA74B8A}"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V$5:$X$5">
        <xdr:nvSpPr>
          <xdr:cNvPr id="44" name="Rectangle: Rounded Corners 43">
            <a:hlinkClick xmlns:r="http://schemas.openxmlformats.org/officeDocument/2006/relationships" r:id="rId12"/>
            <a:extLst>
              <a:ext uri="{FF2B5EF4-FFF2-40B4-BE49-F238E27FC236}">
                <a16:creationId xmlns:a16="http://schemas.microsoft.com/office/drawing/2014/main" id="{E01EC665-A203-B7EA-F94B-9DAE3674237E}"/>
              </a:ext>
            </a:extLst>
          </xdr:cNvPr>
          <xdr:cNvSpPr/>
        </xdr:nvSpPr>
        <xdr:spPr>
          <a:xfrm>
            <a:off x="9277152" y="2720378"/>
            <a:ext cx="1828800" cy="229871"/>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399AAAE2-6BEC-43F2-8FDD-F4D77E87B899}"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8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G5:I5">
        <xdr:nvSpPr>
          <xdr:cNvPr id="45" name="Rectangle: Rounded Corners 44">
            <a:hlinkClick xmlns:r="http://schemas.openxmlformats.org/officeDocument/2006/relationships" r:id="rId13"/>
            <a:extLst>
              <a:ext uri="{FF2B5EF4-FFF2-40B4-BE49-F238E27FC236}">
                <a16:creationId xmlns:a16="http://schemas.microsoft.com/office/drawing/2014/main" id="{CE341715-C52A-C222-BC69-4C4535904712}"/>
              </a:ext>
            </a:extLst>
          </xdr:cNvPr>
          <xdr:cNvSpPr/>
        </xdr:nvSpPr>
        <xdr:spPr>
          <a:xfrm>
            <a:off x="9277152" y="3095210"/>
            <a:ext cx="1828800" cy="227012"/>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0AA49CE6-A6A3-460E-8052-ACF5268FAB54}"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J5:L5">
        <xdr:nvSpPr>
          <xdr:cNvPr id="46" name="Rectangle: Rounded Corners 45">
            <a:hlinkClick xmlns:r="http://schemas.openxmlformats.org/officeDocument/2006/relationships" r:id="rId14"/>
            <a:extLst>
              <a:ext uri="{FF2B5EF4-FFF2-40B4-BE49-F238E27FC236}">
                <a16:creationId xmlns:a16="http://schemas.microsoft.com/office/drawing/2014/main" id="{2D3564B1-B61F-8319-87C1-67ED19E74B6C}"/>
              </a:ext>
            </a:extLst>
          </xdr:cNvPr>
          <xdr:cNvSpPr/>
        </xdr:nvSpPr>
        <xdr:spPr>
          <a:xfrm>
            <a:off x="9277152" y="3464961"/>
            <a:ext cx="1828800" cy="213994"/>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1A00C98E-85B0-4CE8-8656-D25E4AF4F978}"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M5:O5">
        <xdr:nvSpPr>
          <xdr:cNvPr id="47" name="Rectangle: Rounded Corners 46">
            <a:hlinkClick xmlns:r="http://schemas.openxmlformats.org/officeDocument/2006/relationships" r:id="rId15"/>
            <a:extLst>
              <a:ext uri="{FF2B5EF4-FFF2-40B4-BE49-F238E27FC236}">
                <a16:creationId xmlns:a16="http://schemas.microsoft.com/office/drawing/2014/main" id="{EE2586E2-25FD-5C48-9FD6-BDFEAD97F4EE}"/>
              </a:ext>
            </a:extLst>
          </xdr:cNvPr>
          <xdr:cNvSpPr/>
        </xdr:nvSpPr>
        <xdr:spPr>
          <a:xfrm>
            <a:off x="9277152" y="3822646"/>
            <a:ext cx="1828800" cy="222568"/>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D01E419A-F9C9-4555-BC82-9B931615F224}"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sp macro="" textlink="'Automatic Response (2)'!P5:R5">
        <xdr:nvSpPr>
          <xdr:cNvPr id="48" name="Rectangle: Rounded Corners 47">
            <a:hlinkClick xmlns:r="http://schemas.openxmlformats.org/officeDocument/2006/relationships" r:id="rId16"/>
            <a:extLst>
              <a:ext uri="{FF2B5EF4-FFF2-40B4-BE49-F238E27FC236}">
                <a16:creationId xmlns:a16="http://schemas.microsoft.com/office/drawing/2014/main" id="{216CB24A-1933-934E-28EA-F984A8F05519}"/>
              </a:ext>
            </a:extLst>
          </xdr:cNvPr>
          <xdr:cNvSpPr/>
        </xdr:nvSpPr>
        <xdr:spPr>
          <a:xfrm>
            <a:off x="9277152" y="4188905"/>
            <a:ext cx="1828800" cy="240030"/>
          </a:xfrm>
          <a:prstGeom prst="roundRect">
            <a:avLst/>
          </a:prstGeom>
          <a:solidFill>
            <a:srgbClr val="FFC000">
              <a:lumMod val="40000"/>
              <a:lumOff val="60000"/>
            </a:srgbClr>
          </a:solidFill>
          <a:ln w="9525" cap="flat" cmpd="sng" algn="ctr">
            <a:solidFill>
              <a:sysClr val="windowText" lastClr="00000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fld id="{E102EC94-895A-404C-B1A4-15ABC5D412BB}" type="TxLink">
              <a:rPr kumimoji="0" lang="en-US" sz="1100" b="1" i="0" u="none" strike="noStrike" kern="0" cap="none" spc="0" normalizeH="0" baseline="0" noProof="0">
                <a:ln>
                  <a:noFill/>
                </a:ln>
                <a:solidFill>
                  <a:srgbClr val="000000"/>
                </a:solidFill>
                <a:effectLst/>
                <a:uLnTx/>
                <a:uFillTx/>
                <a:latin typeface="Calibri"/>
                <a:ea typeface="Calibri"/>
                <a:cs typeface="Calibri"/>
              </a:rPr>
              <a:pPr marL="0" marR="0" lvl="0" indent="0" algn="ctr" defTabSz="914400" eaLnBrk="1" fontAlgn="auto" latinLnBrk="0" hangingPunct="1">
                <a:lnSpc>
                  <a:spcPct val="100000"/>
                </a:lnSpc>
                <a:spcBef>
                  <a:spcPts val="0"/>
                </a:spcBef>
                <a:spcAft>
                  <a:spcPts val="0"/>
                </a:spcAft>
                <a:buClrTx/>
                <a:buSzTx/>
                <a:buFontTx/>
                <a:buNone/>
                <a:tabLst/>
                <a:defRPr/>
              </a:pPr>
              <a:t> </a:t>
            </a:fld>
            <a:endParaRPr kumimoji="0" lang="en-US" sz="1100" b="1" i="0" u="none" strike="noStrike" kern="0" cap="none" spc="0" normalizeH="0" baseline="0" noProof="0">
              <a:ln>
                <a:noFill/>
              </a:ln>
              <a:solidFill>
                <a:sysClr val="window" lastClr="FFFFFF"/>
              </a:solidFill>
              <a:effectLst/>
              <a:uLnTx/>
              <a:uFillTx/>
              <a:latin typeface="Calibri"/>
              <a:ea typeface="Calibri"/>
              <a:cs typeface="Calibri"/>
            </a:endParaRPr>
          </a:p>
        </xdr:txBody>
      </xdr:sp>
    </xdr:grpSp>
    <xdr:clientData/>
  </xdr:twoCellAnchor>
</xdr:wsDr>
</file>

<file path=xl/drawings/drawing45.xml><?xml version="1.0" encoding="utf-8"?>
<xdr:wsDr xmlns:xdr="http://schemas.openxmlformats.org/drawingml/2006/spreadsheetDrawing" xmlns:a="http://schemas.openxmlformats.org/drawingml/2006/main">
  <xdr:twoCellAnchor>
    <xdr:from>
      <xdr:col>6</xdr:col>
      <xdr:colOff>590550</xdr:colOff>
      <xdr:row>2</xdr:row>
      <xdr:rowOff>19050</xdr:rowOff>
    </xdr:from>
    <xdr:to>
      <xdr:col>8</xdr:col>
      <xdr:colOff>304800</xdr:colOff>
      <xdr:row>3</xdr:row>
      <xdr:rowOff>85725</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3800-000002000000}"/>
            </a:ext>
          </a:extLst>
        </xdr:cNvPr>
        <xdr:cNvSpPr/>
      </xdr:nvSpPr>
      <xdr:spPr>
        <a:xfrm>
          <a:off x="5856514" y="413657"/>
          <a:ext cx="930729" cy="283029"/>
        </a:xfrm>
        <a:prstGeom prst="round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ctr"/>
        <a:lstStyle/>
        <a:p>
          <a:pPr algn="ctr"/>
          <a:r>
            <a:rPr lang="en-US" sz="1100"/>
            <a:t>Back</a:t>
          </a:r>
        </a:p>
      </xdr:txBody>
    </xdr:sp>
    <xdr:clientData/>
  </xdr:twoCellAnchor>
  <xdr:twoCellAnchor>
    <xdr:from>
      <xdr:col>2</xdr:col>
      <xdr:colOff>821871</xdr:colOff>
      <xdr:row>0</xdr:row>
      <xdr:rowOff>136071</xdr:rowOff>
    </xdr:from>
    <xdr:to>
      <xdr:col>5</xdr:col>
      <xdr:colOff>35379</xdr:colOff>
      <xdr:row>1</xdr:row>
      <xdr:rowOff>164647</xdr:rowOff>
    </xdr:to>
    <xdr:sp macro="" textlink="'Automatic Response (2)'!V5">
      <xdr:nvSpPr>
        <xdr:cNvPr id="3" name="Rectangle 2">
          <a:extLst>
            <a:ext uri="{FF2B5EF4-FFF2-40B4-BE49-F238E27FC236}">
              <a16:creationId xmlns:a16="http://schemas.microsoft.com/office/drawing/2014/main" id="{00000000-0008-0000-3800-000003000000}"/>
            </a:ext>
          </a:extLst>
        </xdr:cNvPr>
        <xdr:cNvSpPr/>
      </xdr:nvSpPr>
      <xdr:spPr>
        <a:xfrm>
          <a:off x="1646463" y="138792"/>
          <a:ext cx="3004459" cy="217716"/>
        </a:xfrm>
        <a:prstGeom prst="rect">
          <a:avLst/>
        </a:prstGeom>
      </xdr:spPr>
      <xdr:style>
        <a:lnRef idx="2">
          <a:schemeClr val="accent3">
            <a:shade val="15000"/>
          </a:schemeClr>
        </a:lnRef>
        <a:fillRef idx="1">
          <a:schemeClr val="accent3"/>
        </a:fillRef>
        <a:effectRef idx="0">
          <a:schemeClr val="accent3"/>
        </a:effectRef>
        <a:fontRef idx="minor">
          <a:schemeClr val="lt1"/>
        </a:fontRef>
      </xdr:style>
      <xdr:txBody>
        <a:bodyPr vertOverflow="clip" horzOverflow="clip" rtlCol="0" anchor="ctr"/>
        <a:lstStyle/>
        <a:p>
          <a:pPr algn="ctr"/>
          <a:fld id="{D23761F6-508F-4A9B-89D7-C74F82207E8D}" type="TxLink">
            <a:rPr lang="en-US" sz="1100" b="1" i="0" u="none" strike="noStrike">
              <a:solidFill>
                <a:srgbClr val="000000"/>
              </a:solidFill>
              <a:latin typeface="Calibri"/>
              <a:ea typeface="Calibri"/>
              <a:cs typeface="Calibri"/>
            </a:rPr>
            <a:pPr algn="ctr"/>
            <a:t> </a:t>
          </a:fld>
          <a:endParaRPr lang="en-US" sz="1100">
            <a:solidFill>
              <a:schemeClr val="tx1">
                <a:lumMod val="85000"/>
                <a:lumOff val="15000"/>
              </a:schemeClr>
            </a:solidFill>
          </a:endParaRP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56</xdr:col>
      <xdr:colOff>38099</xdr:colOff>
      <xdr:row>6</xdr:row>
      <xdr:rowOff>112395</xdr:rowOff>
    </xdr:from>
    <xdr:to>
      <xdr:col>61</xdr:col>
      <xdr:colOff>266699</xdr:colOff>
      <xdr:row>8</xdr:row>
      <xdr:rowOff>1694</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00000000-0008-0000-3A00-000003000000}"/>
            </a:ext>
          </a:extLst>
        </xdr:cNvPr>
        <xdr:cNvSpPr/>
      </xdr:nvSpPr>
      <xdr:spPr>
        <a:xfrm>
          <a:off x="8562974" y="1436370"/>
          <a:ext cx="1295400" cy="279824"/>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1</a:t>
          </a:r>
        </a:p>
      </xdr:txBody>
    </xdr:sp>
    <xdr:clientData/>
  </xdr:twoCellAnchor>
  <xdr:twoCellAnchor>
    <xdr:from>
      <xdr:col>56</xdr:col>
      <xdr:colOff>38099</xdr:colOff>
      <xdr:row>9</xdr:row>
      <xdr:rowOff>91440</xdr:rowOff>
    </xdr:from>
    <xdr:to>
      <xdr:col>61</xdr:col>
      <xdr:colOff>266699</xdr:colOff>
      <xdr:row>11</xdr:row>
      <xdr:rowOff>90476</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3A00-000004000000}"/>
            </a:ext>
          </a:extLst>
        </xdr:cNvPr>
        <xdr:cNvSpPr/>
      </xdr:nvSpPr>
      <xdr:spPr>
        <a:xfrm>
          <a:off x="8562974" y="1901190"/>
          <a:ext cx="1295400" cy="284786"/>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2</a:t>
          </a:r>
        </a:p>
      </xdr:txBody>
    </xdr:sp>
    <xdr:clientData/>
  </xdr:twoCellAnchor>
  <xdr:twoCellAnchor>
    <xdr:from>
      <xdr:col>56</xdr:col>
      <xdr:colOff>38099</xdr:colOff>
      <xdr:row>13</xdr:row>
      <xdr:rowOff>0</xdr:rowOff>
    </xdr:from>
    <xdr:to>
      <xdr:col>61</xdr:col>
      <xdr:colOff>266699</xdr:colOff>
      <xdr:row>15</xdr:row>
      <xdr:rowOff>5530</xdr:rowOff>
    </xdr:to>
    <xdr:sp macro="" textlink="">
      <xdr:nvSpPr>
        <xdr:cNvPr id="5" name="Rectangle: Rounded Corners 4">
          <a:hlinkClick xmlns:r="http://schemas.openxmlformats.org/officeDocument/2006/relationships" r:id="rId3"/>
          <a:extLst>
            <a:ext uri="{FF2B5EF4-FFF2-40B4-BE49-F238E27FC236}">
              <a16:creationId xmlns:a16="http://schemas.microsoft.com/office/drawing/2014/main" id="{00000000-0008-0000-3A00-000005000000}"/>
            </a:ext>
          </a:extLst>
        </xdr:cNvPr>
        <xdr:cNvSpPr/>
      </xdr:nvSpPr>
      <xdr:spPr>
        <a:xfrm>
          <a:off x="8562974" y="2381250"/>
          <a:ext cx="1295400" cy="291280"/>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3</a:t>
          </a:r>
        </a:p>
      </xdr:txBody>
    </xdr:sp>
    <xdr:clientData/>
  </xdr:twoCellAnchor>
  <xdr:twoCellAnchor>
    <xdr:from>
      <xdr:col>56</xdr:col>
      <xdr:colOff>38099</xdr:colOff>
      <xdr:row>15</xdr:row>
      <xdr:rowOff>108585</xdr:rowOff>
    </xdr:from>
    <xdr:to>
      <xdr:col>61</xdr:col>
      <xdr:colOff>266699</xdr:colOff>
      <xdr:row>17</xdr:row>
      <xdr:rowOff>150733</xdr:rowOff>
    </xdr:to>
    <xdr:sp macro="" textlink="">
      <xdr:nvSpPr>
        <xdr:cNvPr id="6" name="Rectangle: Rounded Corners 5">
          <a:hlinkClick xmlns:r="http://schemas.openxmlformats.org/officeDocument/2006/relationships" r:id="rId4"/>
          <a:extLst>
            <a:ext uri="{FF2B5EF4-FFF2-40B4-BE49-F238E27FC236}">
              <a16:creationId xmlns:a16="http://schemas.microsoft.com/office/drawing/2014/main" id="{00000000-0008-0000-3A00-000006000000}"/>
            </a:ext>
          </a:extLst>
        </xdr:cNvPr>
        <xdr:cNvSpPr/>
      </xdr:nvSpPr>
      <xdr:spPr>
        <a:xfrm>
          <a:off x="8562974" y="2775585"/>
          <a:ext cx="1295400" cy="327898"/>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4</a:t>
          </a:r>
        </a:p>
      </xdr:txBody>
    </xdr:sp>
    <xdr:clientData/>
  </xdr:twoCellAnchor>
  <xdr:twoCellAnchor>
    <xdr:from>
      <xdr:col>56</xdr:col>
      <xdr:colOff>38099</xdr:colOff>
      <xdr:row>18</xdr:row>
      <xdr:rowOff>95250</xdr:rowOff>
    </xdr:from>
    <xdr:to>
      <xdr:col>61</xdr:col>
      <xdr:colOff>266699</xdr:colOff>
      <xdr:row>20</xdr:row>
      <xdr:rowOff>42148</xdr:rowOff>
    </xdr:to>
    <xdr:sp macro="" textlink="">
      <xdr:nvSpPr>
        <xdr:cNvPr id="7" name="Rectangle: Rounded Corners 6">
          <a:hlinkClick xmlns:r="http://schemas.openxmlformats.org/officeDocument/2006/relationships" r:id="rId5"/>
          <a:extLst>
            <a:ext uri="{FF2B5EF4-FFF2-40B4-BE49-F238E27FC236}">
              <a16:creationId xmlns:a16="http://schemas.microsoft.com/office/drawing/2014/main" id="{00000000-0008-0000-3A00-000007000000}"/>
            </a:ext>
          </a:extLst>
        </xdr:cNvPr>
        <xdr:cNvSpPr/>
      </xdr:nvSpPr>
      <xdr:spPr>
        <a:xfrm>
          <a:off x="8562974" y="3238500"/>
          <a:ext cx="1295400" cy="327898"/>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5</a:t>
          </a:r>
        </a:p>
      </xdr:txBody>
    </xdr:sp>
    <xdr:clientData/>
  </xdr:twoCellAnchor>
  <xdr:twoCellAnchor>
    <xdr:from>
      <xdr:col>56</xdr:col>
      <xdr:colOff>19050</xdr:colOff>
      <xdr:row>21</xdr:row>
      <xdr:rowOff>76200</xdr:rowOff>
    </xdr:from>
    <xdr:to>
      <xdr:col>61</xdr:col>
      <xdr:colOff>276225</xdr:colOff>
      <xdr:row>24</xdr:row>
      <xdr:rowOff>66675</xdr:rowOff>
    </xdr:to>
    <xdr:sp macro="" textlink="">
      <xdr:nvSpPr>
        <xdr:cNvPr id="24" name="Rectangle: Rounded Corners 23">
          <a:hlinkClick xmlns:r="http://schemas.openxmlformats.org/officeDocument/2006/relationships" r:id="rId6"/>
          <a:extLst>
            <a:ext uri="{FF2B5EF4-FFF2-40B4-BE49-F238E27FC236}">
              <a16:creationId xmlns:a16="http://schemas.microsoft.com/office/drawing/2014/main" id="{00000000-0008-0000-3A00-000018000000}"/>
            </a:ext>
          </a:extLst>
        </xdr:cNvPr>
        <xdr:cNvSpPr/>
      </xdr:nvSpPr>
      <xdr:spPr>
        <a:xfrm>
          <a:off x="8543925" y="3686175"/>
          <a:ext cx="1323975" cy="571500"/>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Static Water</a:t>
          </a:r>
          <a:r>
            <a:rPr lang="en-US" sz="1100" baseline="0">
              <a:solidFill>
                <a:schemeClr val="tx1"/>
              </a:solidFill>
            </a:rPr>
            <a:t> Points Worksheet</a:t>
          </a:r>
          <a:endParaRPr lang="en-US" sz="1100">
            <a:solidFill>
              <a:schemeClr val="tx1"/>
            </a:solidFill>
          </a:endParaRPr>
        </a:p>
      </xdr:txBody>
    </xdr:sp>
    <xdr:clientData/>
  </xdr:twoCellAnchor>
  <xdr:twoCellAnchor>
    <xdr:from>
      <xdr:col>61</xdr:col>
      <xdr:colOff>533400</xdr:colOff>
      <xdr:row>6</xdr:row>
      <xdr:rowOff>110490</xdr:rowOff>
    </xdr:from>
    <xdr:to>
      <xdr:col>65</xdr:col>
      <xdr:colOff>510351</xdr:colOff>
      <xdr:row>8</xdr:row>
      <xdr:rowOff>3810</xdr:rowOff>
    </xdr:to>
    <xdr:sp macro="" textlink="$V$3">
      <xdr:nvSpPr>
        <xdr:cNvPr id="2" name="Rectangle: Rounded Corners 1">
          <a:extLst>
            <a:ext uri="{FF2B5EF4-FFF2-40B4-BE49-F238E27FC236}">
              <a16:creationId xmlns:a16="http://schemas.microsoft.com/office/drawing/2014/main" id="{00000000-0008-0000-3A00-000002000000}"/>
            </a:ext>
          </a:extLst>
        </xdr:cNvPr>
        <xdr:cNvSpPr/>
      </xdr:nvSpPr>
      <xdr:spPr>
        <a:xfrm>
          <a:off x="10125075" y="1434465"/>
          <a:ext cx="2415351" cy="283845"/>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59F219C8-FAAC-4A9D-ABAC-A9D85B20CD2A}" type="TxLink">
            <a:rPr lang="en-US" sz="1400" b="1" i="0" u="none" strike="noStrike">
              <a:solidFill>
                <a:srgbClr val="000000"/>
              </a:solidFill>
              <a:latin typeface="Calibri"/>
              <a:ea typeface="Calibri"/>
              <a:cs typeface="Calibri"/>
            </a:rPr>
            <a:pPr algn="ctr"/>
            <a:t> </a:t>
          </a:fld>
          <a:endParaRPr lang="en-US" sz="1100"/>
        </a:p>
      </xdr:txBody>
    </xdr:sp>
    <xdr:clientData/>
  </xdr:twoCellAnchor>
  <xdr:twoCellAnchor>
    <xdr:from>
      <xdr:col>61</xdr:col>
      <xdr:colOff>533400</xdr:colOff>
      <xdr:row>9</xdr:row>
      <xdr:rowOff>95250</xdr:rowOff>
    </xdr:from>
    <xdr:to>
      <xdr:col>65</xdr:col>
      <xdr:colOff>510351</xdr:colOff>
      <xdr:row>11</xdr:row>
      <xdr:rowOff>91440</xdr:rowOff>
    </xdr:to>
    <xdr:sp macro="" textlink="'Water System 2'!V3:AS3">
      <xdr:nvSpPr>
        <xdr:cNvPr id="23" name="Rectangle: Rounded Corners 22">
          <a:extLst>
            <a:ext uri="{FF2B5EF4-FFF2-40B4-BE49-F238E27FC236}">
              <a16:creationId xmlns:a16="http://schemas.microsoft.com/office/drawing/2014/main" id="{00000000-0008-0000-3A00-000017000000}"/>
            </a:ext>
          </a:extLst>
        </xdr:cNvPr>
        <xdr:cNvSpPr/>
      </xdr:nvSpPr>
      <xdr:spPr>
        <a:xfrm>
          <a:off x="10125075" y="1905000"/>
          <a:ext cx="2415351" cy="281940"/>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C4E4A7A-2785-40DE-960D-0C74AFDB25E0}" type="TxLink">
            <a:rPr lang="en-US" sz="1400" b="1" i="0" u="none" strike="noStrike">
              <a:solidFill>
                <a:srgbClr val="000000"/>
              </a:solidFill>
              <a:latin typeface="Calibri"/>
              <a:ea typeface="Calibri"/>
              <a:cs typeface="Calibri"/>
            </a:rPr>
            <a:pPr algn="ctr"/>
            <a:t> </a:t>
          </a:fld>
          <a:endParaRPr lang="en-US" sz="1100"/>
        </a:p>
      </xdr:txBody>
    </xdr:sp>
    <xdr:clientData/>
  </xdr:twoCellAnchor>
  <xdr:twoCellAnchor>
    <xdr:from>
      <xdr:col>61</xdr:col>
      <xdr:colOff>533400</xdr:colOff>
      <xdr:row>13</xdr:row>
      <xdr:rowOff>0</xdr:rowOff>
    </xdr:from>
    <xdr:to>
      <xdr:col>65</xdr:col>
      <xdr:colOff>510351</xdr:colOff>
      <xdr:row>15</xdr:row>
      <xdr:rowOff>4082</xdr:rowOff>
    </xdr:to>
    <xdr:sp macro="" textlink="'Water System 3'!V3:AS3">
      <xdr:nvSpPr>
        <xdr:cNvPr id="25" name="Rectangle: Rounded Corners 24">
          <a:extLst>
            <a:ext uri="{FF2B5EF4-FFF2-40B4-BE49-F238E27FC236}">
              <a16:creationId xmlns:a16="http://schemas.microsoft.com/office/drawing/2014/main" id="{00000000-0008-0000-3A00-000019000000}"/>
            </a:ext>
          </a:extLst>
        </xdr:cNvPr>
        <xdr:cNvSpPr/>
      </xdr:nvSpPr>
      <xdr:spPr>
        <a:xfrm>
          <a:off x="10125075" y="2381250"/>
          <a:ext cx="2415351" cy="289832"/>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A29D22B9-E028-49D8-A3F6-2349B9F3D6BB}" type="TxLink">
            <a:rPr lang="en-US" sz="1400" b="1" i="0" u="none" strike="noStrike">
              <a:solidFill>
                <a:srgbClr val="000000"/>
              </a:solidFill>
              <a:latin typeface="Calibri"/>
              <a:ea typeface="Calibri"/>
              <a:cs typeface="Calibri"/>
            </a:rPr>
            <a:pPr algn="ctr"/>
            <a:t> </a:t>
          </a:fld>
          <a:endParaRPr lang="en-US"/>
        </a:p>
      </xdr:txBody>
    </xdr:sp>
    <xdr:clientData/>
  </xdr:twoCellAnchor>
  <xdr:twoCellAnchor>
    <xdr:from>
      <xdr:col>61</xdr:col>
      <xdr:colOff>533400</xdr:colOff>
      <xdr:row>15</xdr:row>
      <xdr:rowOff>175260</xdr:rowOff>
    </xdr:from>
    <xdr:to>
      <xdr:col>65</xdr:col>
      <xdr:colOff>510351</xdr:colOff>
      <xdr:row>17</xdr:row>
      <xdr:rowOff>158369</xdr:rowOff>
    </xdr:to>
    <xdr:sp macro="" textlink="'Water System 4'!V3:AS3">
      <xdr:nvSpPr>
        <xdr:cNvPr id="26" name="Rectangle: Rounded Corners 25">
          <a:extLst>
            <a:ext uri="{FF2B5EF4-FFF2-40B4-BE49-F238E27FC236}">
              <a16:creationId xmlns:a16="http://schemas.microsoft.com/office/drawing/2014/main" id="{00000000-0008-0000-3A00-00001A000000}"/>
            </a:ext>
          </a:extLst>
        </xdr:cNvPr>
        <xdr:cNvSpPr/>
      </xdr:nvSpPr>
      <xdr:spPr>
        <a:xfrm>
          <a:off x="10125075" y="2842260"/>
          <a:ext cx="2415351" cy="268859"/>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B315885F-1232-4FDA-8F96-EB4A41CE9697}" type="TxLink">
            <a:rPr lang="en-US" sz="1400" b="1" i="0" u="none" strike="noStrike">
              <a:solidFill>
                <a:srgbClr val="000000"/>
              </a:solidFill>
              <a:latin typeface="Calibri"/>
              <a:ea typeface="Calibri"/>
              <a:cs typeface="Calibri"/>
            </a:rPr>
            <a:pPr algn="ctr"/>
            <a:t> </a:t>
          </a:fld>
          <a:endParaRPr lang="en-US" sz="1100"/>
        </a:p>
      </xdr:txBody>
    </xdr:sp>
    <xdr:clientData/>
  </xdr:twoCellAnchor>
  <xdr:twoCellAnchor>
    <xdr:from>
      <xdr:col>61</xdr:col>
      <xdr:colOff>533400</xdr:colOff>
      <xdr:row>18</xdr:row>
      <xdr:rowOff>95250</xdr:rowOff>
    </xdr:from>
    <xdr:to>
      <xdr:col>65</xdr:col>
      <xdr:colOff>510351</xdr:colOff>
      <xdr:row>20</xdr:row>
      <xdr:rowOff>4082</xdr:rowOff>
    </xdr:to>
    <xdr:sp macro="" textlink="'Water System 5'!V3:AS3">
      <xdr:nvSpPr>
        <xdr:cNvPr id="27" name="Rectangle: Rounded Corners 26">
          <a:extLst>
            <a:ext uri="{FF2B5EF4-FFF2-40B4-BE49-F238E27FC236}">
              <a16:creationId xmlns:a16="http://schemas.microsoft.com/office/drawing/2014/main" id="{00000000-0008-0000-3A00-00001B000000}"/>
            </a:ext>
          </a:extLst>
        </xdr:cNvPr>
        <xdr:cNvSpPr/>
      </xdr:nvSpPr>
      <xdr:spPr>
        <a:xfrm>
          <a:off x="10125075" y="3238500"/>
          <a:ext cx="2415351" cy="289832"/>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4B8758F8-6DB0-4896-87DF-D7516BBA56F2}" type="TxLink">
            <a:rPr lang="en-US" sz="1400" b="1" i="0" u="none" strike="noStrike">
              <a:solidFill>
                <a:srgbClr val="000000"/>
              </a:solidFill>
              <a:latin typeface="Calibri"/>
              <a:ea typeface="Calibri"/>
              <a:cs typeface="Calibri"/>
            </a:rPr>
            <a:pPr algn="ctr"/>
            <a:t> </a:t>
          </a:fld>
          <a:endParaRPr lang="en-US" sz="1100"/>
        </a:p>
      </xdr:txBody>
    </xdr:sp>
    <xdr:clientData/>
  </xdr:twoCellAnchor>
  <xdr:twoCellAnchor>
    <xdr:from>
      <xdr:col>58</xdr:col>
      <xdr:colOff>0</xdr:colOff>
      <xdr:row>2</xdr:row>
      <xdr:rowOff>0</xdr:rowOff>
    </xdr:from>
    <xdr:to>
      <xdr:col>61</xdr:col>
      <xdr:colOff>76200</xdr:colOff>
      <xdr:row>3</xdr:row>
      <xdr:rowOff>26670</xdr:rowOff>
    </xdr:to>
    <xdr:sp macro="" textlink="">
      <xdr:nvSpPr>
        <xdr:cNvPr id="28" name="Rectangle: Rounded Corners 27">
          <a:hlinkClick xmlns:r="http://schemas.openxmlformats.org/officeDocument/2006/relationships" r:id="rId7"/>
          <a:extLst>
            <a:ext uri="{FF2B5EF4-FFF2-40B4-BE49-F238E27FC236}">
              <a16:creationId xmlns:a16="http://schemas.microsoft.com/office/drawing/2014/main" id="{00000000-0008-0000-3A00-00001C000000}"/>
            </a:ext>
          </a:extLst>
        </xdr:cNvPr>
        <xdr:cNvSpPr/>
      </xdr:nvSpPr>
      <xdr:spPr>
        <a:xfrm>
          <a:off x="8753475" y="485775"/>
          <a:ext cx="914400" cy="274320"/>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58</xdr:col>
      <xdr:colOff>0</xdr:colOff>
      <xdr:row>3</xdr:row>
      <xdr:rowOff>87630</xdr:rowOff>
    </xdr:from>
    <xdr:to>
      <xdr:col>61</xdr:col>
      <xdr:colOff>76200</xdr:colOff>
      <xdr:row>4</xdr:row>
      <xdr:rowOff>161925</xdr:rowOff>
    </xdr:to>
    <xdr:sp macro="" textlink="">
      <xdr:nvSpPr>
        <xdr:cNvPr id="29" name="Rectangle: Rounded Corners 28">
          <a:hlinkClick xmlns:r="http://schemas.openxmlformats.org/officeDocument/2006/relationships" r:id="rId8"/>
          <a:extLst>
            <a:ext uri="{FF2B5EF4-FFF2-40B4-BE49-F238E27FC236}">
              <a16:creationId xmlns:a16="http://schemas.microsoft.com/office/drawing/2014/main" id="{00000000-0008-0000-3A00-00001D000000}"/>
            </a:ext>
          </a:extLst>
        </xdr:cNvPr>
        <xdr:cNvSpPr/>
      </xdr:nvSpPr>
      <xdr:spPr>
        <a:xfrm>
          <a:off x="8753475" y="821055"/>
          <a:ext cx="914400" cy="27432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55</xdr:col>
      <xdr:colOff>66675</xdr:colOff>
      <xdr:row>26</xdr:row>
      <xdr:rowOff>0</xdr:rowOff>
    </xdr:from>
    <xdr:to>
      <xdr:col>65</xdr:col>
      <xdr:colOff>266700</xdr:colOff>
      <xdr:row>55</xdr:row>
      <xdr:rowOff>85725</xdr:rowOff>
    </xdr:to>
    <xdr:sp macro="" textlink="" fLocksText="0">
      <xdr:nvSpPr>
        <xdr:cNvPr id="9" name="TextBox 8">
          <a:extLst>
            <a:ext uri="{FF2B5EF4-FFF2-40B4-BE49-F238E27FC236}">
              <a16:creationId xmlns:a16="http://schemas.microsoft.com/office/drawing/2014/main" id="{00000000-0008-0000-3A00-000009000000}"/>
            </a:ext>
          </a:extLst>
        </xdr:cNvPr>
        <xdr:cNvSpPr txBox="1"/>
      </xdr:nvSpPr>
      <xdr:spPr>
        <a:xfrm>
          <a:off x="8477250" y="4476750"/>
          <a:ext cx="3819525" cy="4572000"/>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p>
      </xdr:txBody>
    </xdr:sp>
    <xdr:clientData/>
  </xdr:twoCellAnchor>
  <xdr:twoCellAnchor>
    <xdr:from>
      <xdr:col>1</xdr:col>
      <xdr:colOff>647700</xdr:colOff>
      <xdr:row>2</xdr:row>
      <xdr:rowOff>0</xdr:rowOff>
    </xdr:from>
    <xdr:to>
      <xdr:col>2</xdr:col>
      <xdr:colOff>121922</xdr:colOff>
      <xdr:row>42</xdr:row>
      <xdr:rowOff>109620</xdr:rowOff>
    </xdr:to>
    <xdr:grpSp>
      <xdr:nvGrpSpPr>
        <xdr:cNvPr id="8" name="Group 7">
          <a:extLst>
            <a:ext uri="{FF2B5EF4-FFF2-40B4-BE49-F238E27FC236}">
              <a16:creationId xmlns:a16="http://schemas.microsoft.com/office/drawing/2014/main" id="{3962DD0A-7090-4ACF-AAD1-14AA1DAE6D72}"/>
            </a:ext>
          </a:extLst>
        </xdr:cNvPr>
        <xdr:cNvGrpSpPr/>
      </xdr:nvGrpSpPr>
      <xdr:grpSpPr>
        <a:xfrm>
          <a:off x="952500" y="464820"/>
          <a:ext cx="1371602" cy="6411360"/>
          <a:chOff x="365760" y="191859"/>
          <a:chExt cx="1371602" cy="6411360"/>
        </a:xfrm>
      </xdr:grpSpPr>
      <xdr:sp macro="" textlink="">
        <xdr:nvSpPr>
          <xdr:cNvPr id="36" name="Rectangle: Rounded Corners 35">
            <a:hlinkClick xmlns:r="http://schemas.openxmlformats.org/officeDocument/2006/relationships" r:id="rId9"/>
            <a:extLst>
              <a:ext uri="{FF2B5EF4-FFF2-40B4-BE49-F238E27FC236}">
                <a16:creationId xmlns:a16="http://schemas.microsoft.com/office/drawing/2014/main" id="{1DE8CFB2-2626-9A7A-5E59-796C5D830C65}"/>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37" name="Rectangle: Rounded Corners 36">
            <a:hlinkClick xmlns:r="http://schemas.openxmlformats.org/officeDocument/2006/relationships" r:id="rId10"/>
            <a:extLst>
              <a:ext uri="{FF2B5EF4-FFF2-40B4-BE49-F238E27FC236}">
                <a16:creationId xmlns:a16="http://schemas.microsoft.com/office/drawing/2014/main" id="{19EEFB2A-07D9-39E0-B166-A5D91DAA31BF}"/>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38" name="Rectangle: Rounded Corners 37">
            <a:hlinkClick xmlns:r="http://schemas.openxmlformats.org/officeDocument/2006/relationships" r:id="rId11"/>
            <a:extLst>
              <a:ext uri="{FF2B5EF4-FFF2-40B4-BE49-F238E27FC236}">
                <a16:creationId xmlns:a16="http://schemas.microsoft.com/office/drawing/2014/main" id="{EB9192B8-DA55-420E-BC3C-AA72504DF7CB}"/>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39" name="Rectangle: Rounded Corners 38">
            <a:hlinkClick xmlns:r="http://schemas.openxmlformats.org/officeDocument/2006/relationships" r:id="rId12"/>
            <a:extLst>
              <a:ext uri="{FF2B5EF4-FFF2-40B4-BE49-F238E27FC236}">
                <a16:creationId xmlns:a16="http://schemas.microsoft.com/office/drawing/2014/main" id="{5D49997C-3DD5-0320-B464-26ABC16A89ED}"/>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40" name="Rectangle: Rounded Corners 39">
            <a:hlinkClick xmlns:r="http://schemas.openxmlformats.org/officeDocument/2006/relationships" r:id="rId13"/>
            <a:extLst>
              <a:ext uri="{FF2B5EF4-FFF2-40B4-BE49-F238E27FC236}">
                <a16:creationId xmlns:a16="http://schemas.microsoft.com/office/drawing/2014/main" id="{C4FB9283-6DD3-D357-A297-F9FDB6E427D1}"/>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41" name="Rectangle: Rounded Corners 40">
            <a:hlinkClick xmlns:r="http://schemas.openxmlformats.org/officeDocument/2006/relationships" r:id="rId14"/>
            <a:extLst>
              <a:ext uri="{FF2B5EF4-FFF2-40B4-BE49-F238E27FC236}">
                <a16:creationId xmlns:a16="http://schemas.microsoft.com/office/drawing/2014/main" id="{D52ECAFD-E7B8-9A69-A53E-4F76BBDF264F}"/>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42" name="Rectangle: Rounded Corners 41">
            <a:hlinkClick xmlns:r="http://schemas.openxmlformats.org/officeDocument/2006/relationships" r:id="rId15"/>
            <a:extLst>
              <a:ext uri="{FF2B5EF4-FFF2-40B4-BE49-F238E27FC236}">
                <a16:creationId xmlns:a16="http://schemas.microsoft.com/office/drawing/2014/main" id="{C14EC910-AA6E-6ADA-60D5-3FF6BBF8BC2A}"/>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43" name="Rectangle: Rounded Corners 42">
            <a:hlinkClick xmlns:r="http://schemas.openxmlformats.org/officeDocument/2006/relationships" r:id="rId16"/>
            <a:extLst>
              <a:ext uri="{FF2B5EF4-FFF2-40B4-BE49-F238E27FC236}">
                <a16:creationId xmlns:a16="http://schemas.microsoft.com/office/drawing/2014/main" id="{D6B15393-A041-D9F5-E59A-090A08F4C7D6}"/>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44" name="Rectangle: Rounded Corners 43">
            <a:hlinkClick xmlns:r="http://schemas.openxmlformats.org/officeDocument/2006/relationships" r:id="rId17"/>
            <a:extLst>
              <a:ext uri="{FF2B5EF4-FFF2-40B4-BE49-F238E27FC236}">
                <a16:creationId xmlns:a16="http://schemas.microsoft.com/office/drawing/2014/main" id="{414C0074-32BC-ABDF-A1E2-57084165CC1C}"/>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45" name="Rectangle: Rounded Corners 44">
            <a:hlinkClick xmlns:r="http://schemas.openxmlformats.org/officeDocument/2006/relationships" r:id="rId18"/>
            <a:extLst>
              <a:ext uri="{FF2B5EF4-FFF2-40B4-BE49-F238E27FC236}">
                <a16:creationId xmlns:a16="http://schemas.microsoft.com/office/drawing/2014/main" id="{23A3AF84-050F-8528-CC69-5B6F4BCA3695}"/>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46" name="Rectangle: Rounded Corners 45">
            <a:hlinkClick xmlns:r="http://schemas.openxmlformats.org/officeDocument/2006/relationships" r:id="rId19"/>
            <a:extLst>
              <a:ext uri="{FF2B5EF4-FFF2-40B4-BE49-F238E27FC236}">
                <a16:creationId xmlns:a16="http://schemas.microsoft.com/office/drawing/2014/main" id="{5B0AFED1-1F2D-AB90-6547-90FA938927A8}"/>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47" name="Rectangle: Rounded Corners 46">
            <a:hlinkClick xmlns:r="http://schemas.openxmlformats.org/officeDocument/2006/relationships" r:id="rId20"/>
            <a:extLst>
              <a:ext uri="{FF2B5EF4-FFF2-40B4-BE49-F238E27FC236}">
                <a16:creationId xmlns:a16="http://schemas.microsoft.com/office/drawing/2014/main" id="{506640B2-5BFA-BEB4-71BD-27B37565D082}"/>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48" name="Rectangle: Rounded Corners 47">
            <a:hlinkClick xmlns:r="http://schemas.openxmlformats.org/officeDocument/2006/relationships" r:id="rId21"/>
            <a:extLst>
              <a:ext uri="{FF2B5EF4-FFF2-40B4-BE49-F238E27FC236}">
                <a16:creationId xmlns:a16="http://schemas.microsoft.com/office/drawing/2014/main" id="{C36E6229-F531-1F5D-45FF-6CCBFBE2822C}"/>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49" name="Rectangle: Rounded Corners 48">
            <a:hlinkClick xmlns:r="http://schemas.openxmlformats.org/officeDocument/2006/relationships" r:id="rId22"/>
            <a:extLst>
              <a:ext uri="{FF2B5EF4-FFF2-40B4-BE49-F238E27FC236}">
                <a16:creationId xmlns:a16="http://schemas.microsoft.com/office/drawing/2014/main" id="{C6C5BB4A-9741-52A5-B3C3-B8EA39531277}"/>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50" name="Rectangle: Rounded Corners 49">
            <a:hlinkClick xmlns:r="http://schemas.openxmlformats.org/officeDocument/2006/relationships" r:id="rId23"/>
            <a:extLst>
              <a:ext uri="{FF2B5EF4-FFF2-40B4-BE49-F238E27FC236}">
                <a16:creationId xmlns:a16="http://schemas.microsoft.com/office/drawing/2014/main" id="{8CDB18AA-E48A-7801-E192-F1E8C998AD30}"/>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51" name="Rectangle: Rounded Corners 50">
            <a:hlinkClick xmlns:r="http://schemas.openxmlformats.org/officeDocument/2006/relationships" r:id="rId6"/>
            <a:extLst>
              <a:ext uri="{FF2B5EF4-FFF2-40B4-BE49-F238E27FC236}">
                <a16:creationId xmlns:a16="http://schemas.microsoft.com/office/drawing/2014/main" id="{9C6EBDA7-E1A3-FB4F-EC24-41EA344438B4}"/>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52" name="Rectangle: Rounded Corners 51">
            <a:hlinkClick xmlns:r="http://schemas.openxmlformats.org/officeDocument/2006/relationships" r:id="rId24"/>
            <a:extLst>
              <a:ext uri="{FF2B5EF4-FFF2-40B4-BE49-F238E27FC236}">
                <a16:creationId xmlns:a16="http://schemas.microsoft.com/office/drawing/2014/main" id="{048560C3-04B5-15E8-8DC2-0B01EF3DC728}"/>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53" name="Rectangle: Rounded Corners 52">
            <a:hlinkClick xmlns:r="http://schemas.openxmlformats.org/officeDocument/2006/relationships" r:id="rId25"/>
            <a:extLst>
              <a:ext uri="{FF2B5EF4-FFF2-40B4-BE49-F238E27FC236}">
                <a16:creationId xmlns:a16="http://schemas.microsoft.com/office/drawing/2014/main" id="{46714BBC-D017-0B59-5082-831C5DCE2F14}"/>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54" name="Rectangle: Rounded Corners 53">
            <a:hlinkClick xmlns:r="http://schemas.openxmlformats.org/officeDocument/2006/relationships" r:id="rId26"/>
            <a:extLst>
              <a:ext uri="{FF2B5EF4-FFF2-40B4-BE49-F238E27FC236}">
                <a16:creationId xmlns:a16="http://schemas.microsoft.com/office/drawing/2014/main" id="{530AA87D-B0D9-19E2-2B4B-326A15998612}"/>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55" name="Rectangle: Rounded Corners 54">
            <a:hlinkClick xmlns:r="http://schemas.openxmlformats.org/officeDocument/2006/relationships" r:id="rId27"/>
            <a:extLst>
              <a:ext uri="{FF2B5EF4-FFF2-40B4-BE49-F238E27FC236}">
                <a16:creationId xmlns:a16="http://schemas.microsoft.com/office/drawing/2014/main" id="{A95FD6E3-4CB1-5691-9ACD-1261C4039770}"/>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47.xml><?xml version="1.0" encoding="utf-8"?>
<xdr:wsDr xmlns:xdr="http://schemas.openxmlformats.org/drawingml/2006/spreadsheetDrawing" xmlns:a="http://schemas.openxmlformats.org/drawingml/2006/main">
  <xdr:twoCellAnchor>
    <xdr:from>
      <xdr:col>56</xdr:col>
      <xdr:colOff>38099</xdr:colOff>
      <xdr:row>6</xdr:row>
      <xdr:rowOff>112395</xdr:rowOff>
    </xdr:from>
    <xdr:to>
      <xdr:col>61</xdr:col>
      <xdr:colOff>266699</xdr:colOff>
      <xdr:row>8</xdr:row>
      <xdr:rowOff>1694</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3B00-000002000000}"/>
            </a:ext>
          </a:extLst>
        </xdr:cNvPr>
        <xdr:cNvSpPr/>
      </xdr:nvSpPr>
      <xdr:spPr>
        <a:xfrm>
          <a:off x="8562974" y="1426845"/>
          <a:ext cx="1295400" cy="279824"/>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1</a:t>
          </a:r>
        </a:p>
      </xdr:txBody>
    </xdr:sp>
    <xdr:clientData/>
  </xdr:twoCellAnchor>
  <xdr:twoCellAnchor>
    <xdr:from>
      <xdr:col>56</xdr:col>
      <xdr:colOff>38099</xdr:colOff>
      <xdr:row>9</xdr:row>
      <xdr:rowOff>91440</xdr:rowOff>
    </xdr:from>
    <xdr:to>
      <xdr:col>61</xdr:col>
      <xdr:colOff>266699</xdr:colOff>
      <xdr:row>11</xdr:row>
      <xdr:rowOff>90476</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0000000-0008-0000-3B00-000003000000}"/>
            </a:ext>
          </a:extLst>
        </xdr:cNvPr>
        <xdr:cNvSpPr/>
      </xdr:nvSpPr>
      <xdr:spPr>
        <a:xfrm>
          <a:off x="8562974" y="1891665"/>
          <a:ext cx="1295400" cy="284786"/>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2</a:t>
          </a:r>
        </a:p>
      </xdr:txBody>
    </xdr:sp>
    <xdr:clientData/>
  </xdr:twoCellAnchor>
  <xdr:twoCellAnchor>
    <xdr:from>
      <xdr:col>56</xdr:col>
      <xdr:colOff>38099</xdr:colOff>
      <xdr:row>13</xdr:row>
      <xdr:rowOff>0</xdr:rowOff>
    </xdr:from>
    <xdr:to>
      <xdr:col>61</xdr:col>
      <xdr:colOff>266699</xdr:colOff>
      <xdr:row>15</xdr:row>
      <xdr:rowOff>5530</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00000000-0008-0000-3B00-000004000000}"/>
            </a:ext>
          </a:extLst>
        </xdr:cNvPr>
        <xdr:cNvSpPr/>
      </xdr:nvSpPr>
      <xdr:spPr>
        <a:xfrm>
          <a:off x="8562974" y="2371725"/>
          <a:ext cx="1295400" cy="291280"/>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3</a:t>
          </a:r>
        </a:p>
      </xdr:txBody>
    </xdr:sp>
    <xdr:clientData/>
  </xdr:twoCellAnchor>
  <xdr:twoCellAnchor>
    <xdr:from>
      <xdr:col>56</xdr:col>
      <xdr:colOff>38099</xdr:colOff>
      <xdr:row>15</xdr:row>
      <xdr:rowOff>108585</xdr:rowOff>
    </xdr:from>
    <xdr:to>
      <xdr:col>61</xdr:col>
      <xdr:colOff>266699</xdr:colOff>
      <xdr:row>17</xdr:row>
      <xdr:rowOff>150733</xdr:rowOff>
    </xdr:to>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00000000-0008-0000-3B00-000005000000}"/>
            </a:ext>
          </a:extLst>
        </xdr:cNvPr>
        <xdr:cNvSpPr/>
      </xdr:nvSpPr>
      <xdr:spPr>
        <a:xfrm>
          <a:off x="8562974" y="2766060"/>
          <a:ext cx="1295400" cy="327898"/>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4</a:t>
          </a:r>
        </a:p>
      </xdr:txBody>
    </xdr:sp>
    <xdr:clientData/>
  </xdr:twoCellAnchor>
  <xdr:twoCellAnchor>
    <xdr:from>
      <xdr:col>56</xdr:col>
      <xdr:colOff>38099</xdr:colOff>
      <xdr:row>18</xdr:row>
      <xdr:rowOff>95250</xdr:rowOff>
    </xdr:from>
    <xdr:to>
      <xdr:col>61</xdr:col>
      <xdr:colOff>266699</xdr:colOff>
      <xdr:row>20</xdr:row>
      <xdr:rowOff>42148</xdr:rowOff>
    </xdr:to>
    <xdr:sp macro="" textlink="">
      <xdr:nvSpPr>
        <xdr:cNvPr id="6" name="Rectangle: Rounded Corners 5">
          <a:hlinkClick xmlns:r="http://schemas.openxmlformats.org/officeDocument/2006/relationships" r:id="rId5"/>
          <a:extLst>
            <a:ext uri="{FF2B5EF4-FFF2-40B4-BE49-F238E27FC236}">
              <a16:creationId xmlns:a16="http://schemas.microsoft.com/office/drawing/2014/main" id="{00000000-0008-0000-3B00-000006000000}"/>
            </a:ext>
          </a:extLst>
        </xdr:cNvPr>
        <xdr:cNvSpPr/>
      </xdr:nvSpPr>
      <xdr:spPr>
        <a:xfrm>
          <a:off x="8562974" y="3228975"/>
          <a:ext cx="1295400" cy="327898"/>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5</a:t>
          </a:r>
        </a:p>
      </xdr:txBody>
    </xdr:sp>
    <xdr:clientData/>
  </xdr:twoCellAnchor>
  <xdr:twoCellAnchor>
    <xdr:from>
      <xdr:col>56</xdr:col>
      <xdr:colOff>19050</xdr:colOff>
      <xdr:row>21</xdr:row>
      <xdr:rowOff>76200</xdr:rowOff>
    </xdr:from>
    <xdr:to>
      <xdr:col>61</xdr:col>
      <xdr:colOff>276225</xdr:colOff>
      <xdr:row>24</xdr:row>
      <xdr:rowOff>66675</xdr:rowOff>
    </xdr:to>
    <xdr:sp macro="" textlink="">
      <xdr:nvSpPr>
        <xdr:cNvPr id="7" name="Rectangle: Rounded Corners 6">
          <a:hlinkClick xmlns:r="http://schemas.openxmlformats.org/officeDocument/2006/relationships" r:id="rId6"/>
          <a:extLst>
            <a:ext uri="{FF2B5EF4-FFF2-40B4-BE49-F238E27FC236}">
              <a16:creationId xmlns:a16="http://schemas.microsoft.com/office/drawing/2014/main" id="{00000000-0008-0000-3B00-000007000000}"/>
            </a:ext>
          </a:extLst>
        </xdr:cNvPr>
        <xdr:cNvSpPr/>
      </xdr:nvSpPr>
      <xdr:spPr>
        <a:xfrm>
          <a:off x="8543925" y="3686175"/>
          <a:ext cx="1323975" cy="571500"/>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Static Water</a:t>
          </a:r>
          <a:r>
            <a:rPr lang="en-US" sz="1100" baseline="0">
              <a:solidFill>
                <a:schemeClr val="tx1"/>
              </a:solidFill>
            </a:rPr>
            <a:t> Points Worksheet</a:t>
          </a:r>
          <a:endParaRPr lang="en-US" sz="1100">
            <a:solidFill>
              <a:schemeClr val="tx1"/>
            </a:solidFill>
          </a:endParaRPr>
        </a:p>
      </xdr:txBody>
    </xdr:sp>
    <xdr:clientData/>
  </xdr:twoCellAnchor>
  <xdr:twoCellAnchor>
    <xdr:from>
      <xdr:col>61</xdr:col>
      <xdr:colOff>533400</xdr:colOff>
      <xdr:row>6</xdr:row>
      <xdr:rowOff>110490</xdr:rowOff>
    </xdr:from>
    <xdr:to>
      <xdr:col>65</xdr:col>
      <xdr:colOff>510351</xdr:colOff>
      <xdr:row>8</xdr:row>
      <xdr:rowOff>3810</xdr:rowOff>
    </xdr:to>
    <xdr:sp macro="" textlink="'Water System 1'!$V$3:$AS$3">
      <xdr:nvSpPr>
        <xdr:cNvPr id="8" name="Rectangle: Rounded Corners 7">
          <a:extLst>
            <a:ext uri="{FF2B5EF4-FFF2-40B4-BE49-F238E27FC236}">
              <a16:creationId xmlns:a16="http://schemas.microsoft.com/office/drawing/2014/main" id="{00000000-0008-0000-3B00-000008000000}"/>
            </a:ext>
          </a:extLst>
        </xdr:cNvPr>
        <xdr:cNvSpPr/>
      </xdr:nvSpPr>
      <xdr:spPr>
        <a:xfrm>
          <a:off x="10125075" y="1424940"/>
          <a:ext cx="2415351" cy="283845"/>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B866C364-B96F-4EE7-8508-F5C3DA40212B}" type="TxLink">
            <a:rPr lang="en-US" sz="1400" b="1" i="0" u="none" strike="noStrike">
              <a:solidFill>
                <a:srgbClr val="000000"/>
              </a:solidFill>
              <a:latin typeface="Calibri"/>
              <a:ea typeface="Calibri"/>
              <a:cs typeface="Calibri"/>
            </a:rPr>
            <a:pPr algn="ctr"/>
            <a:t> </a:t>
          </a:fld>
          <a:endParaRPr lang="en-US" sz="1100"/>
        </a:p>
      </xdr:txBody>
    </xdr:sp>
    <xdr:clientData/>
  </xdr:twoCellAnchor>
  <xdr:twoCellAnchor>
    <xdr:from>
      <xdr:col>61</xdr:col>
      <xdr:colOff>533400</xdr:colOff>
      <xdr:row>9</xdr:row>
      <xdr:rowOff>95250</xdr:rowOff>
    </xdr:from>
    <xdr:to>
      <xdr:col>65</xdr:col>
      <xdr:colOff>510351</xdr:colOff>
      <xdr:row>11</xdr:row>
      <xdr:rowOff>91440</xdr:rowOff>
    </xdr:to>
    <xdr:sp macro="" textlink="$V$3">
      <xdr:nvSpPr>
        <xdr:cNvPr id="9" name="Rectangle: Rounded Corners 8">
          <a:extLst>
            <a:ext uri="{FF2B5EF4-FFF2-40B4-BE49-F238E27FC236}">
              <a16:creationId xmlns:a16="http://schemas.microsoft.com/office/drawing/2014/main" id="{00000000-0008-0000-3B00-000009000000}"/>
            </a:ext>
          </a:extLst>
        </xdr:cNvPr>
        <xdr:cNvSpPr/>
      </xdr:nvSpPr>
      <xdr:spPr>
        <a:xfrm>
          <a:off x="10125075" y="1895475"/>
          <a:ext cx="2415351" cy="281940"/>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5297A2AF-EDBF-456A-B5E8-001076C312CE}" type="TxLink">
            <a:rPr lang="en-US" sz="1400" b="1" i="0" u="none" strike="noStrike">
              <a:solidFill>
                <a:srgbClr val="000000"/>
              </a:solidFill>
              <a:latin typeface="Calibri"/>
              <a:ea typeface="Calibri"/>
              <a:cs typeface="Calibri"/>
            </a:rPr>
            <a:pPr algn="ctr"/>
            <a:t> </a:t>
          </a:fld>
          <a:endParaRPr lang="en-US" sz="1100"/>
        </a:p>
      </xdr:txBody>
    </xdr:sp>
    <xdr:clientData/>
  </xdr:twoCellAnchor>
  <xdr:twoCellAnchor>
    <xdr:from>
      <xdr:col>61</xdr:col>
      <xdr:colOff>533400</xdr:colOff>
      <xdr:row>13</xdr:row>
      <xdr:rowOff>0</xdr:rowOff>
    </xdr:from>
    <xdr:to>
      <xdr:col>65</xdr:col>
      <xdr:colOff>510351</xdr:colOff>
      <xdr:row>15</xdr:row>
      <xdr:rowOff>4082</xdr:rowOff>
    </xdr:to>
    <xdr:sp macro="" textlink="'Water System 3'!V3:AS3">
      <xdr:nvSpPr>
        <xdr:cNvPr id="10" name="Rectangle: Rounded Corners 9">
          <a:extLst>
            <a:ext uri="{FF2B5EF4-FFF2-40B4-BE49-F238E27FC236}">
              <a16:creationId xmlns:a16="http://schemas.microsoft.com/office/drawing/2014/main" id="{00000000-0008-0000-3B00-00000A000000}"/>
            </a:ext>
          </a:extLst>
        </xdr:cNvPr>
        <xdr:cNvSpPr/>
      </xdr:nvSpPr>
      <xdr:spPr>
        <a:xfrm>
          <a:off x="10125075" y="2371725"/>
          <a:ext cx="2415351" cy="289832"/>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072B6B7D-1265-49FC-AE0F-6C4FB56F8C98}" type="TxLink">
            <a:rPr lang="en-US" sz="1400" b="1" i="0" u="none" strike="noStrike">
              <a:solidFill>
                <a:srgbClr val="000000"/>
              </a:solidFill>
              <a:latin typeface="Calibri"/>
              <a:ea typeface="Calibri"/>
              <a:cs typeface="Calibri"/>
            </a:rPr>
            <a:pPr algn="ctr"/>
            <a:t> </a:t>
          </a:fld>
          <a:endParaRPr lang="en-US"/>
        </a:p>
      </xdr:txBody>
    </xdr:sp>
    <xdr:clientData/>
  </xdr:twoCellAnchor>
  <xdr:twoCellAnchor>
    <xdr:from>
      <xdr:col>61</xdr:col>
      <xdr:colOff>533400</xdr:colOff>
      <xdr:row>15</xdr:row>
      <xdr:rowOff>175260</xdr:rowOff>
    </xdr:from>
    <xdr:to>
      <xdr:col>65</xdr:col>
      <xdr:colOff>510351</xdr:colOff>
      <xdr:row>17</xdr:row>
      <xdr:rowOff>158369</xdr:rowOff>
    </xdr:to>
    <xdr:sp macro="" textlink="'Water System 4'!V3:AS3">
      <xdr:nvSpPr>
        <xdr:cNvPr id="11" name="Rectangle: Rounded Corners 10">
          <a:extLst>
            <a:ext uri="{FF2B5EF4-FFF2-40B4-BE49-F238E27FC236}">
              <a16:creationId xmlns:a16="http://schemas.microsoft.com/office/drawing/2014/main" id="{00000000-0008-0000-3B00-00000B000000}"/>
            </a:ext>
          </a:extLst>
        </xdr:cNvPr>
        <xdr:cNvSpPr/>
      </xdr:nvSpPr>
      <xdr:spPr>
        <a:xfrm>
          <a:off x="10125075" y="2832735"/>
          <a:ext cx="2415351" cy="268859"/>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0F001A2A-D9DE-4F96-97FB-025B4E71176B}" type="TxLink">
            <a:rPr lang="en-US" sz="1400" b="1" i="0" u="none" strike="noStrike">
              <a:solidFill>
                <a:srgbClr val="000000"/>
              </a:solidFill>
              <a:latin typeface="Calibri"/>
              <a:ea typeface="Calibri"/>
              <a:cs typeface="Calibri"/>
            </a:rPr>
            <a:pPr algn="ctr"/>
            <a:t> </a:t>
          </a:fld>
          <a:endParaRPr lang="en-US" sz="1100"/>
        </a:p>
      </xdr:txBody>
    </xdr:sp>
    <xdr:clientData/>
  </xdr:twoCellAnchor>
  <xdr:twoCellAnchor>
    <xdr:from>
      <xdr:col>61</xdr:col>
      <xdr:colOff>533400</xdr:colOff>
      <xdr:row>18</xdr:row>
      <xdr:rowOff>95250</xdr:rowOff>
    </xdr:from>
    <xdr:to>
      <xdr:col>65</xdr:col>
      <xdr:colOff>510351</xdr:colOff>
      <xdr:row>20</xdr:row>
      <xdr:rowOff>4082</xdr:rowOff>
    </xdr:to>
    <xdr:sp macro="" textlink="'Water System 5'!V3:AS3">
      <xdr:nvSpPr>
        <xdr:cNvPr id="12" name="Rectangle: Rounded Corners 11">
          <a:extLst>
            <a:ext uri="{FF2B5EF4-FFF2-40B4-BE49-F238E27FC236}">
              <a16:creationId xmlns:a16="http://schemas.microsoft.com/office/drawing/2014/main" id="{00000000-0008-0000-3B00-00000C000000}"/>
            </a:ext>
          </a:extLst>
        </xdr:cNvPr>
        <xdr:cNvSpPr/>
      </xdr:nvSpPr>
      <xdr:spPr>
        <a:xfrm>
          <a:off x="10125075" y="3228975"/>
          <a:ext cx="2415351" cy="289832"/>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DA00D20E-ACE9-4003-87F1-ECBB75C7BFA8}" type="TxLink">
            <a:rPr lang="en-US" sz="1400" b="1" i="0" u="none" strike="noStrike">
              <a:solidFill>
                <a:srgbClr val="000000"/>
              </a:solidFill>
              <a:latin typeface="Calibri"/>
              <a:ea typeface="Calibri"/>
              <a:cs typeface="Calibri"/>
            </a:rPr>
            <a:pPr algn="ctr"/>
            <a:t> </a:t>
          </a:fld>
          <a:endParaRPr lang="en-US" sz="1100"/>
        </a:p>
      </xdr:txBody>
    </xdr:sp>
    <xdr:clientData/>
  </xdr:twoCellAnchor>
  <xdr:twoCellAnchor>
    <xdr:from>
      <xdr:col>58</xdr:col>
      <xdr:colOff>0</xdr:colOff>
      <xdr:row>2</xdr:row>
      <xdr:rowOff>0</xdr:rowOff>
    </xdr:from>
    <xdr:to>
      <xdr:col>61</xdr:col>
      <xdr:colOff>76200</xdr:colOff>
      <xdr:row>3</xdr:row>
      <xdr:rowOff>26670</xdr:rowOff>
    </xdr:to>
    <xdr:sp macro="" textlink="">
      <xdr:nvSpPr>
        <xdr:cNvPr id="13" name="Rectangle: Rounded Corners 12">
          <a:hlinkClick xmlns:r="http://schemas.openxmlformats.org/officeDocument/2006/relationships" r:id="rId7"/>
          <a:extLst>
            <a:ext uri="{FF2B5EF4-FFF2-40B4-BE49-F238E27FC236}">
              <a16:creationId xmlns:a16="http://schemas.microsoft.com/office/drawing/2014/main" id="{00000000-0008-0000-3B00-00000D000000}"/>
            </a:ext>
          </a:extLst>
        </xdr:cNvPr>
        <xdr:cNvSpPr/>
      </xdr:nvSpPr>
      <xdr:spPr>
        <a:xfrm>
          <a:off x="8753475" y="476250"/>
          <a:ext cx="914400" cy="274320"/>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58</xdr:col>
      <xdr:colOff>0</xdr:colOff>
      <xdr:row>3</xdr:row>
      <xdr:rowOff>87630</xdr:rowOff>
    </xdr:from>
    <xdr:to>
      <xdr:col>61</xdr:col>
      <xdr:colOff>76200</xdr:colOff>
      <xdr:row>4</xdr:row>
      <xdr:rowOff>161925</xdr:rowOff>
    </xdr:to>
    <xdr:sp macro="" textlink="">
      <xdr:nvSpPr>
        <xdr:cNvPr id="14" name="Rectangle: Rounded Corners 13">
          <a:hlinkClick xmlns:r="http://schemas.openxmlformats.org/officeDocument/2006/relationships" r:id="rId8"/>
          <a:extLst>
            <a:ext uri="{FF2B5EF4-FFF2-40B4-BE49-F238E27FC236}">
              <a16:creationId xmlns:a16="http://schemas.microsoft.com/office/drawing/2014/main" id="{00000000-0008-0000-3B00-00000E000000}"/>
            </a:ext>
          </a:extLst>
        </xdr:cNvPr>
        <xdr:cNvSpPr/>
      </xdr:nvSpPr>
      <xdr:spPr>
        <a:xfrm>
          <a:off x="8753475" y="811530"/>
          <a:ext cx="914400" cy="27432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55</xdr:col>
      <xdr:colOff>66675</xdr:colOff>
      <xdr:row>26</xdr:row>
      <xdr:rowOff>0</xdr:rowOff>
    </xdr:from>
    <xdr:to>
      <xdr:col>65</xdr:col>
      <xdr:colOff>266700</xdr:colOff>
      <xdr:row>55</xdr:row>
      <xdr:rowOff>85725</xdr:rowOff>
    </xdr:to>
    <xdr:sp macro="" textlink="" fLocksText="0">
      <xdr:nvSpPr>
        <xdr:cNvPr id="16" name="TextBox 15">
          <a:extLst>
            <a:ext uri="{FF2B5EF4-FFF2-40B4-BE49-F238E27FC236}">
              <a16:creationId xmlns:a16="http://schemas.microsoft.com/office/drawing/2014/main" id="{00000000-0008-0000-3B00-000010000000}"/>
            </a:ext>
          </a:extLst>
        </xdr:cNvPr>
        <xdr:cNvSpPr txBox="1"/>
      </xdr:nvSpPr>
      <xdr:spPr>
        <a:xfrm>
          <a:off x="8477250" y="4476750"/>
          <a:ext cx="3819525" cy="4572000"/>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p>
      </xdr:txBody>
    </xdr:sp>
    <xdr:clientData/>
  </xdr:twoCellAnchor>
  <xdr:twoCellAnchor>
    <xdr:from>
      <xdr:col>1</xdr:col>
      <xdr:colOff>609600</xdr:colOff>
      <xdr:row>2</xdr:row>
      <xdr:rowOff>38100</xdr:rowOff>
    </xdr:from>
    <xdr:to>
      <xdr:col>2</xdr:col>
      <xdr:colOff>83822</xdr:colOff>
      <xdr:row>42</xdr:row>
      <xdr:rowOff>147720</xdr:rowOff>
    </xdr:to>
    <xdr:grpSp>
      <xdr:nvGrpSpPr>
        <xdr:cNvPr id="61" name="Group 60">
          <a:extLst>
            <a:ext uri="{FF2B5EF4-FFF2-40B4-BE49-F238E27FC236}">
              <a16:creationId xmlns:a16="http://schemas.microsoft.com/office/drawing/2014/main" id="{581C1FFD-3D61-4735-B5CC-8F4DAD8C8ECA}"/>
            </a:ext>
          </a:extLst>
        </xdr:cNvPr>
        <xdr:cNvGrpSpPr/>
      </xdr:nvGrpSpPr>
      <xdr:grpSpPr>
        <a:xfrm>
          <a:off x="914400" y="502920"/>
          <a:ext cx="1371602" cy="6411360"/>
          <a:chOff x="365760" y="191859"/>
          <a:chExt cx="1371602" cy="6411360"/>
        </a:xfrm>
      </xdr:grpSpPr>
      <xdr:sp macro="" textlink="">
        <xdr:nvSpPr>
          <xdr:cNvPr id="62" name="Rectangle: Rounded Corners 61">
            <a:hlinkClick xmlns:r="http://schemas.openxmlformats.org/officeDocument/2006/relationships" r:id="rId9"/>
            <a:extLst>
              <a:ext uri="{FF2B5EF4-FFF2-40B4-BE49-F238E27FC236}">
                <a16:creationId xmlns:a16="http://schemas.microsoft.com/office/drawing/2014/main" id="{B555E746-6238-3594-F336-1C352B3EEEE7}"/>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63" name="Rectangle: Rounded Corners 62">
            <a:hlinkClick xmlns:r="http://schemas.openxmlformats.org/officeDocument/2006/relationships" r:id="rId10"/>
            <a:extLst>
              <a:ext uri="{FF2B5EF4-FFF2-40B4-BE49-F238E27FC236}">
                <a16:creationId xmlns:a16="http://schemas.microsoft.com/office/drawing/2014/main" id="{B95E7214-CD5D-B2CD-92E1-601214B0CD77}"/>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64" name="Rectangle: Rounded Corners 63">
            <a:hlinkClick xmlns:r="http://schemas.openxmlformats.org/officeDocument/2006/relationships" r:id="rId11"/>
            <a:extLst>
              <a:ext uri="{FF2B5EF4-FFF2-40B4-BE49-F238E27FC236}">
                <a16:creationId xmlns:a16="http://schemas.microsoft.com/office/drawing/2014/main" id="{59BF2478-0D51-92AF-C30B-627949ABA72B}"/>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65" name="Rectangle: Rounded Corners 64">
            <a:hlinkClick xmlns:r="http://schemas.openxmlformats.org/officeDocument/2006/relationships" r:id="rId12"/>
            <a:extLst>
              <a:ext uri="{FF2B5EF4-FFF2-40B4-BE49-F238E27FC236}">
                <a16:creationId xmlns:a16="http://schemas.microsoft.com/office/drawing/2014/main" id="{4B9A303F-3AAB-A86B-3CD5-CD354C3786B0}"/>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66" name="Rectangle: Rounded Corners 65">
            <a:hlinkClick xmlns:r="http://schemas.openxmlformats.org/officeDocument/2006/relationships" r:id="rId13"/>
            <a:extLst>
              <a:ext uri="{FF2B5EF4-FFF2-40B4-BE49-F238E27FC236}">
                <a16:creationId xmlns:a16="http://schemas.microsoft.com/office/drawing/2014/main" id="{1538AAFF-E3F2-38C4-2824-01CF8D096B62}"/>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67" name="Rectangle: Rounded Corners 66">
            <a:hlinkClick xmlns:r="http://schemas.openxmlformats.org/officeDocument/2006/relationships" r:id="rId14"/>
            <a:extLst>
              <a:ext uri="{FF2B5EF4-FFF2-40B4-BE49-F238E27FC236}">
                <a16:creationId xmlns:a16="http://schemas.microsoft.com/office/drawing/2014/main" id="{58785F7E-92CB-0BB1-750C-12CB062F16E1}"/>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68" name="Rectangle: Rounded Corners 67">
            <a:hlinkClick xmlns:r="http://schemas.openxmlformats.org/officeDocument/2006/relationships" r:id="rId15"/>
            <a:extLst>
              <a:ext uri="{FF2B5EF4-FFF2-40B4-BE49-F238E27FC236}">
                <a16:creationId xmlns:a16="http://schemas.microsoft.com/office/drawing/2014/main" id="{3C4334E9-F049-5D50-CA42-F9F5A3D7FFE3}"/>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69" name="Rectangle: Rounded Corners 68">
            <a:hlinkClick xmlns:r="http://schemas.openxmlformats.org/officeDocument/2006/relationships" r:id="rId16"/>
            <a:extLst>
              <a:ext uri="{FF2B5EF4-FFF2-40B4-BE49-F238E27FC236}">
                <a16:creationId xmlns:a16="http://schemas.microsoft.com/office/drawing/2014/main" id="{2F65F62B-B4FF-D8F1-8520-2F514C275D31}"/>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70" name="Rectangle: Rounded Corners 69">
            <a:hlinkClick xmlns:r="http://schemas.openxmlformats.org/officeDocument/2006/relationships" r:id="rId17"/>
            <a:extLst>
              <a:ext uri="{FF2B5EF4-FFF2-40B4-BE49-F238E27FC236}">
                <a16:creationId xmlns:a16="http://schemas.microsoft.com/office/drawing/2014/main" id="{D72C7B70-2771-AB35-EBD2-B0222A1711B7}"/>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71" name="Rectangle: Rounded Corners 70">
            <a:hlinkClick xmlns:r="http://schemas.openxmlformats.org/officeDocument/2006/relationships" r:id="rId18"/>
            <a:extLst>
              <a:ext uri="{FF2B5EF4-FFF2-40B4-BE49-F238E27FC236}">
                <a16:creationId xmlns:a16="http://schemas.microsoft.com/office/drawing/2014/main" id="{4D4685C6-0C99-0D9D-F857-A4062FC249D5}"/>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72" name="Rectangle: Rounded Corners 71">
            <a:hlinkClick xmlns:r="http://schemas.openxmlformats.org/officeDocument/2006/relationships" r:id="rId19"/>
            <a:extLst>
              <a:ext uri="{FF2B5EF4-FFF2-40B4-BE49-F238E27FC236}">
                <a16:creationId xmlns:a16="http://schemas.microsoft.com/office/drawing/2014/main" id="{0D36A51B-9059-1ACD-64B7-E253AEA05FE9}"/>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73" name="Rectangle: Rounded Corners 72">
            <a:hlinkClick xmlns:r="http://schemas.openxmlformats.org/officeDocument/2006/relationships" r:id="rId20"/>
            <a:extLst>
              <a:ext uri="{FF2B5EF4-FFF2-40B4-BE49-F238E27FC236}">
                <a16:creationId xmlns:a16="http://schemas.microsoft.com/office/drawing/2014/main" id="{2B6B9830-2389-5CC8-72AF-CDAD24BF2894}"/>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74" name="Rectangle: Rounded Corners 73">
            <a:hlinkClick xmlns:r="http://schemas.openxmlformats.org/officeDocument/2006/relationships" r:id="rId21"/>
            <a:extLst>
              <a:ext uri="{FF2B5EF4-FFF2-40B4-BE49-F238E27FC236}">
                <a16:creationId xmlns:a16="http://schemas.microsoft.com/office/drawing/2014/main" id="{8718FFD9-B2F7-E43B-3905-9F0079CC94B8}"/>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75" name="Rectangle: Rounded Corners 74">
            <a:hlinkClick xmlns:r="http://schemas.openxmlformats.org/officeDocument/2006/relationships" r:id="rId22"/>
            <a:extLst>
              <a:ext uri="{FF2B5EF4-FFF2-40B4-BE49-F238E27FC236}">
                <a16:creationId xmlns:a16="http://schemas.microsoft.com/office/drawing/2014/main" id="{2A1516BC-C9DF-FA86-E40E-85D9DB56CD77}"/>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76" name="Rectangle: Rounded Corners 75">
            <a:hlinkClick xmlns:r="http://schemas.openxmlformats.org/officeDocument/2006/relationships" r:id="rId23"/>
            <a:extLst>
              <a:ext uri="{FF2B5EF4-FFF2-40B4-BE49-F238E27FC236}">
                <a16:creationId xmlns:a16="http://schemas.microsoft.com/office/drawing/2014/main" id="{C6C6C765-B168-AE19-758C-E755A436767A}"/>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77" name="Rectangle: Rounded Corners 76">
            <a:hlinkClick xmlns:r="http://schemas.openxmlformats.org/officeDocument/2006/relationships" r:id="rId6"/>
            <a:extLst>
              <a:ext uri="{FF2B5EF4-FFF2-40B4-BE49-F238E27FC236}">
                <a16:creationId xmlns:a16="http://schemas.microsoft.com/office/drawing/2014/main" id="{343955A4-5124-A484-62C7-62996B258962}"/>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78" name="Rectangle: Rounded Corners 77">
            <a:hlinkClick xmlns:r="http://schemas.openxmlformats.org/officeDocument/2006/relationships" r:id="rId24"/>
            <a:extLst>
              <a:ext uri="{FF2B5EF4-FFF2-40B4-BE49-F238E27FC236}">
                <a16:creationId xmlns:a16="http://schemas.microsoft.com/office/drawing/2014/main" id="{BDD77762-57C1-48E3-F47D-94165EC733C6}"/>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79" name="Rectangle: Rounded Corners 78">
            <a:hlinkClick xmlns:r="http://schemas.openxmlformats.org/officeDocument/2006/relationships" r:id="rId25"/>
            <a:extLst>
              <a:ext uri="{FF2B5EF4-FFF2-40B4-BE49-F238E27FC236}">
                <a16:creationId xmlns:a16="http://schemas.microsoft.com/office/drawing/2014/main" id="{13E37E34-BA51-323F-8923-5ECA3797382E}"/>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80" name="Rectangle: Rounded Corners 79">
            <a:hlinkClick xmlns:r="http://schemas.openxmlformats.org/officeDocument/2006/relationships" r:id="rId26"/>
            <a:extLst>
              <a:ext uri="{FF2B5EF4-FFF2-40B4-BE49-F238E27FC236}">
                <a16:creationId xmlns:a16="http://schemas.microsoft.com/office/drawing/2014/main" id="{23A03FD1-EB19-33F5-1C6C-AF44C9289D75}"/>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81" name="Rectangle: Rounded Corners 80">
            <a:hlinkClick xmlns:r="http://schemas.openxmlformats.org/officeDocument/2006/relationships" r:id="rId27"/>
            <a:extLst>
              <a:ext uri="{FF2B5EF4-FFF2-40B4-BE49-F238E27FC236}">
                <a16:creationId xmlns:a16="http://schemas.microsoft.com/office/drawing/2014/main" id="{DC5FC285-CCE6-A83F-0A63-992458B28D62}"/>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48.xml><?xml version="1.0" encoding="utf-8"?>
<xdr:wsDr xmlns:xdr="http://schemas.openxmlformats.org/drawingml/2006/spreadsheetDrawing" xmlns:a="http://schemas.openxmlformats.org/drawingml/2006/main">
  <xdr:twoCellAnchor>
    <xdr:from>
      <xdr:col>56</xdr:col>
      <xdr:colOff>38099</xdr:colOff>
      <xdr:row>6</xdr:row>
      <xdr:rowOff>112395</xdr:rowOff>
    </xdr:from>
    <xdr:to>
      <xdr:col>61</xdr:col>
      <xdr:colOff>266699</xdr:colOff>
      <xdr:row>8</xdr:row>
      <xdr:rowOff>1694</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3C00-000002000000}"/>
            </a:ext>
          </a:extLst>
        </xdr:cNvPr>
        <xdr:cNvSpPr/>
      </xdr:nvSpPr>
      <xdr:spPr>
        <a:xfrm>
          <a:off x="8562974" y="1426845"/>
          <a:ext cx="1295400" cy="279824"/>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1</a:t>
          </a:r>
        </a:p>
      </xdr:txBody>
    </xdr:sp>
    <xdr:clientData/>
  </xdr:twoCellAnchor>
  <xdr:twoCellAnchor>
    <xdr:from>
      <xdr:col>56</xdr:col>
      <xdr:colOff>38099</xdr:colOff>
      <xdr:row>9</xdr:row>
      <xdr:rowOff>91440</xdr:rowOff>
    </xdr:from>
    <xdr:to>
      <xdr:col>61</xdr:col>
      <xdr:colOff>266699</xdr:colOff>
      <xdr:row>11</xdr:row>
      <xdr:rowOff>90476</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0000000-0008-0000-3C00-000003000000}"/>
            </a:ext>
          </a:extLst>
        </xdr:cNvPr>
        <xdr:cNvSpPr/>
      </xdr:nvSpPr>
      <xdr:spPr>
        <a:xfrm>
          <a:off x="8562974" y="1891665"/>
          <a:ext cx="1295400" cy="284786"/>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2</a:t>
          </a:r>
        </a:p>
      </xdr:txBody>
    </xdr:sp>
    <xdr:clientData/>
  </xdr:twoCellAnchor>
  <xdr:twoCellAnchor>
    <xdr:from>
      <xdr:col>56</xdr:col>
      <xdr:colOff>38099</xdr:colOff>
      <xdr:row>13</xdr:row>
      <xdr:rowOff>0</xdr:rowOff>
    </xdr:from>
    <xdr:to>
      <xdr:col>61</xdr:col>
      <xdr:colOff>266699</xdr:colOff>
      <xdr:row>15</xdr:row>
      <xdr:rowOff>5530</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00000000-0008-0000-3C00-000004000000}"/>
            </a:ext>
          </a:extLst>
        </xdr:cNvPr>
        <xdr:cNvSpPr/>
      </xdr:nvSpPr>
      <xdr:spPr>
        <a:xfrm>
          <a:off x="8562974" y="2371725"/>
          <a:ext cx="1295400" cy="291280"/>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3</a:t>
          </a:r>
        </a:p>
      </xdr:txBody>
    </xdr:sp>
    <xdr:clientData/>
  </xdr:twoCellAnchor>
  <xdr:twoCellAnchor>
    <xdr:from>
      <xdr:col>56</xdr:col>
      <xdr:colOff>38099</xdr:colOff>
      <xdr:row>15</xdr:row>
      <xdr:rowOff>108585</xdr:rowOff>
    </xdr:from>
    <xdr:to>
      <xdr:col>61</xdr:col>
      <xdr:colOff>266699</xdr:colOff>
      <xdr:row>17</xdr:row>
      <xdr:rowOff>150733</xdr:rowOff>
    </xdr:to>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00000000-0008-0000-3C00-000005000000}"/>
            </a:ext>
          </a:extLst>
        </xdr:cNvPr>
        <xdr:cNvSpPr/>
      </xdr:nvSpPr>
      <xdr:spPr>
        <a:xfrm>
          <a:off x="8562974" y="2766060"/>
          <a:ext cx="1295400" cy="327898"/>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4</a:t>
          </a:r>
        </a:p>
      </xdr:txBody>
    </xdr:sp>
    <xdr:clientData/>
  </xdr:twoCellAnchor>
  <xdr:twoCellAnchor>
    <xdr:from>
      <xdr:col>56</xdr:col>
      <xdr:colOff>38099</xdr:colOff>
      <xdr:row>18</xdr:row>
      <xdr:rowOff>95250</xdr:rowOff>
    </xdr:from>
    <xdr:to>
      <xdr:col>61</xdr:col>
      <xdr:colOff>266699</xdr:colOff>
      <xdr:row>20</xdr:row>
      <xdr:rowOff>42148</xdr:rowOff>
    </xdr:to>
    <xdr:sp macro="" textlink="">
      <xdr:nvSpPr>
        <xdr:cNvPr id="6" name="Rectangle: Rounded Corners 5">
          <a:hlinkClick xmlns:r="http://schemas.openxmlformats.org/officeDocument/2006/relationships" r:id="rId5"/>
          <a:extLst>
            <a:ext uri="{FF2B5EF4-FFF2-40B4-BE49-F238E27FC236}">
              <a16:creationId xmlns:a16="http://schemas.microsoft.com/office/drawing/2014/main" id="{00000000-0008-0000-3C00-000006000000}"/>
            </a:ext>
          </a:extLst>
        </xdr:cNvPr>
        <xdr:cNvSpPr/>
      </xdr:nvSpPr>
      <xdr:spPr>
        <a:xfrm>
          <a:off x="8562974" y="3228975"/>
          <a:ext cx="1295400" cy="327898"/>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5</a:t>
          </a:r>
        </a:p>
      </xdr:txBody>
    </xdr:sp>
    <xdr:clientData/>
  </xdr:twoCellAnchor>
  <xdr:twoCellAnchor>
    <xdr:from>
      <xdr:col>56</xdr:col>
      <xdr:colOff>19050</xdr:colOff>
      <xdr:row>21</xdr:row>
      <xdr:rowOff>76200</xdr:rowOff>
    </xdr:from>
    <xdr:to>
      <xdr:col>61</xdr:col>
      <xdr:colOff>276225</xdr:colOff>
      <xdr:row>24</xdr:row>
      <xdr:rowOff>66675</xdr:rowOff>
    </xdr:to>
    <xdr:sp macro="" textlink="">
      <xdr:nvSpPr>
        <xdr:cNvPr id="7" name="Rectangle: Rounded Corners 6">
          <a:hlinkClick xmlns:r="http://schemas.openxmlformats.org/officeDocument/2006/relationships" r:id="rId6"/>
          <a:extLst>
            <a:ext uri="{FF2B5EF4-FFF2-40B4-BE49-F238E27FC236}">
              <a16:creationId xmlns:a16="http://schemas.microsoft.com/office/drawing/2014/main" id="{00000000-0008-0000-3C00-000007000000}"/>
            </a:ext>
          </a:extLst>
        </xdr:cNvPr>
        <xdr:cNvSpPr/>
      </xdr:nvSpPr>
      <xdr:spPr>
        <a:xfrm>
          <a:off x="8543925" y="3686175"/>
          <a:ext cx="1323975" cy="571500"/>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Static Water</a:t>
          </a:r>
          <a:r>
            <a:rPr lang="en-US" sz="1100" baseline="0">
              <a:solidFill>
                <a:schemeClr val="tx1"/>
              </a:solidFill>
            </a:rPr>
            <a:t> Points Worksheet</a:t>
          </a:r>
          <a:endParaRPr lang="en-US" sz="1100">
            <a:solidFill>
              <a:schemeClr val="tx1"/>
            </a:solidFill>
          </a:endParaRPr>
        </a:p>
      </xdr:txBody>
    </xdr:sp>
    <xdr:clientData/>
  </xdr:twoCellAnchor>
  <xdr:twoCellAnchor>
    <xdr:from>
      <xdr:col>61</xdr:col>
      <xdr:colOff>533400</xdr:colOff>
      <xdr:row>6</xdr:row>
      <xdr:rowOff>110490</xdr:rowOff>
    </xdr:from>
    <xdr:to>
      <xdr:col>65</xdr:col>
      <xdr:colOff>510351</xdr:colOff>
      <xdr:row>8</xdr:row>
      <xdr:rowOff>3810</xdr:rowOff>
    </xdr:to>
    <xdr:sp macro="" textlink="'Water System 1'!V3:AS3">
      <xdr:nvSpPr>
        <xdr:cNvPr id="8" name="Rectangle: Rounded Corners 7">
          <a:extLst>
            <a:ext uri="{FF2B5EF4-FFF2-40B4-BE49-F238E27FC236}">
              <a16:creationId xmlns:a16="http://schemas.microsoft.com/office/drawing/2014/main" id="{00000000-0008-0000-3C00-000008000000}"/>
            </a:ext>
          </a:extLst>
        </xdr:cNvPr>
        <xdr:cNvSpPr/>
      </xdr:nvSpPr>
      <xdr:spPr>
        <a:xfrm>
          <a:off x="10125075" y="1424940"/>
          <a:ext cx="2415351" cy="283845"/>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AAA22A11-4898-4BFD-92C2-EB5255AD96C5}" type="TxLink">
            <a:rPr lang="en-US" sz="1400" b="1" i="0" u="none" strike="noStrike">
              <a:solidFill>
                <a:srgbClr val="000000"/>
              </a:solidFill>
              <a:latin typeface="Calibri"/>
              <a:ea typeface="Calibri"/>
              <a:cs typeface="Calibri"/>
            </a:rPr>
            <a:pPr algn="ctr"/>
            <a:t> </a:t>
          </a:fld>
          <a:endParaRPr lang="en-US" sz="1100"/>
        </a:p>
      </xdr:txBody>
    </xdr:sp>
    <xdr:clientData/>
  </xdr:twoCellAnchor>
  <xdr:twoCellAnchor>
    <xdr:from>
      <xdr:col>61</xdr:col>
      <xdr:colOff>533400</xdr:colOff>
      <xdr:row>9</xdr:row>
      <xdr:rowOff>95250</xdr:rowOff>
    </xdr:from>
    <xdr:to>
      <xdr:col>65</xdr:col>
      <xdr:colOff>510351</xdr:colOff>
      <xdr:row>11</xdr:row>
      <xdr:rowOff>91440</xdr:rowOff>
    </xdr:to>
    <xdr:sp macro="" textlink="'Water System 2'!V3:AS3">
      <xdr:nvSpPr>
        <xdr:cNvPr id="9" name="Rectangle: Rounded Corners 8">
          <a:extLst>
            <a:ext uri="{FF2B5EF4-FFF2-40B4-BE49-F238E27FC236}">
              <a16:creationId xmlns:a16="http://schemas.microsoft.com/office/drawing/2014/main" id="{00000000-0008-0000-3C00-000009000000}"/>
            </a:ext>
          </a:extLst>
        </xdr:cNvPr>
        <xdr:cNvSpPr/>
      </xdr:nvSpPr>
      <xdr:spPr>
        <a:xfrm>
          <a:off x="10125075" y="1895475"/>
          <a:ext cx="2415351" cy="281940"/>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5315286E-800B-45A3-9F1D-EDD2E2EF9D50}" type="TxLink">
            <a:rPr lang="en-US" sz="1400" b="1" i="0" u="none" strike="noStrike">
              <a:solidFill>
                <a:srgbClr val="000000"/>
              </a:solidFill>
              <a:latin typeface="Calibri"/>
              <a:ea typeface="Calibri"/>
              <a:cs typeface="Calibri"/>
            </a:rPr>
            <a:pPr algn="ctr"/>
            <a:t> </a:t>
          </a:fld>
          <a:endParaRPr lang="en-US" sz="1100"/>
        </a:p>
      </xdr:txBody>
    </xdr:sp>
    <xdr:clientData/>
  </xdr:twoCellAnchor>
  <xdr:twoCellAnchor>
    <xdr:from>
      <xdr:col>61</xdr:col>
      <xdr:colOff>533400</xdr:colOff>
      <xdr:row>13</xdr:row>
      <xdr:rowOff>0</xdr:rowOff>
    </xdr:from>
    <xdr:to>
      <xdr:col>65</xdr:col>
      <xdr:colOff>510351</xdr:colOff>
      <xdr:row>15</xdr:row>
      <xdr:rowOff>4082</xdr:rowOff>
    </xdr:to>
    <xdr:sp macro="" textlink="$V$3">
      <xdr:nvSpPr>
        <xdr:cNvPr id="10" name="Rectangle: Rounded Corners 9">
          <a:extLst>
            <a:ext uri="{FF2B5EF4-FFF2-40B4-BE49-F238E27FC236}">
              <a16:creationId xmlns:a16="http://schemas.microsoft.com/office/drawing/2014/main" id="{00000000-0008-0000-3C00-00000A000000}"/>
            </a:ext>
          </a:extLst>
        </xdr:cNvPr>
        <xdr:cNvSpPr/>
      </xdr:nvSpPr>
      <xdr:spPr>
        <a:xfrm>
          <a:off x="10125075" y="2371725"/>
          <a:ext cx="2415351" cy="289832"/>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587606C-FAF5-426A-88CE-69F4DD5FB508}" type="TxLink">
            <a:rPr lang="en-US" sz="1400" b="1" i="0" u="none" strike="noStrike">
              <a:solidFill>
                <a:srgbClr val="000000"/>
              </a:solidFill>
              <a:latin typeface="Calibri"/>
              <a:ea typeface="Calibri"/>
              <a:cs typeface="Calibri"/>
            </a:rPr>
            <a:pPr algn="ctr"/>
            <a:t> </a:t>
          </a:fld>
          <a:endParaRPr lang="en-US"/>
        </a:p>
      </xdr:txBody>
    </xdr:sp>
    <xdr:clientData/>
  </xdr:twoCellAnchor>
  <xdr:twoCellAnchor>
    <xdr:from>
      <xdr:col>61</xdr:col>
      <xdr:colOff>533400</xdr:colOff>
      <xdr:row>15</xdr:row>
      <xdr:rowOff>175260</xdr:rowOff>
    </xdr:from>
    <xdr:to>
      <xdr:col>65</xdr:col>
      <xdr:colOff>510351</xdr:colOff>
      <xdr:row>17</xdr:row>
      <xdr:rowOff>158369</xdr:rowOff>
    </xdr:to>
    <xdr:sp macro="" textlink="'Water System 4'!V3:AS3">
      <xdr:nvSpPr>
        <xdr:cNvPr id="11" name="Rectangle: Rounded Corners 10">
          <a:extLst>
            <a:ext uri="{FF2B5EF4-FFF2-40B4-BE49-F238E27FC236}">
              <a16:creationId xmlns:a16="http://schemas.microsoft.com/office/drawing/2014/main" id="{00000000-0008-0000-3C00-00000B000000}"/>
            </a:ext>
          </a:extLst>
        </xdr:cNvPr>
        <xdr:cNvSpPr/>
      </xdr:nvSpPr>
      <xdr:spPr>
        <a:xfrm>
          <a:off x="10125075" y="2832735"/>
          <a:ext cx="2415351" cy="268859"/>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EDAB71DD-AEAF-401D-9E2A-4678294D6299}" type="TxLink">
            <a:rPr lang="en-US" sz="1400" b="1" i="0" u="none" strike="noStrike">
              <a:solidFill>
                <a:srgbClr val="000000"/>
              </a:solidFill>
              <a:latin typeface="Calibri"/>
              <a:ea typeface="Calibri"/>
              <a:cs typeface="Calibri"/>
            </a:rPr>
            <a:pPr algn="ctr"/>
            <a:t> </a:t>
          </a:fld>
          <a:endParaRPr lang="en-US" sz="1100"/>
        </a:p>
      </xdr:txBody>
    </xdr:sp>
    <xdr:clientData/>
  </xdr:twoCellAnchor>
  <xdr:twoCellAnchor>
    <xdr:from>
      <xdr:col>61</xdr:col>
      <xdr:colOff>533400</xdr:colOff>
      <xdr:row>18</xdr:row>
      <xdr:rowOff>95250</xdr:rowOff>
    </xdr:from>
    <xdr:to>
      <xdr:col>65</xdr:col>
      <xdr:colOff>510351</xdr:colOff>
      <xdr:row>20</xdr:row>
      <xdr:rowOff>4082</xdr:rowOff>
    </xdr:to>
    <xdr:sp macro="" textlink="'Water System 5'!V3:AS3">
      <xdr:nvSpPr>
        <xdr:cNvPr id="12" name="Rectangle: Rounded Corners 11">
          <a:extLst>
            <a:ext uri="{FF2B5EF4-FFF2-40B4-BE49-F238E27FC236}">
              <a16:creationId xmlns:a16="http://schemas.microsoft.com/office/drawing/2014/main" id="{00000000-0008-0000-3C00-00000C000000}"/>
            </a:ext>
          </a:extLst>
        </xdr:cNvPr>
        <xdr:cNvSpPr/>
      </xdr:nvSpPr>
      <xdr:spPr>
        <a:xfrm>
          <a:off x="10125075" y="3228975"/>
          <a:ext cx="2415351" cy="289832"/>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D0B44B4D-8DBF-4F39-8457-9D0768E3B20C}" type="TxLink">
            <a:rPr lang="en-US" sz="1400" b="1" i="0" u="none" strike="noStrike">
              <a:solidFill>
                <a:srgbClr val="000000"/>
              </a:solidFill>
              <a:latin typeface="Calibri"/>
              <a:ea typeface="Calibri"/>
              <a:cs typeface="Calibri"/>
            </a:rPr>
            <a:pPr algn="ctr"/>
            <a:t> </a:t>
          </a:fld>
          <a:endParaRPr lang="en-US" sz="1100"/>
        </a:p>
      </xdr:txBody>
    </xdr:sp>
    <xdr:clientData/>
  </xdr:twoCellAnchor>
  <xdr:twoCellAnchor>
    <xdr:from>
      <xdr:col>58</xdr:col>
      <xdr:colOff>7620</xdr:colOff>
      <xdr:row>1</xdr:row>
      <xdr:rowOff>205740</xdr:rowOff>
    </xdr:from>
    <xdr:to>
      <xdr:col>61</xdr:col>
      <xdr:colOff>83820</xdr:colOff>
      <xdr:row>3</xdr:row>
      <xdr:rowOff>3810</xdr:rowOff>
    </xdr:to>
    <xdr:sp macro="" textlink="">
      <xdr:nvSpPr>
        <xdr:cNvPr id="13" name="Rectangle: Rounded Corners 12">
          <a:hlinkClick xmlns:r="http://schemas.openxmlformats.org/officeDocument/2006/relationships" r:id="rId7"/>
          <a:extLst>
            <a:ext uri="{FF2B5EF4-FFF2-40B4-BE49-F238E27FC236}">
              <a16:creationId xmlns:a16="http://schemas.microsoft.com/office/drawing/2014/main" id="{00000000-0008-0000-3C00-00000D000000}"/>
            </a:ext>
          </a:extLst>
        </xdr:cNvPr>
        <xdr:cNvSpPr/>
      </xdr:nvSpPr>
      <xdr:spPr>
        <a:xfrm>
          <a:off x="8831580" y="434340"/>
          <a:ext cx="914400" cy="262890"/>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58</xdr:col>
      <xdr:colOff>0</xdr:colOff>
      <xdr:row>3</xdr:row>
      <xdr:rowOff>87630</xdr:rowOff>
    </xdr:from>
    <xdr:to>
      <xdr:col>61</xdr:col>
      <xdr:colOff>76200</xdr:colOff>
      <xdr:row>4</xdr:row>
      <xdr:rowOff>161925</xdr:rowOff>
    </xdr:to>
    <xdr:sp macro="" textlink="">
      <xdr:nvSpPr>
        <xdr:cNvPr id="14" name="Rectangle: Rounded Corners 13">
          <a:hlinkClick xmlns:r="http://schemas.openxmlformats.org/officeDocument/2006/relationships" r:id="rId8"/>
          <a:extLst>
            <a:ext uri="{FF2B5EF4-FFF2-40B4-BE49-F238E27FC236}">
              <a16:creationId xmlns:a16="http://schemas.microsoft.com/office/drawing/2014/main" id="{00000000-0008-0000-3C00-00000E000000}"/>
            </a:ext>
          </a:extLst>
        </xdr:cNvPr>
        <xdr:cNvSpPr/>
      </xdr:nvSpPr>
      <xdr:spPr>
        <a:xfrm>
          <a:off x="8753475" y="811530"/>
          <a:ext cx="914400" cy="27432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55</xdr:col>
      <xdr:colOff>66675</xdr:colOff>
      <xdr:row>26</xdr:row>
      <xdr:rowOff>0</xdr:rowOff>
    </xdr:from>
    <xdr:to>
      <xdr:col>65</xdr:col>
      <xdr:colOff>266700</xdr:colOff>
      <xdr:row>55</xdr:row>
      <xdr:rowOff>85725</xdr:rowOff>
    </xdr:to>
    <xdr:sp macro="" textlink="" fLocksText="0">
      <xdr:nvSpPr>
        <xdr:cNvPr id="16" name="TextBox 15">
          <a:extLst>
            <a:ext uri="{FF2B5EF4-FFF2-40B4-BE49-F238E27FC236}">
              <a16:creationId xmlns:a16="http://schemas.microsoft.com/office/drawing/2014/main" id="{00000000-0008-0000-3C00-000010000000}"/>
            </a:ext>
          </a:extLst>
        </xdr:cNvPr>
        <xdr:cNvSpPr txBox="1"/>
      </xdr:nvSpPr>
      <xdr:spPr>
        <a:xfrm>
          <a:off x="8477250" y="4476750"/>
          <a:ext cx="3819525" cy="4572000"/>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p>
      </xdr:txBody>
    </xdr:sp>
    <xdr:clientData/>
  </xdr:twoCellAnchor>
  <xdr:twoCellAnchor>
    <xdr:from>
      <xdr:col>1</xdr:col>
      <xdr:colOff>723900</xdr:colOff>
      <xdr:row>2</xdr:row>
      <xdr:rowOff>30480</xdr:rowOff>
    </xdr:from>
    <xdr:to>
      <xdr:col>2</xdr:col>
      <xdr:colOff>198122</xdr:colOff>
      <xdr:row>42</xdr:row>
      <xdr:rowOff>140100</xdr:rowOff>
    </xdr:to>
    <xdr:grpSp>
      <xdr:nvGrpSpPr>
        <xdr:cNvPr id="15" name="Group 14">
          <a:extLst>
            <a:ext uri="{FF2B5EF4-FFF2-40B4-BE49-F238E27FC236}">
              <a16:creationId xmlns:a16="http://schemas.microsoft.com/office/drawing/2014/main" id="{B67CBF25-2479-4C54-BA18-6D693D39C60D}"/>
            </a:ext>
          </a:extLst>
        </xdr:cNvPr>
        <xdr:cNvGrpSpPr/>
      </xdr:nvGrpSpPr>
      <xdr:grpSpPr>
        <a:xfrm>
          <a:off x="1028700" y="495300"/>
          <a:ext cx="1371602" cy="6411360"/>
          <a:chOff x="365760" y="191859"/>
          <a:chExt cx="1371602" cy="6411360"/>
        </a:xfrm>
      </xdr:grpSpPr>
      <xdr:sp macro="" textlink="">
        <xdr:nvSpPr>
          <xdr:cNvPr id="17" name="Rectangle: Rounded Corners 16">
            <a:hlinkClick xmlns:r="http://schemas.openxmlformats.org/officeDocument/2006/relationships" r:id="rId9"/>
            <a:extLst>
              <a:ext uri="{FF2B5EF4-FFF2-40B4-BE49-F238E27FC236}">
                <a16:creationId xmlns:a16="http://schemas.microsoft.com/office/drawing/2014/main" id="{046102D1-A4A9-6053-EF13-FAC7ACAF5043}"/>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18" name="Rectangle: Rounded Corners 17">
            <a:hlinkClick xmlns:r="http://schemas.openxmlformats.org/officeDocument/2006/relationships" r:id="rId10"/>
            <a:extLst>
              <a:ext uri="{FF2B5EF4-FFF2-40B4-BE49-F238E27FC236}">
                <a16:creationId xmlns:a16="http://schemas.microsoft.com/office/drawing/2014/main" id="{49250D39-DD71-395B-F4AE-B825734680D7}"/>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19" name="Rectangle: Rounded Corners 18">
            <a:hlinkClick xmlns:r="http://schemas.openxmlformats.org/officeDocument/2006/relationships" r:id="rId11"/>
            <a:extLst>
              <a:ext uri="{FF2B5EF4-FFF2-40B4-BE49-F238E27FC236}">
                <a16:creationId xmlns:a16="http://schemas.microsoft.com/office/drawing/2014/main" id="{5A5668A9-324E-60DB-5628-C22CB5F4D1D8}"/>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0" name="Rectangle: Rounded Corners 19">
            <a:hlinkClick xmlns:r="http://schemas.openxmlformats.org/officeDocument/2006/relationships" r:id="rId12"/>
            <a:extLst>
              <a:ext uri="{FF2B5EF4-FFF2-40B4-BE49-F238E27FC236}">
                <a16:creationId xmlns:a16="http://schemas.microsoft.com/office/drawing/2014/main" id="{C6A04B17-0823-A506-E8F2-C11F91CC18C4}"/>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21" name="Rectangle: Rounded Corners 20">
            <a:hlinkClick xmlns:r="http://schemas.openxmlformats.org/officeDocument/2006/relationships" r:id="rId13"/>
            <a:extLst>
              <a:ext uri="{FF2B5EF4-FFF2-40B4-BE49-F238E27FC236}">
                <a16:creationId xmlns:a16="http://schemas.microsoft.com/office/drawing/2014/main" id="{DA9882FC-A809-CA3A-5E77-A40C7337E17A}"/>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22" name="Rectangle: Rounded Corners 21">
            <a:hlinkClick xmlns:r="http://schemas.openxmlformats.org/officeDocument/2006/relationships" r:id="rId14"/>
            <a:extLst>
              <a:ext uri="{FF2B5EF4-FFF2-40B4-BE49-F238E27FC236}">
                <a16:creationId xmlns:a16="http://schemas.microsoft.com/office/drawing/2014/main" id="{8DC59F88-4C84-1488-D13C-4A0A220E8DBD}"/>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23" name="Rectangle: Rounded Corners 22">
            <a:hlinkClick xmlns:r="http://schemas.openxmlformats.org/officeDocument/2006/relationships" r:id="rId15"/>
            <a:extLst>
              <a:ext uri="{FF2B5EF4-FFF2-40B4-BE49-F238E27FC236}">
                <a16:creationId xmlns:a16="http://schemas.microsoft.com/office/drawing/2014/main" id="{A206766E-04B7-FF97-AE1A-E2FF1382CC58}"/>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24" name="Rectangle: Rounded Corners 23">
            <a:hlinkClick xmlns:r="http://schemas.openxmlformats.org/officeDocument/2006/relationships" r:id="rId16"/>
            <a:extLst>
              <a:ext uri="{FF2B5EF4-FFF2-40B4-BE49-F238E27FC236}">
                <a16:creationId xmlns:a16="http://schemas.microsoft.com/office/drawing/2014/main" id="{274646A7-8B1F-A8F4-B93C-E65617A0345A}"/>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25" name="Rectangle: Rounded Corners 24">
            <a:hlinkClick xmlns:r="http://schemas.openxmlformats.org/officeDocument/2006/relationships" r:id="rId17"/>
            <a:extLst>
              <a:ext uri="{FF2B5EF4-FFF2-40B4-BE49-F238E27FC236}">
                <a16:creationId xmlns:a16="http://schemas.microsoft.com/office/drawing/2014/main" id="{2D81ED3A-6C7D-BE67-A327-12088F0678CB}"/>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26" name="Rectangle: Rounded Corners 25">
            <a:hlinkClick xmlns:r="http://schemas.openxmlformats.org/officeDocument/2006/relationships" r:id="rId18"/>
            <a:extLst>
              <a:ext uri="{FF2B5EF4-FFF2-40B4-BE49-F238E27FC236}">
                <a16:creationId xmlns:a16="http://schemas.microsoft.com/office/drawing/2014/main" id="{F70AF34B-FB6E-3327-4C8E-02DFE45E7D33}"/>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27" name="Rectangle: Rounded Corners 26">
            <a:hlinkClick xmlns:r="http://schemas.openxmlformats.org/officeDocument/2006/relationships" r:id="rId19"/>
            <a:extLst>
              <a:ext uri="{FF2B5EF4-FFF2-40B4-BE49-F238E27FC236}">
                <a16:creationId xmlns:a16="http://schemas.microsoft.com/office/drawing/2014/main" id="{E970660B-D6FD-BFBB-9B3E-8E9A07441B0E}"/>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28" name="Rectangle: Rounded Corners 27">
            <a:hlinkClick xmlns:r="http://schemas.openxmlformats.org/officeDocument/2006/relationships" r:id="rId20"/>
            <a:extLst>
              <a:ext uri="{FF2B5EF4-FFF2-40B4-BE49-F238E27FC236}">
                <a16:creationId xmlns:a16="http://schemas.microsoft.com/office/drawing/2014/main" id="{2CA80B7B-8F5B-1B63-3C1F-DF381FFE5B94}"/>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29" name="Rectangle: Rounded Corners 28">
            <a:hlinkClick xmlns:r="http://schemas.openxmlformats.org/officeDocument/2006/relationships" r:id="rId21"/>
            <a:extLst>
              <a:ext uri="{FF2B5EF4-FFF2-40B4-BE49-F238E27FC236}">
                <a16:creationId xmlns:a16="http://schemas.microsoft.com/office/drawing/2014/main" id="{C650F6D8-B26C-25EF-3150-14CECEE43599}"/>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0" name="Rectangle: Rounded Corners 29">
            <a:hlinkClick xmlns:r="http://schemas.openxmlformats.org/officeDocument/2006/relationships" r:id="rId22"/>
            <a:extLst>
              <a:ext uri="{FF2B5EF4-FFF2-40B4-BE49-F238E27FC236}">
                <a16:creationId xmlns:a16="http://schemas.microsoft.com/office/drawing/2014/main" id="{1DEC5A06-B210-D92D-A2CD-89A260BC6893}"/>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31" name="Rectangle: Rounded Corners 30">
            <a:hlinkClick xmlns:r="http://schemas.openxmlformats.org/officeDocument/2006/relationships" r:id="rId23"/>
            <a:extLst>
              <a:ext uri="{FF2B5EF4-FFF2-40B4-BE49-F238E27FC236}">
                <a16:creationId xmlns:a16="http://schemas.microsoft.com/office/drawing/2014/main" id="{AD6F0EB7-5B6E-9199-1ABF-03161DB42915}"/>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32" name="Rectangle: Rounded Corners 31">
            <a:hlinkClick xmlns:r="http://schemas.openxmlformats.org/officeDocument/2006/relationships" r:id="rId6"/>
            <a:extLst>
              <a:ext uri="{FF2B5EF4-FFF2-40B4-BE49-F238E27FC236}">
                <a16:creationId xmlns:a16="http://schemas.microsoft.com/office/drawing/2014/main" id="{5B1D11C5-B4D6-1A32-D1A4-7B89A9EE7E26}"/>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33" name="Rectangle: Rounded Corners 32">
            <a:hlinkClick xmlns:r="http://schemas.openxmlformats.org/officeDocument/2006/relationships" r:id="rId24"/>
            <a:extLst>
              <a:ext uri="{FF2B5EF4-FFF2-40B4-BE49-F238E27FC236}">
                <a16:creationId xmlns:a16="http://schemas.microsoft.com/office/drawing/2014/main" id="{8570C862-5033-377C-A752-A483FFBB491C}"/>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34" name="Rectangle: Rounded Corners 33">
            <a:hlinkClick xmlns:r="http://schemas.openxmlformats.org/officeDocument/2006/relationships" r:id="rId25"/>
            <a:extLst>
              <a:ext uri="{FF2B5EF4-FFF2-40B4-BE49-F238E27FC236}">
                <a16:creationId xmlns:a16="http://schemas.microsoft.com/office/drawing/2014/main" id="{7F34D8A7-C493-1B65-1661-C598F936810A}"/>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35" name="Rectangle: Rounded Corners 34">
            <a:hlinkClick xmlns:r="http://schemas.openxmlformats.org/officeDocument/2006/relationships" r:id="rId26"/>
            <a:extLst>
              <a:ext uri="{FF2B5EF4-FFF2-40B4-BE49-F238E27FC236}">
                <a16:creationId xmlns:a16="http://schemas.microsoft.com/office/drawing/2014/main" id="{CD6262B1-A3F6-EDD8-FBA9-B5265B461FF0}"/>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36" name="Rectangle: Rounded Corners 35">
            <a:hlinkClick xmlns:r="http://schemas.openxmlformats.org/officeDocument/2006/relationships" r:id="rId27"/>
            <a:extLst>
              <a:ext uri="{FF2B5EF4-FFF2-40B4-BE49-F238E27FC236}">
                <a16:creationId xmlns:a16="http://schemas.microsoft.com/office/drawing/2014/main" id="{3C11A43A-C59B-93E7-7E39-6026987C5567}"/>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49.xml><?xml version="1.0" encoding="utf-8"?>
<xdr:wsDr xmlns:xdr="http://schemas.openxmlformats.org/drawingml/2006/spreadsheetDrawing" xmlns:a="http://schemas.openxmlformats.org/drawingml/2006/main">
  <xdr:twoCellAnchor>
    <xdr:from>
      <xdr:col>56</xdr:col>
      <xdr:colOff>38099</xdr:colOff>
      <xdr:row>6</xdr:row>
      <xdr:rowOff>112395</xdr:rowOff>
    </xdr:from>
    <xdr:to>
      <xdr:col>61</xdr:col>
      <xdr:colOff>266699</xdr:colOff>
      <xdr:row>8</xdr:row>
      <xdr:rowOff>1694</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3D00-000002000000}"/>
            </a:ext>
          </a:extLst>
        </xdr:cNvPr>
        <xdr:cNvSpPr/>
      </xdr:nvSpPr>
      <xdr:spPr>
        <a:xfrm>
          <a:off x="8562974" y="1426845"/>
          <a:ext cx="1295400" cy="279824"/>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1</a:t>
          </a:r>
        </a:p>
      </xdr:txBody>
    </xdr:sp>
    <xdr:clientData/>
  </xdr:twoCellAnchor>
  <xdr:twoCellAnchor>
    <xdr:from>
      <xdr:col>56</xdr:col>
      <xdr:colOff>38099</xdr:colOff>
      <xdr:row>9</xdr:row>
      <xdr:rowOff>91440</xdr:rowOff>
    </xdr:from>
    <xdr:to>
      <xdr:col>61</xdr:col>
      <xdr:colOff>266699</xdr:colOff>
      <xdr:row>11</xdr:row>
      <xdr:rowOff>90476</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0000000-0008-0000-3D00-000003000000}"/>
            </a:ext>
          </a:extLst>
        </xdr:cNvPr>
        <xdr:cNvSpPr/>
      </xdr:nvSpPr>
      <xdr:spPr>
        <a:xfrm>
          <a:off x="8562974" y="1891665"/>
          <a:ext cx="1295400" cy="284786"/>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2</a:t>
          </a:r>
        </a:p>
      </xdr:txBody>
    </xdr:sp>
    <xdr:clientData/>
  </xdr:twoCellAnchor>
  <xdr:twoCellAnchor>
    <xdr:from>
      <xdr:col>56</xdr:col>
      <xdr:colOff>38099</xdr:colOff>
      <xdr:row>13</xdr:row>
      <xdr:rowOff>0</xdr:rowOff>
    </xdr:from>
    <xdr:to>
      <xdr:col>61</xdr:col>
      <xdr:colOff>266699</xdr:colOff>
      <xdr:row>15</xdr:row>
      <xdr:rowOff>5530</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00000000-0008-0000-3D00-000004000000}"/>
            </a:ext>
          </a:extLst>
        </xdr:cNvPr>
        <xdr:cNvSpPr/>
      </xdr:nvSpPr>
      <xdr:spPr>
        <a:xfrm>
          <a:off x="8562974" y="2371725"/>
          <a:ext cx="1295400" cy="291280"/>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3</a:t>
          </a:r>
        </a:p>
      </xdr:txBody>
    </xdr:sp>
    <xdr:clientData/>
  </xdr:twoCellAnchor>
  <xdr:twoCellAnchor>
    <xdr:from>
      <xdr:col>56</xdr:col>
      <xdr:colOff>38099</xdr:colOff>
      <xdr:row>15</xdr:row>
      <xdr:rowOff>108585</xdr:rowOff>
    </xdr:from>
    <xdr:to>
      <xdr:col>61</xdr:col>
      <xdr:colOff>266699</xdr:colOff>
      <xdr:row>17</xdr:row>
      <xdr:rowOff>150733</xdr:rowOff>
    </xdr:to>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00000000-0008-0000-3D00-000005000000}"/>
            </a:ext>
          </a:extLst>
        </xdr:cNvPr>
        <xdr:cNvSpPr/>
      </xdr:nvSpPr>
      <xdr:spPr>
        <a:xfrm>
          <a:off x="8562974" y="2766060"/>
          <a:ext cx="1295400" cy="327898"/>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4</a:t>
          </a:r>
        </a:p>
      </xdr:txBody>
    </xdr:sp>
    <xdr:clientData/>
  </xdr:twoCellAnchor>
  <xdr:twoCellAnchor>
    <xdr:from>
      <xdr:col>56</xdr:col>
      <xdr:colOff>38099</xdr:colOff>
      <xdr:row>18</xdr:row>
      <xdr:rowOff>95250</xdr:rowOff>
    </xdr:from>
    <xdr:to>
      <xdr:col>61</xdr:col>
      <xdr:colOff>266699</xdr:colOff>
      <xdr:row>20</xdr:row>
      <xdr:rowOff>42148</xdr:rowOff>
    </xdr:to>
    <xdr:sp macro="" textlink="">
      <xdr:nvSpPr>
        <xdr:cNvPr id="6" name="Rectangle: Rounded Corners 5">
          <a:hlinkClick xmlns:r="http://schemas.openxmlformats.org/officeDocument/2006/relationships" r:id="rId5"/>
          <a:extLst>
            <a:ext uri="{FF2B5EF4-FFF2-40B4-BE49-F238E27FC236}">
              <a16:creationId xmlns:a16="http://schemas.microsoft.com/office/drawing/2014/main" id="{00000000-0008-0000-3D00-000006000000}"/>
            </a:ext>
          </a:extLst>
        </xdr:cNvPr>
        <xdr:cNvSpPr/>
      </xdr:nvSpPr>
      <xdr:spPr>
        <a:xfrm>
          <a:off x="8562974" y="3228975"/>
          <a:ext cx="1295400" cy="327898"/>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5</a:t>
          </a:r>
        </a:p>
      </xdr:txBody>
    </xdr:sp>
    <xdr:clientData/>
  </xdr:twoCellAnchor>
  <xdr:twoCellAnchor>
    <xdr:from>
      <xdr:col>56</xdr:col>
      <xdr:colOff>19050</xdr:colOff>
      <xdr:row>21</xdr:row>
      <xdr:rowOff>76200</xdr:rowOff>
    </xdr:from>
    <xdr:to>
      <xdr:col>61</xdr:col>
      <xdr:colOff>276225</xdr:colOff>
      <xdr:row>24</xdr:row>
      <xdr:rowOff>66675</xdr:rowOff>
    </xdr:to>
    <xdr:sp macro="" textlink="">
      <xdr:nvSpPr>
        <xdr:cNvPr id="7" name="Rectangle: Rounded Corners 6">
          <a:hlinkClick xmlns:r="http://schemas.openxmlformats.org/officeDocument/2006/relationships" r:id="rId6"/>
          <a:extLst>
            <a:ext uri="{FF2B5EF4-FFF2-40B4-BE49-F238E27FC236}">
              <a16:creationId xmlns:a16="http://schemas.microsoft.com/office/drawing/2014/main" id="{00000000-0008-0000-3D00-000007000000}"/>
            </a:ext>
          </a:extLst>
        </xdr:cNvPr>
        <xdr:cNvSpPr/>
      </xdr:nvSpPr>
      <xdr:spPr>
        <a:xfrm>
          <a:off x="8543925" y="3686175"/>
          <a:ext cx="1323975" cy="571500"/>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Static Water</a:t>
          </a:r>
          <a:r>
            <a:rPr lang="en-US" sz="1100" baseline="0">
              <a:solidFill>
                <a:schemeClr val="tx1"/>
              </a:solidFill>
            </a:rPr>
            <a:t> Points Worksheet</a:t>
          </a:r>
          <a:endParaRPr lang="en-US" sz="1100">
            <a:solidFill>
              <a:schemeClr val="tx1"/>
            </a:solidFill>
          </a:endParaRPr>
        </a:p>
      </xdr:txBody>
    </xdr:sp>
    <xdr:clientData/>
  </xdr:twoCellAnchor>
  <xdr:twoCellAnchor>
    <xdr:from>
      <xdr:col>61</xdr:col>
      <xdr:colOff>533400</xdr:colOff>
      <xdr:row>6</xdr:row>
      <xdr:rowOff>110490</xdr:rowOff>
    </xdr:from>
    <xdr:to>
      <xdr:col>65</xdr:col>
      <xdr:colOff>510351</xdr:colOff>
      <xdr:row>8</xdr:row>
      <xdr:rowOff>3810</xdr:rowOff>
    </xdr:to>
    <xdr:sp macro="" textlink="'Water System 1'!V3:AS3">
      <xdr:nvSpPr>
        <xdr:cNvPr id="8" name="Rectangle: Rounded Corners 7">
          <a:extLst>
            <a:ext uri="{FF2B5EF4-FFF2-40B4-BE49-F238E27FC236}">
              <a16:creationId xmlns:a16="http://schemas.microsoft.com/office/drawing/2014/main" id="{00000000-0008-0000-3D00-000008000000}"/>
            </a:ext>
          </a:extLst>
        </xdr:cNvPr>
        <xdr:cNvSpPr/>
      </xdr:nvSpPr>
      <xdr:spPr>
        <a:xfrm>
          <a:off x="10125075" y="1424940"/>
          <a:ext cx="2415351" cy="283845"/>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B8E9A6CC-CA2B-4470-A508-D78ADAA85FFF}" type="TxLink">
            <a:rPr lang="en-US" sz="1400" b="1" i="0" u="none" strike="noStrike">
              <a:solidFill>
                <a:srgbClr val="000000"/>
              </a:solidFill>
              <a:latin typeface="Calibri"/>
              <a:ea typeface="Calibri"/>
              <a:cs typeface="Calibri"/>
            </a:rPr>
            <a:pPr algn="ctr"/>
            <a:t> </a:t>
          </a:fld>
          <a:endParaRPr lang="en-US" sz="1100"/>
        </a:p>
      </xdr:txBody>
    </xdr:sp>
    <xdr:clientData/>
  </xdr:twoCellAnchor>
  <xdr:twoCellAnchor>
    <xdr:from>
      <xdr:col>61</xdr:col>
      <xdr:colOff>533400</xdr:colOff>
      <xdr:row>9</xdr:row>
      <xdr:rowOff>95250</xdr:rowOff>
    </xdr:from>
    <xdr:to>
      <xdr:col>65</xdr:col>
      <xdr:colOff>510351</xdr:colOff>
      <xdr:row>11</xdr:row>
      <xdr:rowOff>91440</xdr:rowOff>
    </xdr:to>
    <xdr:sp macro="" textlink="'Water System 2'!V3:AS3">
      <xdr:nvSpPr>
        <xdr:cNvPr id="9" name="Rectangle: Rounded Corners 8">
          <a:extLst>
            <a:ext uri="{FF2B5EF4-FFF2-40B4-BE49-F238E27FC236}">
              <a16:creationId xmlns:a16="http://schemas.microsoft.com/office/drawing/2014/main" id="{00000000-0008-0000-3D00-000009000000}"/>
            </a:ext>
          </a:extLst>
        </xdr:cNvPr>
        <xdr:cNvSpPr/>
      </xdr:nvSpPr>
      <xdr:spPr>
        <a:xfrm>
          <a:off x="10125075" y="1895475"/>
          <a:ext cx="2415351" cy="281940"/>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5B63E01F-C4BE-4336-A2E5-E1162146B8CA}" type="TxLink">
            <a:rPr lang="en-US" sz="1400" b="1" i="0" u="none" strike="noStrike">
              <a:solidFill>
                <a:srgbClr val="000000"/>
              </a:solidFill>
              <a:latin typeface="Calibri"/>
              <a:ea typeface="Calibri"/>
              <a:cs typeface="Calibri"/>
            </a:rPr>
            <a:pPr algn="ctr"/>
            <a:t> </a:t>
          </a:fld>
          <a:endParaRPr lang="en-US" sz="1100"/>
        </a:p>
      </xdr:txBody>
    </xdr:sp>
    <xdr:clientData/>
  </xdr:twoCellAnchor>
  <xdr:twoCellAnchor>
    <xdr:from>
      <xdr:col>61</xdr:col>
      <xdr:colOff>533400</xdr:colOff>
      <xdr:row>13</xdr:row>
      <xdr:rowOff>0</xdr:rowOff>
    </xdr:from>
    <xdr:to>
      <xdr:col>65</xdr:col>
      <xdr:colOff>510351</xdr:colOff>
      <xdr:row>15</xdr:row>
      <xdr:rowOff>4082</xdr:rowOff>
    </xdr:to>
    <xdr:sp macro="" textlink="'Water System 3'!V3:AS3">
      <xdr:nvSpPr>
        <xdr:cNvPr id="10" name="Rectangle: Rounded Corners 9">
          <a:extLst>
            <a:ext uri="{FF2B5EF4-FFF2-40B4-BE49-F238E27FC236}">
              <a16:creationId xmlns:a16="http://schemas.microsoft.com/office/drawing/2014/main" id="{00000000-0008-0000-3D00-00000A000000}"/>
            </a:ext>
          </a:extLst>
        </xdr:cNvPr>
        <xdr:cNvSpPr/>
      </xdr:nvSpPr>
      <xdr:spPr>
        <a:xfrm>
          <a:off x="10125075" y="2371725"/>
          <a:ext cx="2415351" cy="289832"/>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3568EE1-5AD6-49B8-82DE-4C89F9D5A2AF}" type="TxLink">
            <a:rPr lang="en-US" sz="1400" b="1" i="0" u="none" strike="noStrike">
              <a:solidFill>
                <a:srgbClr val="000000"/>
              </a:solidFill>
              <a:latin typeface="Calibri"/>
              <a:ea typeface="Calibri"/>
              <a:cs typeface="Calibri"/>
            </a:rPr>
            <a:pPr algn="ctr"/>
            <a:t> </a:t>
          </a:fld>
          <a:endParaRPr lang="en-US"/>
        </a:p>
      </xdr:txBody>
    </xdr:sp>
    <xdr:clientData/>
  </xdr:twoCellAnchor>
  <xdr:twoCellAnchor>
    <xdr:from>
      <xdr:col>61</xdr:col>
      <xdr:colOff>533400</xdr:colOff>
      <xdr:row>15</xdr:row>
      <xdr:rowOff>175260</xdr:rowOff>
    </xdr:from>
    <xdr:to>
      <xdr:col>65</xdr:col>
      <xdr:colOff>510351</xdr:colOff>
      <xdr:row>17</xdr:row>
      <xdr:rowOff>158369</xdr:rowOff>
    </xdr:to>
    <xdr:sp macro="" textlink="$V$3">
      <xdr:nvSpPr>
        <xdr:cNvPr id="11" name="Rectangle: Rounded Corners 10">
          <a:extLst>
            <a:ext uri="{FF2B5EF4-FFF2-40B4-BE49-F238E27FC236}">
              <a16:creationId xmlns:a16="http://schemas.microsoft.com/office/drawing/2014/main" id="{00000000-0008-0000-3D00-00000B000000}"/>
            </a:ext>
          </a:extLst>
        </xdr:cNvPr>
        <xdr:cNvSpPr/>
      </xdr:nvSpPr>
      <xdr:spPr>
        <a:xfrm>
          <a:off x="10125075" y="2832735"/>
          <a:ext cx="2415351" cy="268859"/>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898EDA55-F3F7-4702-80FB-1585BC294704}" type="TxLink">
            <a:rPr lang="en-US" sz="1400" b="1" i="0" u="none" strike="noStrike">
              <a:solidFill>
                <a:srgbClr val="000000"/>
              </a:solidFill>
              <a:latin typeface="Calibri"/>
              <a:ea typeface="Calibri"/>
              <a:cs typeface="Calibri"/>
            </a:rPr>
            <a:pPr algn="ctr"/>
            <a:t> </a:t>
          </a:fld>
          <a:endParaRPr lang="en-US" sz="1100"/>
        </a:p>
      </xdr:txBody>
    </xdr:sp>
    <xdr:clientData/>
  </xdr:twoCellAnchor>
  <xdr:twoCellAnchor>
    <xdr:from>
      <xdr:col>61</xdr:col>
      <xdr:colOff>533400</xdr:colOff>
      <xdr:row>18</xdr:row>
      <xdr:rowOff>95250</xdr:rowOff>
    </xdr:from>
    <xdr:to>
      <xdr:col>65</xdr:col>
      <xdr:colOff>510351</xdr:colOff>
      <xdr:row>20</xdr:row>
      <xdr:rowOff>4082</xdr:rowOff>
    </xdr:to>
    <xdr:sp macro="" textlink="'Water System 5'!V3:AS3">
      <xdr:nvSpPr>
        <xdr:cNvPr id="12" name="Rectangle: Rounded Corners 11">
          <a:extLst>
            <a:ext uri="{FF2B5EF4-FFF2-40B4-BE49-F238E27FC236}">
              <a16:creationId xmlns:a16="http://schemas.microsoft.com/office/drawing/2014/main" id="{00000000-0008-0000-3D00-00000C000000}"/>
            </a:ext>
          </a:extLst>
        </xdr:cNvPr>
        <xdr:cNvSpPr/>
      </xdr:nvSpPr>
      <xdr:spPr>
        <a:xfrm>
          <a:off x="10125075" y="3228975"/>
          <a:ext cx="2415351" cy="289832"/>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3592085E-EC35-4E6D-BE82-6C2A44B98F9B}" type="TxLink">
            <a:rPr lang="en-US" sz="1400" b="1" i="0" u="none" strike="noStrike">
              <a:solidFill>
                <a:srgbClr val="000000"/>
              </a:solidFill>
              <a:latin typeface="Calibri"/>
              <a:ea typeface="Calibri"/>
              <a:cs typeface="Calibri"/>
            </a:rPr>
            <a:pPr algn="ctr"/>
            <a:t> </a:t>
          </a:fld>
          <a:endParaRPr lang="en-US" sz="1100"/>
        </a:p>
      </xdr:txBody>
    </xdr:sp>
    <xdr:clientData/>
  </xdr:twoCellAnchor>
  <xdr:twoCellAnchor>
    <xdr:from>
      <xdr:col>58</xdr:col>
      <xdr:colOff>0</xdr:colOff>
      <xdr:row>2</xdr:row>
      <xdr:rowOff>0</xdr:rowOff>
    </xdr:from>
    <xdr:to>
      <xdr:col>61</xdr:col>
      <xdr:colOff>76200</xdr:colOff>
      <xdr:row>3</xdr:row>
      <xdr:rowOff>26670</xdr:rowOff>
    </xdr:to>
    <xdr:sp macro="" textlink="">
      <xdr:nvSpPr>
        <xdr:cNvPr id="13" name="Rectangle: Rounded Corners 12">
          <a:hlinkClick xmlns:r="http://schemas.openxmlformats.org/officeDocument/2006/relationships" r:id="rId7"/>
          <a:extLst>
            <a:ext uri="{FF2B5EF4-FFF2-40B4-BE49-F238E27FC236}">
              <a16:creationId xmlns:a16="http://schemas.microsoft.com/office/drawing/2014/main" id="{00000000-0008-0000-3D00-00000D000000}"/>
            </a:ext>
          </a:extLst>
        </xdr:cNvPr>
        <xdr:cNvSpPr/>
      </xdr:nvSpPr>
      <xdr:spPr>
        <a:xfrm>
          <a:off x="8753475" y="476250"/>
          <a:ext cx="914400" cy="274320"/>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58</xdr:col>
      <xdr:colOff>0</xdr:colOff>
      <xdr:row>3</xdr:row>
      <xdr:rowOff>87630</xdr:rowOff>
    </xdr:from>
    <xdr:to>
      <xdr:col>61</xdr:col>
      <xdr:colOff>76200</xdr:colOff>
      <xdr:row>4</xdr:row>
      <xdr:rowOff>161925</xdr:rowOff>
    </xdr:to>
    <xdr:sp macro="" textlink="">
      <xdr:nvSpPr>
        <xdr:cNvPr id="14" name="Rectangle: Rounded Corners 13">
          <a:hlinkClick xmlns:r="http://schemas.openxmlformats.org/officeDocument/2006/relationships" r:id="rId8"/>
          <a:extLst>
            <a:ext uri="{FF2B5EF4-FFF2-40B4-BE49-F238E27FC236}">
              <a16:creationId xmlns:a16="http://schemas.microsoft.com/office/drawing/2014/main" id="{00000000-0008-0000-3D00-00000E000000}"/>
            </a:ext>
          </a:extLst>
        </xdr:cNvPr>
        <xdr:cNvSpPr/>
      </xdr:nvSpPr>
      <xdr:spPr>
        <a:xfrm>
          <a:off x="8753475" y="811530"/>
          <a:ext cx="914400" cy="27432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55</xdr:col>
      <xdr:colOff>66675</xdr:colOff>
      <xdr:row>26</xdr:row>
      <xdr:rowOff>0</xdr:rowOff>
    </xdr:from>
    <xdr:to>
      <xdr:col>65</xdr:col>
      <xdr:colOff>266700</xdr:colOff>
      <xdr:row>55</xdr:row>
      <xdr:rowOff>85725</xdr:rowOff>
    </xdr:to>
    <xdr:sp macro="" textlink="" fLocksText="0">
      <xdr:nvSpPr>
        <xdr:cNvPr id="16" name="TextBox 15">
          <a:extLst>
            <a:ext uri="{FF2B5EF4-FFF2-40B4-BE49-F238E27FC236}">
              <a16:creationId xmlns:a16="http://schemas.microsoft.com/office/drawing/2014/main" id="{00000000-0008-0000-3D00-000010000000}"/>
            </a:ext>
          </a:extLst>
        </xdr:cNvPr>
        <xdr:cNvSpPr txBox="1"/>
      </xdr:nvSpPr>
      <xdr:spPr>
        <a:xfrm>
          <a:off x="8477250" y="4476750"/>
          <a:ext cx="3819525" cy="4572000"/>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p>
      </xdr:txBody>
    </xdr:sp>
    <xdr:clientData/>
  </xdr:twoCellAnchor>
  <xdr:twoCellAnchor>
    <xdr:from>
      <xdr:col>1</xdr:col>
      <xdr:colOff>617220</xdr:colOff>
      <xdr:row>2</xdr:row>
      <xdr:rowOff>38100</xdr:rowOff>
    </xdr:from>
    <xdr:to>
      <xdr:col>2</xdr:col>
      <xdr:colOff>91442</xdr:colOff>
      <xdr:row>42</xdr:row>
      <xdr:rowOff>147720</xdr:rowOff>
    </xdr:to>
    <xdr:grpSp>
      <xdr:nvGrpSpPr>
        <xdr:cNvPr id="37" name="Group 36">
          <a:extLst>
            <a:ext uri="{FF2B5EF4-FFF2-40B4-BE49-F238E27FC236}">
              <a16:creationId xmlns:a16="http://schemas.microsoft.com/office/drawing/2014/main" id="{42473C18-2A38-4B91-9FCA-205AB73989AD}"/>
            </a:ext>
          </a:extLst>
        </xdr:cNvPr>
        <xdr:cNvGrpSpPr/>
      </xdr:nvGrpSpPr>
      <xdr:grpSpPr>
        <a:xfrm>
          <a:off x="922020" y="502920"/>
          <a:ext cx="1371602" cy="6411360"/>
          <a:chOff x="365760" y="191859"/>
          <a:chExt cx="1371602" cy="6411360"/>
        </a:xfrm>
      </xdr:grpSpPr>
      <xdr:sp macro="" textlink="">
        <xdr:nvSpPr>
          <xdr:cNvPr id="57" name="Rectangle: Rounded Corners 56">
            <a:hlinkClick xmlns:r="http://schemas.openxmlformats.org/officeDocument/2006/relationships" r:id="rId9"/>
            <a:extLst>
              <a:ext uri="{FF2B5EF4-FFF2-40B4-BE49-F238E27FC236}">
                <a16:creationId xmlns:a16="http://schemas.microsoft.com/office/drawing/2014/main" id="{8B3E3159-52CC-EE9C-EEF9-0567B914D5D7}"/>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58" name="Rectangle: Rounded Corners 57">
            <a:hlinkClick xmlns:r="http://schemas.openxmlformats.org/officeDocument/2006/relationships" r:id="rId10"/>
            <a:extLst>
              <a:ext uri="{FF2B5EF4-FFF2-40B4-BE49-F238E27FC236}">
                <a16:creationId xmlns:a16="http://schemas.microsoft.com/office/drawing/2014/main" id="{0EC0CAAC-D7F8-801A-A7F7-B568E12BFAF3}"/>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59" name="Rectangle: Rounded Corners 58">
            <a:hlinkClick xmlns:r="http://schemas.openxmlformats.org/officeDocument/2006/relationships" r:id="rId11"/>
            <a:extLst>
              <a:ext uri="{FF2B5EF4-FFF2-40B4-BE49-F238E27FC236}">
                <a16:creationId xmlns:a16="http://schemas.microsoft.com/office/drawing/2014/main" id="{7829CF4A-D635-B93C-80E6-48AF1F89E28C}"/>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60" name="Rectangle: Rounded Corners 59">
            <a:hlinkClick xmlns:r="http://schemas.openxmlformats.org/officeDocument/2006/relationships" r:id="rId12"/>
            <a:extLst>
              <a:ext uri="{FF2B5EF4-FFF2-40B4-BE49-F238E27FC236}">
                <a16:creationId xmlns:a16="http://schemas.microsoft.com/office/drawing/2014/main" id="{E2E1C136-1724-0314-FA81-91EB3FF909DA}"/>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61" name="Rectangle: Rounded Corners 60">
            <a:hlinkClick xmlns:r="http://schemas.openxmlformats.org/officeDocument/2006/relationships" r:id="rId13"/>
            <a:extLst>
              <a:ext uri="{FF2B5EF4-FFF2-40B4-BE49-F238E27FC236}">
                <a16:creationId xmlns:a16="http://schemas.microsoft.com/office/drawing/2014/main" id="{B73F2580-9A9A-3E7B-059C-63CFB2D1701A}"/>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62" name="Rectangle: Rounded Corners 61">
            <a:hlinkClick xmlns:r="http://schemas.openxmlformats.org/officeDocument/2006/relationships" r:id="rId14"/>
            <a:extLst>
              <a:ext uri="{FF2B5EF4-FFF2-40B4-BE49-F238E27FC236}">
                <a16:creationId xmlns:a16="http://schemas.microsoft.com/office/drawing/2014/main" id="{11F0B0DF-AC4D-3556-5662-8E9F4722872A}"/>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63" name="Rectangle: Rounded Corners 62">
            <a:hlinkClick xmlns:r="http://schemas.openxmlformats.org/officeDocument/2006/relationships" r:id="rId15"/>
            <a:extLst>
              <a:ext uri="{FF2B5EF4-FFF2-40B4-BE49-F238E27FC236}">
                <a16:creationId xmlns:a16="http://schemas.microsoft.com/office/drawing/2014/main" id="{881B5F4B-7EBC-31B9-382F-7B9776670D70}"/>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64" name="Rectangle: Rounded Corners 63">
            <a:hlinkClick xmlns:r="http://schemas.openxmlformats.org/officeDocument/2006/relationships" r:id="rId16"/>
            <a:extLst>
              <a:ext uri="{FF2B5EF4-FFF2-40B4-BE49-F238E27FC236}">
                <a16:creationId xmlns:a16="http://schemas.microsoft.com/office/drawing/2014/main" id="{B983F07A-28FC-1378-2819-8EDCC373A319}"/>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65" name="Rectangle: Rounded Corners 64">
            <a:hlinkClick xmlns:r="http://schemas.openxmlformats.org/officeDocument/2006/relationships" r:id="rId17"/>
            <a:extLst>
              <a:ext uri="{FF2B5EF4-FFF2-40B4-BE49-F238E27FC236}">
                <a16:creationId xmlns:a16="http://schemas.microsoft.com/office/drawing/2014/main" id="{A37AB810-B170-92F1-5584-E77D4BB685F3}"/>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66" name="Rectangle: Rounded Corners 65">
            <a:hlinkClick xmlns:r="http://schemas.openxmlformats.org/officeDocument/2006/relationships" r:id="rId18"/>
            <a:extLst>
              <a:ext uri="{FF2B5EF4-FFF2-40B4-BE49-F238E27FC236}">
                <a16:creationId xmlns:a16="http://schemas.microsoft.com/office/drawing/2014/main" id="{A014341E-C899-1FD2-69E8-94A6273ED4D7}"/>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67" name="Rectangle: Rounded Corners 66">
            <a:hlinkClick xmlns:r="http://schemas.openxmlformats.org/officeDocument/2006/relationships" r:id="rId19"/>
            <a:extLst>
              <a:ext uri="{FF2B5EF4-FFF2-40B4-BE49-F238E27FC236}">
                <a16:creationId xmlns:a16="http://schemas.microsoft.com/office/drawing/2014/main" id="{B7A4BB88-E11A-28AE-CED5-8BCAD0F016AF}"/>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68" name="Rectangle: Rounded Corners 67">
            <a:hlinkClick xmlns:r="http://schemas.openxmlformats.org/officeDocument/2006/relationships" r:id="rId20"/>
            <a:extLst>
              <a:ext uri="{FF2B5EF4-FFF2-40B4-BE49-F238E27FC236}">
                <a16:creationId xmlns:a16="http://schemas.microsoft.com/office/drawing/2014/main" id="{FD8BCC5F-8D9E-B53A-9B2F-0DEA8E3A03A5}"/>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69" name="Rectangle: Rounded Corners 68">
            <a:hlinkClick xmlns:r="http://schemas.openxmlformats.org/officeDocument/2006/relationships" r:id="rId21"/>
            <a:extLst>
              <a:ext uri="{FF2B5EF4-FFF2-40B4-BE49-F238E27FC236}">
                <a16:creationId xmlns:a16="http://schemas.microsoft.com/office/drawing/2014/main" id="{E58F0AD0-9586-1355-57E2-F7184C75E0B5}"/>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70" name="Rectangle: Rounded Corners 69">
            <a:hlinkClick xmlns:r="http://schemas.openxmlformats.org/officeDocument/2006/relationships" r:id="rId22"/>
            <a:extLst>
              <a:ext uri="{FF2B5EF4-FFF2-40B4-BE49-F238E27FC236}">
                <a16:creationId xmlns:a16="http://schemas.microsoft.com/office/drawing/2014/main" id="{EEF59E98-B40D-D5F5-B233-08C0049A4315}"/>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71" name="Rectangle: Rounded Corners 70">
            <a:hlinkClick xmlns:r="http://schemas.openxmlformats.org/officeDocument/2006/relationships" r:id="rId23"/>
            <a:extLst>
              <a:ext uri="{FF2B5EF4-FFF2-40B4-BE49-F238E27FC236}">
                <a16:creationId xmlns:a16="http://schemas.microsoft.com/office/drawing/2014/main" id="{1EC68783-DF4D-886B-5A8E-75E1B2D8C1BC}"/>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72" name="Rectangle: Rounded Corners 71">
            <a:hlinkClick xmlns:r="http://schemas.openxmlformats.org/officeDocument/2006/relationships" r:id="rId6"/>
            <a:extLst>
              <a:ext uri="{FF2B5EF4-FFF2-40B4-BE49-F238E27FC236}">
                <a16:creationId xmlns:a16="http://schemas.microsoft.com/office/drawing/2014/main" id="{12CAA717-BD2A-9AC8-6ACA-1CD7E3973CF7}"/>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73" name="Rectangle: Rounded Corners 72">
            <a:hlinkClick xmlns:r="http://schemas.openxmlformats.org/officeDocument/2006/relationships" r:id="rId24"/>
            <a:extLst>
              <a:ext uri="{FF2B5EF4-FFF2-40B4-BE49-F238E27FC236}">
                <a16:creationId xmlns:a16="http://schemas.microsoft.com/office/drawing/2014/main" id="{A63DB274-EF6C-E813-973C-0DADB99E8A2C}"/>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74" name="Rectangle: Rounded Corners 73">
            <a:hlinkClick xmlns:r="http://schemas.openxmlformats.org/officeDocument/2006/relationships" r:id="rId25"/>
            <a:extLst>
              <a:ext uri="{FF2B5EF4-FFF2-40B4-BE49-F238E27FC236}">
                <a16:creationId xmlns:a16="http://schemas.microsoft.com/office/drawing/2014/main" id="{F3B4FE31-5BBC-0D5F-4F4B-C07705E19EBC}"/>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75" name="Rectangle: Rounded Corners 74">
            <a:hlinkClick xmlns:r="http://schemas.openxmlformats.org/officeDocument/2006/relationships" r:id="rId26"/>
            <a:extLst>
              <a:ext uri="{FF2B5EF4-FFF2-40B4-BE49-F238E27FC236}">
                <a16:creationId xmlns:a16="http://schemas.microsoft.com/office/drawing/2014/main" id="{869526F1-F1D0-AC6F-936B-1ED462B69393}"/>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76" name="Rectangle: Rounded Corners 75">
            <a:hlinkClick xmlns:r="http://schemas.openxmlformats.org/officeDocument/2006/relationships" r:id="rId27"/>
            <a:extLst>
              <a:ext uri="{FF2B5EF4-FFF2-40B4-BE49-F238E27FC236}">
                <a16:creationId xmlns:a16="http://schemas.microsoft.com/office/drawing/2014/main" id="{CF24D116-EE93-6BA9-EAC4-63511686F4C3}"/>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35</xdr:col>
      <xdr:colOff>125730</xdr:colOff>
      <xdr:row>2</xdr:row>
      <xdr:rowOff>0</xdr:rowOff>
    </xdr:from>
    <xdr:to>
      <xdr:col>43</xdr:col>
      <xdr:colOff>165735</xdr:colOff>
      <xdr:row>3</xdr:row>
      <xdr:rowOff>110490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7890510" y="529590"/>
          <a:ext cx="1503045" cy="304800"/>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Home  Page</a:t>
          </a:r>
        </a:p>
      </xdr:txBody>
    </xdr:sp>
    <xdr:clientData/>
  </xdr:twoCellAnchor>
  <xdr:twoCellAnchor>
    <xdr:from>
      <xdr:col>52</xdr:col>
      <xdr:colOff>91440</xdr:colOff>
      <xdr:row>4</xdr:row>
      <xdr:rowOff>53340</xdr:rowOff>
    </xdr:from>
    <xdr:to>
      <xdr:col>66</xdr:col>
      <xdr:colOff>137160</xdr:colOff>
      <xdr:row>34</xdr:row>
      <xdr:rowOff>15240</xdr:rowOff>
    </xdr:to>
    <xdr:sp macro="" textlink="" fLocksText="0">
      <xdr:nvSpPr>
        <xdr:cNvPr id="3" name="TextBox 2">
          <a:extLst>
            <a:ext uri="{FF2B5EF4-FFF2-40B4-BE49-F238E27FC236}">
              <a16:creationId xmlns:a16="http://schemas.microsoft.com/office/drawing/2014/main" id="{00000000-0008-0000-0400-000003000000}"/>
            </a:ext>
          </a:extLst>
        </xdr:cNvPr>
        <xdr:cNvSpPr txBox="1"/>
      </xdr:nvSpPr>
      <xdr:spPr>
        <a:xfrm>
          <a:off x="10965180" y="1036320"/>
          <a:ext cx="2964180" cy="6537960"/>
        </a:xfrm>
        <a:prstGeom prst="rect">
          <a:avLst/>
        </a:prstGeom>
        <a:solidFill>
          <a:schemeClr val="accent1">
            <a:lumMod val="20000"/>
            <a:lumOff val="80000"/>
          </a:schemeClr>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200"/>
        </a:p>
      </xdr:txBody>
    </xdr:sp>
    <xdr:clientData/>
  </xdr:twoCellAnchor>
</xdr:wsDr>
</file>

<file path=xl/drawings/drawing50.xml><?xml version="1.0" encoding="utf-8"?>
<xdr:wsDr xmlns:xdr="http://schemas.openxmlformats.org/drawingml/2006/spreadsheetDrawing" xmlns:a="http://schemas.openxmlformats.org/drawingml/2006/main">
  <xdr:twoCellAnchor>
    <xdr:from>
      <xdr:col>56</xdr:col>
      <xdr:colOff>38099</xdr:colOff>
      <xdr:row>6</xdr:row>
      <xdr:rowOff>112395</xdr:rowOff>
    </xdr:from>
    <xdr:to>
      <xdr:col>61</xdr:col>
      <xdr:colOff>266699</xdr:colOff>
      <xdr:row>8</xdr:row>
      <xdr:rowOff>1694</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3E00-000002000000}"/>
            </a:ext>
          </a:extLst>
        </xdr:cNvPr>
        <xdr:cNvSpPr/>
      </xdr:nvSpPr>
      <xdr:spPr>
        <a:xfrm>
          <a:off x="8562974" y="1426845"/>
          <a:ext cx="1295400" cy="279824"/>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1</a:t>
          </a:r>
        </a:p>
      </xdr:txBody>
    </xdr:sp>
    <xdr:clientData/>
  </xdr:twoCellAnchor>
  <xdr:twoCellAnchor>
    <xdr:from>
      <xdr:col>56</xdr:col>
      <xdr:colOff>38099</xdr:colOff>
      <xdr:row>9</xdr:row>
      <xdr:rowOff>91440</xdr:rowOff>
    </xdr:from>
    <xdr:to>
      <xdr:col>61</xdr:col>
      <xdr:colOff>266699</xdr:colOff>
      <xdr:row>11</xdr:row>
      <xdr:rowOff>90476</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0000000-0008-0000-3E00-000003000000}"/>
            </a:ext>
          </a:extLst>
        </xdr:cNvPr>
        <xdr:cNvSpPr/>
      </xdr:nvSpPr>
      <xdr:spPr>
        <a:xfrm>
          <a:off x="8562974" y="1891665"/>
          <a:ext cx="1295400" cy="284786"/>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2</a:t>
          </a:r>
        </a:p>
      </xdr:txBody>
    </xdr:sp>
    <xdr:clientData/>
  </xdr:twoCellAnchor>
  <xdr:twoCellAnchor>
    <xdr:from>
      <xdr:col>56</xdr:col>
      <xdr:colOff>38099</xdr:colOff>
      <xdr:row>13</xdr:row>
      <xdr:rowOff>0</xdr:rowOff>
    </xdr:from>
    <xdr:to>
      <xdr:col>61</xdr:col>
      <xdr:colOff>266699</xdr:colOff>
      <xdr:row>15</xdr:row>
      <xdr:rowOff>5530</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00000000-0008-0000-3E00-000004000000}"/>
            </a:ext>
          </a:extLst>
        </xdr:cNvPr>
        <xdr:cNvSpPr/>
      </xdr:nvSpPr>
      <xdr:spPr>
        <a:xfrm>
          <a:off x="8562974" y="2371725"/>
          <a:ext cx="1295400" cy="291280"/>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3</a:t>
          </a:r>
        </a:p>
      </xdr:txBody>
    </xdr:sp>
    <xdr:clientData/>
  </xdr:twoCellAnchor>
  <xdr:twoCellAnchor>
    <xdr:from>
      <xdr:col>56</xdr:col>
      <xdr:colOff>38099</xdr:colOff>
      <xdr:row>15</xdr:row>
      <xdr:rowOff>108585</xdr:rowOff>
    </xdr:from>
    <xdr:to>
      <xdr:col>61</xdr:col>
      <xdr:colOff>266699</xdr:colOff>
      <xdr:row>17</xdr:row>
      <xdr:rowOff>150733</xdr:rowOff>
    </xdr:to>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00000000-0008-0000-3E00-000005000000}"/>
            </a:ext>
          </a:extLst>
        </xdr:cNvPr>
        <xdr:cNvSpPr/>
      </xdr:nvSpPr>
      <xdr:spPr>
        <a:xfrm>
          <a:off x="8562974" y="2766060"/>
          <a:ext cx="1295400" cy="327898"/>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4</a:t>
          </a:r>
        </a:p>
      </xdr:txBody>
    </xdr:sp>
    <xdr:clientData/>
  </xdr:twoCellAnchor>
  <xdr:twoCellAnchor>
    <xdr:from>
      <xdr:col>56</xdr:col>
      <xdr:colOff>38099</xdr:colOff>
      <xdr:row>18</xdr:row>
      <xdr:rowOff>95250</xdr:rowOff>
    </xdr:from>
    <xdr:to>
      <xdr:col>61</xdr:col>
      <xdr:colOff>266699</xdr:colOff>
      <xdr:row>20</xdr:row>
      <xdr:rowOff>42148</xdr:rowOff>
    </xdr:to>
    <xdr:sp macro="" textlink="">
      <xdr:nvSpPr>
        <xdr:cNvPr id="6" name="Rectangle: Rounded Corners 5">
          <a:hlinkClick xmlns:r="http://schemas.openxmlformats.org/officeDocument/2006/relationships" r:id="rId5"/>
          <a:extLst>
            <a:ext uri="{FF2B5EF4-FFF2-40B4-BE49-F238E27FC236}">
              <a16:creationId xmlns:a16="http://schemas.microsoft.com/office/drawing/2014/main" id="{00000000-0008-0000-3E00-000006000000}"/>
            </a:ext>
          </a:extLst>
        </xdr:cNvPr>
        <xdr:cNvSpPr/>
      </xdr:nvSpPr>
      <xdr:spPr>
        <a:xfrm>
          <a:off x="8562974" y="3228975"/>
          <a:ext cx="1295400" cy="327898"/>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Water System 5</a:t>
          </a:r>
        </a:p>
      </xdr:txBody>
    </xdr:sp>
    <xdr:clientData/>
  </xdr:twoCellAnchor>
  <xdr:twoCellAnchor>
    <xdr:from>
      <xdr:col>56</xdr:col>
      <xdr:colOff>19050</xdr:colOff>
      <xdr:row>21</xdr:row>
      <xdr:rowOff>76200</xdr:rowOff>
    </xdr:from>
    <xdr:to>
      <xdr:col>61</xdr:col>
      <xdr:colOff>276225</xdr:colOff>
      <xdr:row>24</xdr:row>
      <xdr:rowOff>66675</xdr:rowOff>
    </xdr:to>
    <xdr:sp macro="" textlink="">
      <xdr:nvSpPr>
        <xdr:cNvPr id="7" name="Rectangle: Rounded Corners 6">
          <a:hlinkClick xmlns:r="http://schemas.openxmlformats.org/officeDocument/2006/relationships" r:id="rId6"/>
          <a:extLst>
            <a:ext uri="{FF2B5EF4-FFF2-40B4-BE49-F238E27FC236}">
              <a16:creationId xmlns:a16="http://schemas.microsoft.com/office/drawing/2014/main" id="{00000000-0008-0000-3E00-000007000000}"/>
            </a:ext>
          </a:extLst>
        </xdr:cNvPr>
        <xdr:cNvSpPr/>
      </xdr:nvSpPr>
      <xdr:spPr>
        <a:xfrm>
          <a:off x="8543925" y="3686175"/>
          <a:ext cx="1323975" cy="571500"/>
        </a:xfrm>
        <a:prstGeom prst="roundRect">
          <a:avLst/>
        </a:prstGeom>
        <a:solidFill>
          <a:schemeClr val="accent4">
            <a:lumMod val="20000"/>
            <a:lumOff val="8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tx1"/>
              </a:solidFill>
            </a:rPr>
            <a:t>Static Water</a:t>
          </a:r>
          <a:r>
            <a:rPr lang="en-US" sz="1100" baseline="0">
              <a:solidFill>
                <a:schemeClr val="tx1"/>
              </a:solidFill>
            </a:rPr>
            <a:t> Points Worksheet</a:t>
          </a:r>
          <a:endParaRPr lang="en-US" sz="1100">
            <a:solidFill>
              <a:schemeClr val="tx1"/>
            </a:solidFill>
          </a:endParaRPr>
        </a:p>
      </xdr:txBody>
    </xdr:sp>
    <xdr:clientData/>
  </xdr:twoCellAnchor>
  <xdr:twoCellAnchor>
    <xdr:from>
      <xdr:col>61</xdr:col>
      <xdr:colOff>533400</xdr:colOff>
      <xdr:row>6</xdr:row>
      <xdr:rowOff>110490</xdr:rowOff>
    </xdr:from>
    <xdr:to>
      <xdr:col>65</xdr:col>
      <xdr:colOff>510351</xdr:colOff>
      <xdr:row>8</xdr:row>
      <xdr:rowOff>3810</xdr:rowOff>
    </xdr:to>
    <xdr:sp macro="" textlink="'Water System 1'!V3:AS3">
      <xdr:nvSpPr>
        <xdr:cNvPr id="8" name="Rectangle: Rounded Corners 7">
          <a:extLst>
            <a:ext uri="{FF2B5EF4-FFF2-40B4-BE49-F238E27FC236}">
              <a16:creationId xmlns:a16="http://schemas.microsoft.com/office/drawing/2014/main" id="{00000000-0008-0000-3E00-000008000000}"/>
            </a:ext>
          </a:extLst>
        </xdr:cNvPr>
        <xdr:cNvSpPr/>
      </xdr:nvSpPr>
      <xdr:spPr>
        <a:xfrm>
          <a:off x="10125075" y="1424940"/>
          <a:ext cx="2415351" cy="283845"/>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9F812FEF-9176-4F1B-8B1A-F5F58B33D13E}" type="TxLink">
            <a:rPr lang="en-US" sz="1400" b="1" i="0" u="none" strike="noStrike">
              <a:solidFill>
                <a:srgbClr val="000000"/>
              </a:solidFill>
              <a:latin typeface="Calibri"/>
              <a:ea typeface="Calibri"/>
              <a:cs typeface="Calibri"/>
            </a:rPr>
            <a:pPr algn="ctr"/>
            <a:t> </a:t>
          </a:fld>
          <a:endParaRPr lang="en-US" sz="1100"/>
        </a:p>
      </xdr:txBody>
    </xdr:sp>
    <xdr:clientData/>
  </xdr:twoCellAnchor>
  <xdr:twoCellAnchor>
    <xdr:from>
      <xdr:col>61</xdr:col>
      <xdr:colOff>533400</xdr:colOff>
      <xdr:row>9</xdr:row>
      <xdr:rowOff>95250</xdr:rowOff>
    </xdr:from>
    <xdr:to>
      <xdr:col>65</xdr:col>
      <xdr:colOff>510351</xdr:colOff>
      <xdr:row>11</xdr:row>
      <xdr:rowOff>91440</xdr:rowOff>
    </xdr:to>
    <xdr:sp macro="" textlink="'Water System 2'!V3:AS3">
      <xdr:nvSpPr>
        <xdr:cNvPr id="9" name="Rectangle: Rounded Corners 8">
          <a:extLst>
            <a:ext uri="{FF2B5EF4-FFF2-40B4-BE49-F238E27FC236}">
              <a16:creationId xmlns:a16="http://schemas.microsoft.com/office/drawing/2014/main" id="{00000000-0008-0000-3E00-000009000000}"/>
            </a:ext>
          </a:extLst>
        </xdr:cNvPr>
        <xdr:cNvSpPr/>
      </xdr:nvSpPr>
      <xdr:spPr>
        <a:xfrm>
          <a:off x="10125075" y="1895475"/>
          <a:ext cx="2415351" cy="281940"/>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6BE85419-3402-46EB-B7A3-D9F1FF2DA8AB}" type="TxLink">
            <a:rPr lang="en-US" sz="1400" b="1" i="0" u="none" strike="noStrike">
              <a:solidFill>
                <a:srgbClr val="000000"/>
              </a:solidFill>
              <a:latin typeface="Calibri"/>
              <a:ea typeface="Calibri"/>
              <a:cs typeface="Calibri"/>
            </a:rPr>
            <a:pPr algn="ctr"/>
            <a:t> </a:t>
          </a:fld>
          <a:endParaRPr lang="en-US" sz="1100"/>
        </a:p>
      </xdr:txBody>
    </xdr:sp>
    <xdr:clientData/>
  </xdr:twoCellAnchor>
  <xdr:twoCellAnchor>
    <xdr:from>
      <xdr:col>61</xdr:col>
      <xdr:colOff>533400</xdr:colOff>
      <xdr:row>13</xdr:row>
      <xdr:rowOff>0</xdr:rowOff>
    </xdr:from>
    <xdr:to>
      <xdr:col>65</xdr:col>
      <xdr:colOff>510351</xdr:colOff>
      <xdr:row>15</xdr:row>
      <xdr:rowOff>4082</xdr:rowOff>
    </xdr:to>
    <xdr:sp macro="" textlink="'Water System 3'!V3:AS3">
      <xdr:nvSpPr>
        <xdr:cNvPr id="10" name="Rectangle: Rounded Corners 9">
          <a:extLst>
            <a:ext uri="{FF2B5EF4-FFF2-40B4-BE49-F238E27FC236}">
              <a16:creationId xmlns:a16="http://schemas.microsoft.com/office/drawing/2014/main" id="{00000000-0008-0000-3E00-00000A000000}"/>
            </a:ext>
          </a:extLst>
        </xdr:cNvPr>
        <xdr:cNvSpPr/>
      </xdr:nvSpPr>
      <xdr:spPr>
        <a:xfrm>
          <a:off x="10125075" y="2371725"/>
          <a:ext cx="2415351" cy="289832"/>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2377C475-7096-4427-A81B-E5CDFAEC2FAE}" type="TxLink">
            <a:rPr lang="en-US" sz="1400" b="1" i="0" u="none" strike="noStrike">
              <a:solidFill>
                <a:srgbClr val="000000"/>
              </a:solidFill>
              <a:latin typeface="Calibri"/>
              <a:ea typeface="Calibri"/>
              <a:cs typeface="Calibri"/>
            </a:rPr>
            <a:pPr algn="ctr"/>
            <a:t> </a:t>
          </a:fld>
          <a:endParaRPr lang="en-US"/>
        </a:p>
      </xdr:txBody>
    </xdr:sp>
    <xdr:clientData/>
  </xdr:twoCellAnchor>
  <xdr:twoCellAnchor>
    <xdr:from>
      <xdr:col>61</xdr:col>
      <xdr:colOff>533400</xdr:colOff>
      <xdr:row>15</xdr:row>
      <xdr:rowOff>175260</xdr:rowOff>
    </xdr:from>
    <xdr:to>
      <xdr:col>65</xdr:col>
      <xdr:colOff>510351</xdr:colOff>
      <xdr:row>17</xdr:row>
      <xdr:rowOff>158369</xdr:rowOff>
    </xdr:to>
    <xdr:sp macro="" textlink="'Water System 4'!$V$3:$AS$3">
      <xdr:nvSpPr>
        <xdr:cNvPr id="11" name="Rectangle: Rounded Corners 10">
          <a:extLst>
            <a:ext uri="{FF2B5EF4-FFF2-40B4-BE49-F238E27FC236}">
              <a16:creationId xmlns:a16="http://schemas.microsoft.com/office/drawing/2014/main" id="{00000000-0008-0000-3E00-00000B000000}"/>
            </a:ext>
          </a:extLst>
        </xdr:cNvPr>
        <xdr:cNvSpPr/>
      </xdr:nvSpPr>
      <xdr:spPr>
        <a:xfrm>
          <a:off x="10125075" y="2832735"/>
          <a:ext cx="2415351" cy="268859"/>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35FE4DFE-692D-45D4-B7FC-50C8334F1A74}" type="TxLink">
            <a:rPr lang="en-US" sz="1400" b="1" i="0" u="none" strike="noStrike">
              <a:solidFill>
                <a:srgbClr val="000000"/>
              </a:solidFill>
              <a:latin typeface="Calibri"/>
              <a:ea typeface="Calibri"/>
              <a:cs typeface="Calibri"/>
            </a:rPr>
            <a:pPr algn="ctr"/>
            <a:t> </a:t>
          </a:fld>
          <a:endParaRPr lang="en-US" sz="1100"/>
        </a:p>
      </xdr:txBody>
    </xdr:sp>
    <xdr:clientData/>
  </xdr:twoCellAnchor>
  <xdr:twoCellAnchor>
    <xdr:from>
      <xdr:col>61</xdr:col>
      <xdr:colOff>533400</xdr:colOff>
      <xdr:row>18</xdr:row>
      <xdr:rowOff>95250</xdr:rowOff>
    </xdr:from>
    <xdr:to>
      <xdr:col>65</xdr:col>
      <xdr:colOff>510351</xdr:colOff>
      <xdr:row>20</xdr:row>
      <xdr:rowOff>4082</xdr:rowOff>
    </xdr:to>
    <xdr:sp macro="" textlink="$V$3">
      <xdr:nvSpPr>
        <xdr:cNvPr id="12" name="Rectangle: Rounded Corners 11">
          <a:extLst>
            <a:ext uri="{FF2B5EF4-FFF2-40B4-BE49-F238E27FC236}">
              <a16:creationId xmlns:a16="http://schemas.microsoft.com/office/drawing/2014/main" id="{00000000-0008-0000-3E00-00000C000000}"/>
            </a:ext>
          </a:extLst>
        </xdr:cNvPr>
        <xdr:cNvSpPr/>
      </xdr:nvSpPr>
      <xdr:spPr>
        <a:xfrm>
          <a:off x="10125075" y="3228975"/>
          <a:ext cx="2415351" cy="289832"/>
        </a:xfrm>
        <a:prstGeom prst="roundRect">
          <a:avLst/>
        </a:prstGeom>
        <a:solidFill>
          <a:schemeClr val="accent4">
            <a:lumMod val="60000"/>
            <a:lumOff val="40000"/>
          </a:schemeClr>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fld id="{C10C23D1-4D4F-4F34-8F4E-AA1A6E66D578}" type="TxLink">
            <a:rPr lang="en-US" sz="1400" b="1" i="0" u="none" strike="noStrike">
              <a:solidFill>
                <a:srgbClr val="000000"/>
              </a:solidFill>
              <a:latin typeface="Calibri"/>
              <a:ea typeface="Calibri"/>
              <a:cs typeface="Calibri"/>
            </a:rPr>
            <a:pPr algn="ctr"/>
            <a:t> </a:t>
          </a:fld>
          <a:endParaRPr lang="en-US" sz="1100"/>
        </a:p>
      </xdr:txBody>
    </xdr:sp>
    <xdr:clientData/>
  </xdr:twoCellAnchor>
  <xdr:twoCellAnchor>
    <xdr:from>
      <xdr:col>58</xdr:col>
      <xdr:colOff>0</xdr:colOff>
      <xdr:row>2</xdr:row>
      <xdr:rowOff>0</xdr:rowOff>
    </xdr:from>
    <xdr:to>
      <xdr:col>61</xdr:col>
      <xdr:colOff>76200</xdr:colOff>
      <xdr:row>3</xdr:row>
      <xdr:rowOff>26670</xdr:rowOff>
    </xdr:to>
    <xdr:sp macro="" textlink="">
      <xdr:nvSpPr>
        <xdr:cNvPr id="13" name="Rectangle: Rounded Corners 12">
          <a:hlinkClick xmlns:r="http://schemas.openxmlformats.org/officeDocument/2006/relationships" r:id="rId7"/>
          <a:extLst>
            <a:ext uri="{FF2B5EF4-FFF2-40B4-BE49-F238E27FC236}">
              <a16:creationId xmlns:a16="http://schemas.microsoft.com/office/drawing/2014/main" id="{00000000-0008-0000-3E00-00000D000000}"/>
            </a:ext>
          </a:extLst>
        </xdr:cNvPr>
        <xdr:cNvSpPr/>
      </xdr:nvSpPr>
      <xdr:spPr>
        <a:xfrm>
          <a:off x="8753475" y="476250"/>
          <a:ext cx="914400" cy="274320"/>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58</xdr:col>
      <xdr:colOff>0</xdr:colOff>
      <xdr:row>3</xdr:row>
      <xdr:rowOff>87630</xdr:rowOff>
    </xdr:from>
    <xdr:to>
      <xdr:col>61</xdr:col>
      <xdr:colOff>76200</xdr:colOff>
      <xdr:row>4</xdr:row>
      <xdr:rowOff>161925</xdr:rowOff>
    </xdr:to>
    <xdr:sp macro="" textlink="">
      <xdr:nvSpPr>
        <xdr:cNvPr id="14" name="Rectangle: Rounded Corners 13">
          <a:hlinkClick xmlns:r="http://schemas.openxmlformats.org/officeDocument/2006/relationships" r:id="rId8"/>
          <a:extLst>
            <a:ext uri="{FF2B5EF4-FFF2-40B4-BE49-F238E27FC236}">
              <a16:creationId xmlns:a16="http://schemas.microsoft.com/office/drawing/2014/main" id="{00000000-0008-0000-3E00-00000E000000}"/>
            </a:ext>
          </a:extLst>
        </xdr:cNvPr>
        <xdr:cNvSpPr/>
      </xdr:nvSpPr>
      <xdr:spPr>
        <a:xfrm>
          <a:off x="8753475" y="811530"/>
          <a:ext cx="914400" cy="27432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55</xdr:col>
      <xdr:colOff>66675</xdr:colOff>
      <xdr:row>26</xdr:row>
      <xdr:rowOff>0</xdr:rowOff>
    </xdr:from>
    <xdr:to>
      <xdr:col>65</xdr:col>
      <xdr:colOff>266700</xdr:colOff>
      <xdr:row>55</xdr:row>
      <xdr:rowOff>85725</xdr:rowOff>
    </xdr:to>
    <xdr:sp macro="" textlink="" fLocksText="0">
      <xdr:nvSpPr>
        <xdr:cNvPr id="16" name="TextBox 15">
          <a:extLst>
            <a:ext uri="{FF2B5EF4-FFF2-40B4-BE49-F238E27FC236}">
              <a16:creationId xmlns:a16="http://schemas.microsoft.com/office/drawing/2014/main" id="{00000000-0008-0000-3E00-000010000000}"/>
            </a:ext>
          </a:extLst>
        </xdr:cNvPr>
        <xdr:cNvSpPr txBox="1"/>
      </xdr:nvSpPr>
      <xdr:spPr>
        <a:xfrm>
          <a:off x="8477250" y="4476750"/>
          <a:ext cx="3819525" cy="4572000"/>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p>
      </xdr:txBody>
    </xdr:sp>
    <xdr:clientData/>
  </xdr:twoCellAnchor>
  <xdr:twoCellAnchor>
    <xdr:from>
      <xdr:col>1</xdr:col>
      <xdr:colOff>632460</xdr:colOff>
      <xdr:row>2</xdr:row>
      <xdr:rowOff>76200</xdr:rowOff>
    </xdr:from>
    <xdr:to>
      <xdr:col>2</xdr:col>
      <xdr:colOff>106682</xdr:colOff>
      <xdr:row>42</xdr:row>
      <xdr:rowOff>185820</xdr:rowOff>
    </xdr:to>
    <xdr:grpSp>
      <xdr:nvGrpSpPr>
        <xdr:cNvPr id="15" name="Group 14">
          <a:extLst>
            <a:ext uri="{FF2B5EF4-FFF2-40B4-BE49-F238E27FC236}">
              <a16:creationId xmlns:a16="http://schemas.microsoft.com/office/drawing/2014/main" id="{2B1D3A9C-02ED-46D3-8E09-1D2AE76E3747}"/>
            </a:ext>
          </a:extLst>
        </xdr:cNvPr>
        <xdr:cNvGrpSpPr/>
      </xdr:nvGrpSpPr>
      <xdr:grpSpPr>
        <a:xfrm>
          <a:off x="937260" y="541020"/>
          <a:ext cx="1371602" cy="6411360"/>
          <a:chOff x="365760" y="191859"/>
          <a:chExt cx="1371602" cy="6411360"/>
        </a:xfrm>
      </xdr:grpSpPr>
      <xdr:sp macro="" textlink="">
        <xdr:nvSpPr>
          <xdr:cNvPr id="17" name="Rectangle: Rounded Corners 16">
            <a:hlinkClick xmlns:r="http://schemas.openxmlformats.org/officeDocument/2006/relationships" r:id="rId9"/>
            <a:extLst>
              <a:ext uri="{FF2B5EF4-FFF2-40B4-BE49-F238E27FC236}">
                <a16:creationId xmlns:a16="http://schemas.microsoft.com/office/drawing/2014/main" id="{FF27E449-BA5A-45B2-1805-C817168DCB07}"/>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18" name="Rectangle: Rounded Corners 17">
            <a:hlinkClick xmlns:r="http://schemas.openxmlformats.org/officeDocument/2006/relationships" r:id="rId10"/>
            <a:extLst>
              <a:ext uri="{FF2B5EF4-FFF2-40B4-BE49-F238E27FC236}">
                <a16:creationId xmlns:a16="http://schemas.microsoft.com/office/drawing/2014/main" id="{EF221F67-2C67-3CEC-5DDA-FB595E585A87}"/>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19" name="Rectangle: Rounded Corners 18">
            <a:hlinkClick xmlns:r="http://schemas.openxmlformats.org/officeDocument/2006/relationships" r:id="rId11"/>
            <a:extLst>
              <a:ext uri="{FF2B5EF4-FFF2-40B4-BE49-F238E27FC236}">
                <a16:creationId xmlns:a16="http://schemas.microsoft.com/office/drawing/2014/main" id="{A33F40BF-B433-9275-EDD8-038CAB777915}"/>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0" name="Rectangle: Rounded Corners 19">
            <a:hlinkClick xmlns:r="http://schemas.openxmlformats.org/officeDocument/2006/relationships" r:id="rId12"/>
            <a:extLst>
              <a:ext uri="{FF2B5EF4-FFF2-40B4-BE49-F238E27FC236}">
                <a16:creationId xmlns:a16="http://schemas.microsoft.com/office/drawing/2014/main" id="{6D80D406-CD5F-A46D-0B45-C941E69AA4CA}"/>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21" name="Rectangle: Rounded Corners 20">
            <a:hlinkClick xmlns:r="http://schemas.openxmlformats.org/officeDocument/2006/relationships" r:id="rId13"/>
            <a:extLst>
              <a:ext uri="{FF2B5EF4-FFF2-40B4-BE49-F238E27FC236}">
                <a16:creationId xmlns:a16="http://schemas.microsoft.com/office/drawing/2014/main" id="{234B7403-07B7-2C07-FDDA-2F5610BF4F41}"/>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22" name="Rectangle: Rounded Corners 21">
            <a:hlinkClick xmlns:r="http://schemas.openxmlformats.org/officeDocument/2006/relationships" r:id="rId14"/>
            <a:extLst>
              <a:ext uri="{FF2B5EF4-FFF2-40B4-BE49-F238E27FC236}">
                <a16:creationId xmlns:a16="http://schemas.microsoft.com/office/drawing/2014/main" id="{E11AF3A4-4072-846C-5DE7-405A6E5A5D75}"/>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23" name="Rectangle: Rounded Corners 22">
            <a:hlinkClick xmlns:r="http://schemas.openxmlformats.org/officeDocument/2006/relationships" r:id="rId15"/>
            <a:extLst>
              <a:ext uri="{FF2B5EF4-FFF2-40B4-BE49-F238E27FC236}">
                <a16:creationId xmlns:a16="http://schemas.microsoft.com/office/drawing/2014/main" id="{D80CE331-0197-1B5E-A35E-4D47C6090F72}"/>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24" name="Rectangle: Rounded Corners 23">
            <a:hlinkClick xmlns:r="http://schemas.openxmlformats.org/officeDocument/2006/relationships" r:id="rId16"/>
            <a:extLst>
              <a:ext uri="{FF2B5EF4-FFF2-40B4-BE49-F238E27FC236}">
                <a16:creationId xmlns:a16="http://schemas.microsoft.com/office/drawing/2014/main" id="{02143EF0-F81D-B2F6-D654-4D87925D070E}"/>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25" name="Rectangle: Rounded Corners 24">
            <a:hlinkClick xmlns:r="http://schemas.openxmlformats.org/officeDocument/2006/relationships" r:id="rId17"/>
            <a:extLst>
              <a:ext uri="{FF2B5EF4-FFF2-40B4-BE49-F238E27FC236}">
                <a16:creationId xmlns:a16="http://schemas.microsoft.com/office/drawing/2014/main" id="{9073B831-CD4A-29DE-4B57-D6117EAE616A}"/>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26" name="Rectangle: Rounded Corners 25">
            <a:hlinkClick xmlns:r="http://schemas.openxmlformats.org/officeDocument/2006/relationships" r:id="rId18"/>
            <a:extLst>
              <a:ext uri="{FF2B5EF4-FFF2-40B4-BE49-F238E27FC236}">
                <a16:creationId xmlns:a16="http://schemas.microsoft.com/office/drawing/2014/main" id="{A77612F1-90EC-B501-D2B7-50B85AC8317C}"/>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27" name="Rectangle: Rounded Corners 26">
            <a:hlinkClick xmlns:r="http://schemas.openxmlformats.org/officeDocument/2006/relationships" r:id="rId19"/>
            <a:extLst>
              <a:ext uri="{FF2B5EF4-FFF2-40B4-BE49-F238E27FC236}">
                <a16:creationId xmlns:a16="http://schemas.microsoft.com/office/drawing/2014/main" id="{B40E6240-5BC4-657E-E443-58049A93331D}"/>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28" name="Rectangle: Rounded Corners 27">
            <a:hlinkClick xmlns:r="http://schemas.openxmlformats.org/officeDocument/2006/relationships" r:id="rId20"/>
            <a:extLst>
              <a:ext uri="{FF2B5EF4-FFF2-40B4-BE49-F238E27FC236}">
                <a16:creationId xmlns:a16="http://schemas.microsoft.com/office/drawing/2014/main" id="{B8C5D606-555C-1498-314E-6F39A9DB96BE}"/>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29" name="Rectangle: Rounded Corners 28">
            <a:hlinkClick xmlns:r="http://schemas.openxmlformats.org/officeDocument/2006/relationships" r:id="rId21"/>
            <a:extLst>
              <a:ext uri="{FF2B5EF4-FFF2-40B4-BE49-F238E27FC236}">
                <a16:creationId xmlns:a16="http://schemas.microsoft.com/office/drawing/2014/main" id="{894CD896-B6C5-414E-A255-BDAD3F88254C}"/>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0" name="Rectangle: Rounded Corners 29">
            <a:hlinkClick xmlns:r="http://schemas.openxmlformats.org/officeDocument/2006/relationships" r:id="rId22"/>
            <a:extLst>
              <a:ext uri="{FF2B5EF4-FFF2-40B4-BE49-F238E27FC236}">
                <a16:creationId xmlns:a16="http://schemas.microsoft.com/office/drawing/2014/main" id="{1543415C-0BC8-598D-B991-CD3D08C46C93}"/>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31" name="Rectangle: Rounded Corners 30">
            <a:hlinkClick xmlns:r="http://schemas.openxmlformats.org/officeDocument/2006/relationships" r:id="rId23"/>
            <a:extLst>
              <a:ext uri="{FF2B5EF4-FFF2-40B4-BE49-F238E27FC236}">
                <a16:creationId xmlns:a16="http://schemas.microsoft.com/office/drawing/2014/main" id="{0C1875E9-0945-0F5F-F8FB-4C2D455DDE21}"/>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32" name="Rectangle: Rounded Corners 31">
            <a:hlinkClick xmlns:r="http://schemas.openxmlformats.org/officeDocument/2006/relationships" r:id="rId6"/>
            <a:extLst>
              <a:ext uri="{FF2B5EF4-FFF2-40B4-BE49-F238E27FC236}">
                <a16:creationId xmlns:a16="http://schemas.microsoft.com/office/drawing/2014/main" id="{8E36B078-0393-A2D3-6ACA-DFB310CA48B6}"/>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33" name="Rectangle: Rounded Corners 32">
            <a:hlinkClick xmlns:r="http://schemas.openxmlformats.org/officeDocument/2006/relationships" r:id="rId24"/>
            <a:extLst>
              <a:ext uri="{FF2B5EF4-FFF2-40B4-BE49-F238E27FC236}">
                <a16:creationId xmlns:a16="http://schemas.microsoft.com/office/drawing/2014/main" id="{7080C379-8F1C-AE6B-82E4-F4A33CDAB501}"/>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34" name="Rectangle: Rounded Corners 33">
            <a:hlinkClick xmlns:r="http://schemas.openxmlformats.org/officeDocument/2006/relationships" r:id="rId25"/>
            <a:extLst>
              <a:ext uri="{FF2B5EF4-FFF2-40B4-BE49-F238E27FC236}">
                <a16:creationId xmlns:a16="http://schemas.microsoft.com/office/drawing/2014/main" id="{2B14E71A-3B4A-9EB1-099B-F279CB1A7E63}"/>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35" name="Rectangle: Rounded Corners 34">
            <a:hlinkClick xmlns:r="http://schemas.openxmlformats.org/officeDocument/2006/relationships" r:id="rId26"/>
            <a:extLst>
              <a:ext uri="{FF2B5EF4-FFF2-40B4-BE49-F238E27FC236}">
                <a16:creationId xmlns:a16="http://schemas.microsoft.com/office/drawing/2014/main" id="{60B0FFED-C231-810B-D623-898F9AAC6849}"/>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36" name="Rectangle: Rounded Corners 35">
            <a:hlinkClick xmlns:r="http://schemas.openxmlformats.org/officeDocument/2006/relationships" r:id="rId27"/>
            <a:extLst>
              <a:ext uri="{FF2B5EF4-FFF2-40B4-BE49-F238E27FC236}">
                <a16:creationId xmlns:a16="http://schemas.microsoft.com/office/drawing/2014/main" id="{AD7E63D9-C6A6-42ED-0C0E-D58DA8027188}"/>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51.xml><?xml version="1.0" encoding="utf-8"?>
<xdr:wsDr xmlns:xdr="http://schemas.openxmlformats.org/drawingml/2006/spreadsheetDrawing" xmlns:a="http://schemas.openxmlformats.org/drawingml/2006/main">
  <xdr:twoCellAnchor>
    <xdr:from>
      <xdr:col>44</xdr:col>
      <xdr:colOff>132081</xdr:colOff>
      <xdr:row>2</xdr:row>
      <xdr:rowOff>213360</xdr:rowOff>
    </xdr:from>
    <xdr:to>
      <xdr:col>47</xdr:col>
      <xdr:colOff>632460</xdr:colOff>
      <xdr:row>4</xdr:row>
      <xdr:rowOff>69639</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47E38985-78A1-43A5-8A27-EECCDB8D1738}"/>
            </a:ext>
          </a:extLst>
        </xdr:cNvPr>
        <xdr:cNvSpPr/>
      </xdr:nvSpPr>
      <xdr:spPr>
        <a:xfrm>
          <a:off x="10060941" y="769620"/>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393913</xdr:colOff>
      <xdr:row>1</xdr:row>
      <xdr:rowOff>14619</xdr:rowOff>
    </xdr:from>
    <xdr:to>
      <xdr:col>45</xdr:col>
      <xdr:colOff>662730</xdr:colOff>
      <xdr:row>2</xdr:row>
      <xdr:rowOff>24356</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39ADB036-35B5-4C1F-9BA8-F0757BC25C7F}"/>
            </a:ext>
          </a:extLst>
        </xdr:cNvPr>
        <xdr:cNvSpPr/>
      </xdr:nvSpPr>
      <xdr:spPr>
        <a:xfrm>
          <a:off x="10322773" y="327039"/>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45</xdr:col>
      <xdr:colOff>791846</xdr:colOff>
      <xdr:row>1</xdr:row>
      <xdr:rowOff>14619</xdr:rowOff>
    </xdr:from>
    <xdr:to>
      <xdr:col>47</xdr:col>
      <xdr:colOff>270723</xdr:colOff>
      <xdr:row>2</xdr:row>
      <xdr:rowOff>29647</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0C6962EE-667D-4A8E-AB42-305D733A9DB3}"/>
            </a:ext>
          </a:extLst>
        </xdr:cNvPr>
        <xdr:cNvSpPr/>
      </xdr:nvSpPr>
      <xdr:spPr>
        <a:xfrm>
          <a:off x="11398886" y="327039"/>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44F2C400-83C7-43AE-9A1C-FE891F8CE5E5}"/>
            </a:ext>
          </a:extLst>
        </xdr:cNvPr>
        <xdr:cNvSpPr txBox="1"/>
      </xdr:nvSpPr>
      <xdr:spPr>
        <a:xfrm>
          <a:off x="5935980" y="822960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1</xdr:col>
      <xdr:colOff>548640</xdr:colOff>
      <xdr:row>1</xdr:row>
      <xdr:rowOff>22860</xdr:rowOff>
    </xdr:from>
    <xdr:to>
      <xdr:col>2</xdr:col>
      <xdr:colOff>22862</xdr:colOff>
      <xdr:row>27</xdr:row>
      <xdr:rowOff>94380</xdr:rowOff>
    </xdr:to>
    <xdr:grpSp>
      <xdr:nvGrpSpPr>
        <xdr:cNvPr id="25" name="Group 24">
          <a:extLst>
            <a:ext uri="{FF2B5EF4-FFF2-40B4-BE49-F238E27FC236}">
              <a16:creationId xmlns:a16="http://schemas.microsoft.com/office/drawing/2014/main" id="{11E4BE37-88E2-4E8C-9CA8-4DE25FCBB60E}"/>
            </a:ext>
          </a:extLst>
        </xdr:cNvPr>
        <xdr:cNvGrpSpPr/>
      </xdr:nvGrpSpPr>
      <xdr:grpSpPr>
        <a:xfrm>
          <a:off x="731520" y="335280"/>
          <a:ext cx="1371602" cy="6411360"/>
          <a:chOff x="365760" y="191859"/>
          <a:chExt cx="1371602" cy="6411360"/>
        </a:xfrm>
      </xdr:grpSpPr>
      <xdr:sp macro="" textlink="">
        <xdr:nvSpPr>
          <xdr:cNvPr id="26" name="Rectangle: Rounded Corners 25">
            <a:hlinkClick xmlns:r="http://schemas.openxmlformats.org/officeDocument/2006/relationships" r:id="rId4"/>
            <a:extLst>
              <a:ext uri="{FF2B5EF4-FFF2-40B4-BE49-F238E27FC236}">
                <a16:creationId xmlns:a16="http://schemas.microsoft.com/office/drawing/2014/main" id="{2604AD59-091A-35F8-5FAF-5DEA0C11FAF6}"/>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27" name="Rectangle: Rounded Corners 26">
            <a:hlinkClick xmlns:r="http://schemas.openxmlformats.org/officeDocument/2006/relationships" r:id="rId5"/>
            <a:extLst>
              <a:ext uri="{FF2B5EF4-FFF2-40B4-BE49-F238E27FC236}">
                <a16:creationId xmlns:a16="http://schemas.microsoft.com/office/drawing/2014/main" id="{B0D333E1-C0E2-4177-97CE-1799C383BD5E}"/>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8" name="Rectangle: Rounded Corners 27">
            <a:hlinkClick xmlns:r="http://schemas.openxmlformats.org/officeDocument/2006/relationships" r:id="rId6"/>
            <a:extLst>
              <a:ext uri="{FF2B5EF4-FFF2-40B4-BE49-F238E27FC236}">
                <a16:creationId xmlns:a16="http://schemas.microsoft.com/office/drawing/2014/main" id="{49DCC4B8-B4C5-922A-08EC-62DECCB3CF67}"/>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9" name="Rectangle: Rounded Corners 28">
            <a:hlinkClick xmlns:r="http://schemas.openxmlformats.org/officeDocument/2006/relationships" r:id="rId7"/>
            <a:extLst>
              <a:ext uri="{FF2B5EF4-FFF2-40B4-BE49-F238E27FC236}">
                <a16:creationId xmlns:a16="http://schemas.microsoft.com/office/drawing/2014/main" id="{6F012BDE-4743-7FA2-89CA-B9EB2021A04B}"/>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30" name="Rectangle: Rounded Corners 29">
            <a:hlinkClick xmlns:r="http://schemas.openxmlformats.org/officeDocument/2006/relationships" r:id="rId8"/>
            <a:extLst>
              <a:ext uri="{FF2B5EF4-FFF2-40B4-BE49-F238E27FC236}">
                <a16:creationId xmlns:a16="http://schemas.microsoft.com/office/drawing/2014/main" id="{1064E17C-551A-DA25-D3DE-965925AC8ED4}"/>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31" name="Rectangle: Rounded Corners 30">
            <a:hlinkClick xmlns:r="http://schemas.openxmlformats.org/officeDocument/2006/relationships" r:id="rId9"/>
            <a:extLst>
              <a:ext uri="{FF2B5EF4-FFF2-40B4-BE49-F238E27FC236}">
                <a16:creationId xmlns:a16="http://schemas.microsoft.com/office/drawing/2014/main" id="{977B1DF5-8722-FF93-C17F-51C18B702A23}"/>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32" name="Rectangle: Rounded Corners 31">
            <a:hlinkClick xmlns:r="http://schemas.openxmlformats.org/officeDocument/2006/relationships" r:id="rId10"/>
            <a:extLst>
              <a:ext uri="{FF2B5EF4-FFF2-40B4-BE49-F238E27FC236}">
                <a16:creationId xmlns:a16="http://schemas.microsoft.com/office/drawing/2014/main" id="{C90106C0-8FD6-6E5E-4C1E-9EBF696FC72C}"/>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3" name="Rectangle: Rounded Corners 32">
            <a:hlinkClick xmlns:r="http://schemas.openxmlformats.org/officeDocument/2006/relationships" r:id="rId11"/>
            <a:extLst>
              <a:ext uri="{FF2B5EF4-FFF2-40B4-BE49-F238E27FC236}">
                <a16:creationId xmlns:a16="http://schemas.microsoft.com/office/drawing/2014/main" id="{CF103CBA-8A4E-ABC1-BC85-AF3B404591CE}"/>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0D1771F0-567F-0CD7-BF28-B906711AFE83}"/>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5" name="Rectangle: Rounded Corners 34">
            <a:hlinkClick xmlns:r="http://schemas.openxmlformats.org/officeDocument/2006/relationships" r:id="rId13"/>
            <a:extLst>
              <a:ext uri="{FF2B5EF4-FFF2-40B4-BE49-F238E27FC236}">
                <a16:creationId xmlns:a16="http://schemas.microsoft.com/office/drawing/2014/main" id="{9CE85215-8730-5222-7B40-E41A1B8C9BAA}"/>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6" name="Rectangle: Rounded Corners 35">
            <a:hlinkClick xmlns:r="http://schemas.openxmlformats.org/officeDocument/2006/relationships" r:id="rId14"/>
            <a:extLst>
              <a:ext uri="{FF2B5EF4-FFF2-40B4-BE49-F238E27FC236}">
                <a16:creationId xmlns:a16="http://schemas.microsoft.com/office/drawing/2014/main" id="{F41BCC4E-7510-7F4A-DBAA-7111D6F5BC36}"/>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7" name="Rectangle: Rounded Corners 36">
            <a:hlinkClick xmlns:r="http://schemas.openxmlformats.org/officeDocument/2006/relationships" r:id="rId15"/>
            <a:extLst>
              <a:ext uri="{FF2B5EF4-FFF2-40B4-BE49-F238E27FC236}">
                <a16:creationId xmlns:a16="http://schemas.microsoft.com/office/drawing/2014/main" id="{F49BED02-6765-71AD-7847-405D95091730}"/>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8" name="Rectangle: Rounded Corners 37">
            <a:hlinkClick xmlns:r="http://schemas.openxmlformats.org/officeDocument/2006/relationships" r:id="rId16"/>
            <a:extLst>
              <a:ext uri="{FF2B5EF4-FFF2-40B4-BE49-F238E27FC236}">
                <a16:creationId xmlns:a16="http://schemas.microsoft.com/office/drawing/2014/main" id="{BAEA2D0C-8C3A-A8E5-0707-4B1366EE28E7}"/>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9" name="Rectangle: Rounded Corners 38">
            <a:hlinkClick xmlns:r="http://schemas.openxmlformats.org/officeDocument/2006/relationships" r:id="rId17"/>
            <a:extLst>
              <a:ext uri="{FF2B5EF4-FFF2-40B4-BE49-F238E27FC236}">
                <a16:creationId xmlns:a16="http://schemas.microsoft.com/office/drawing/2014/main" id="{51E2704B-88BF-01BD-E97A-80934233C419}"/>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40" name="Rectangle: Rounded Corners 39">
            <a:hlinkClick xmlns:r="http://schemas.openxmlformats.org/officeDocument/2006/relationships" r:id="rId18"/>
            <a:extLst>
              <a:ext uri="{FF2B5EF4-FFF2-40B4-BE49-F238E27FC236}">
                <a16:creationId xmlns:a16="http://schemas.microsoft.com/office/drawing/2014/main" id="{7C263F06-E8E7-DC48-ECAD-AAE1C88DF690}"/>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41" name="Rectangle: Rounded Corners 40">
            <a:hlinkClick xmlns:r="http://schemas.openxmlformats.org/officeDocument/2006/relationships" r:id="rId19"/>
            <a:extLst>
              <a:ext uri="{FF2B5EF4-FFF2-40B4-BE49-F238E27FC236}">
                <a16:creationId xmlns:a16="http://schemas.microsoft.com/office/drawing/2014/main" id="{A9328B04-166B-47A3-0B16-192EA774C521}"/>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2" name="Rectangle: Rounded Corners 41">
            <a:hlinkClick xmlns:r="http://schemas.openxmlformats.org/officeDocument/2006/relationships" r:id="rId20"/>
            <a:extLst>
              <a:ext uri="{FF2B5EF4-FFF2-40B4-BE49-F238E27FC236}">
                <a16:creationId xmlns:a16="http://schemas.microsoft.com/office/drawing/2014/main" id="{B49E0AD2-656C-0617-602F-D76C152487BF}"/>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3" name="Rectangle: Rounded Corners 42">
            <a:hlinkClick xmlns:r="http://schemas.openxmlformats.org/officeDocument/2006/relationships" r:id="rId21"/>
            <a:extLst>
              <a:ext uri="{FF2B5EF4-FFF2-40B4-BE49-F238E27FC236}">
                <a16:creationId xmlns:a16="http://schemas.microsoft.com/office/drawing/2014/main" id="{5403BB84-1314-DF48-2457-6B607274404B}"/>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4" name="Rectangle: Rounded Corners 43">
            <a:hlinkClick xmlns:r="http://schemas.openxmlformats.org/officeDocument/2006/relationships" r:id="rId22"/>
            <a:extLst>
              <a:ext uri="{FF2B5EF4-FFF2-40B4-BE49-F238E27FC236}">
                <a16:creationId xmlns:a16="http://schemas.microsoft.com/office/drawing/2014/main" id="{098F106C-B593-C691-49DA-360282B157F2}"/>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5" name="Rectangle: Rounded Corners 44">
            <a:hlinkClick xmlns:r="http://schemas.openxmlformats.org/officeDocument/2006/relationships" r:id="rId23"/>
            <a:extLst>
              <a:ext uri="{FF2B5EF4-FFF2-40B4-BE49-F238E27FC236}">
                <a16:creationId xmlns:a16="http://schemas.microsoft.com/office/drawing/2014/main" id="{20C2C8FD-2C77-EA7C-8047-C7EF3BDB15A6}"/>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52.xml><?xml version="1.0" encoding="utf-8"?>
<xdr:wsDr xmlns:xdr="http://schemas.openxmlformats.org/drawingml/2006/spreadsheetDrawing" xmlns:a="http://schemas.openxmlformats.org/drawingml/2006/main">
  <xdr:twoCellAnchor>
    <xdr:from>
      <xdr:col>44</xdr:col>
      <xdr:colOff>132081</xdr:colOff>
      <xdr:row>2</xdr:row>
      <xdr:rowOff>213360</xdr:rowOff>
    </xdr:from>
    <xdr:to>
      <xdr:col>47</xdr:col>
      <xdr:colOff>632460</xdr:colOff>
      <xdr:row>4</xdr:row>
      <xdr:rowOff>69639</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4A02FA1C-4F7C-4892-B190-1B5AF88BC115}"/>
            </a:ext>
          </a:extLst>
        </xdr:cNvPr>
        <xdr:cNvSpPr/>
      </xdr:nvSpPr>
      <xdr:spPr>
        <a:xfrm>
          <a:off x="10060941" y="769620"/>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393913</xdr:colOff>
      <xdr:row>1</xdr:row>
      <xdr:rowOff>14619</xdr:rowOff>
    </xdr:from>
    <xdr:to>
      <xdr:col>45</xdr:col>
      <xdr:colOff>662730</xdr:colOff>
      <xdr:row>2</xdr:row>
      <xdr:rowOff>24356</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8851F736-99FE-4360-BF13-E8A1AC1DAAE5}"/>
            </a:ext>
          </a:extLst>
        </xdr:cNvPr>
        <xdr:cNvSpPr/>
      </xdr:nvSpPr>
      <xdr:spPr>
        <a:xfrm>
          <a:off x="10322773" y="327039"/>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45</xdr:col>
      <xdr:colOff>791846</xdr:colOff>
      <xdr:row>1</xdr:row>
      <xdr:rowOff>14619</xdr:rowOff>
    </xdr:from>
    <xdr:to>
      <xdr:col>47</xdr:col>
      <xdr:colOff>270723</xdr:colOff>
      <xdr:row>2</xdr:row>
      <xdr:rowOff>29647</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9A2BB648-C121-4156-878A-435520361A4D}"/>
            </a:ext>
          </a:extLst>
        </xdr:cNvPr>
        <xdr:cNvSpPr/>
      </xdr:nvSpPr>
      <xdr:spPr>
        <a:xfrm>
          <a:off x="11398886" y="327039"/>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73E9F059-3E85-41F8-90EF-989A41D4C983}"/>
            </a:ext>
          </a:extLst>
        </xdr:cNvPr>
        <xdr:cNvSpPr txBox="1"/>
      </xdr:nvSpPr>
      <xdr:spPr>
        <a:xfrm>
          <a:off x="5935980" y="9090660"/>
          <a:ext cx="3459480" cy="146304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1</xdr:col>
      <xdr:colOff>571500</xdr:colOff>
      <xdr:row>1</xdr:row>
      <xdr:rowOff>68580</xdr:rowOff>
    </xdr:from>
    <xdr:to>
      <xdr:col>2</xdr:col>
      <xdr:colOff>45722</xdr:colOff>
      <xdr:row>27</xdr:row>
      <xdr:rowOff>140100</xdr:rowOff>
    </xdr:to>
    <xdr:grpSp>
      <xdr:nvGrpSpPr>
        <xdr:cNvPr id="25" name="Group 24">
          <a:extLst>
            <a:ext uri="{FF2B5EF4-FFF2-40B4-BE49-F238E27FC236}">
              <a16:creationId xmlns:a16="http://schemas.microsoft.com/office/drawing/2014/main" id="{8E7AA4F8-7A09-4B0B-B7FF-32FD933C30E2}"/>
            </a:ext>
          </a:extLst>
        </xdr:cNvPr>
        <xdr:cNvGrpSpPr/>
      </xdr:nvGrpSpPr>
      <xdr:grpSpPr>
        <a:xfrm>
          <a:off x="754380" y="381000"/>
          <a:ext cx="1371602" cy="6411360"/>
          <a:chOff x="365760" y="191859"/>
          <a:chExt cx="1371602" cy="6411360"/>
        </a:xfrm>
      </xdr:grpSpPr>
      <xdr:sp macro="" textlink="">
        <xdr:nvSpPr>
          <xdr:cNvPr id="26" name="Rectangle: Rounded Corners 25">
            <a:hlinkClick xmlns:r="http://schemas.openxmlformats.org/officeDocument/2006/relationships" r:id="rId4"/>
            <a:extLst>
              <a:ext uri="{FF2B5EF4-FFF2-40B4-BE49-F238E27FC236}">
                <a16:creationId xmlns:a16="http://schemas.microsoft.com/office/drawing/2014/main" id="{221C12F4-97E5-7D98-EEC3-F88FE88B61BE}"/>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27" name="Rectangle: Rounded Corners 26">
            <a:hlinkClick xmlns:r="http://schemas.openxmlformats.org/officeDocument/2006/relationships" r:id="rId5"/>
            <a:extLst>
              <a:ext uri="{FF2B5EF4-FFF2-40B4-BE49-F238E27FC236}">
                <a16:creationId xmlns:a16="http://schemas.microsoft.com/office/drawing/2014/main" id="{C004B911-A50C-48A1-BF8F-7B002513898C}"/>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8" name="Rectangle: Rounded Corners 27">
            <a:hlinkClick xmlns:r="http://schemas.openxmlformats.org/officeDocument/2006/relationships" r:id="rId6"/>
            <a:extLst>
              <a:ext uri="{FF2B5EF4-FFF2-40B4-BE49-F238E27FC236}">
                <a16:creationId xmlns:a16="http://schemas.microsoft.com/office/drawing/2014/main" id="{11C4837A-D527-1971-F287-4E8C612DFE10}"/>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9" name="Rectangle: Rounded Corners 28">
            <a:hlinkClick xmlns:r="http://schemas.openxmlformats.org/officeDocument/2006/relationships" r:id="rId7"/>
            <a:extLst>
              <a:ext uri="{FF2B5EF4-FFF2-40B4-BE49-F238E27FC236}">
                <a16:creationId xmlns:a16="http://schemas.microsoft.com/office/drawing/2014/main" id="{F40F5EC5-983C-9F4F-8B8C-9CF8E2F10C84}"/>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30" name="Rectangle: Rounded Corners 29">
            <a:hlinkClick xmlns:r="http://schemas.openxmlformats.org/officeDocument/2006/relationships" r:id="rId8"/>
            <a:extLst>
              <a:ext uri="{FF2B5EF4-FFF2-40B4-BE49-F238E27FC236}">
                <a16:creationId xmlns:a16="http://schemas.microsoft.com/office/drawing/2014/main" id="{D32E6330-9434-0293-C0D9-EFDF32FDD8F0}"/>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31" name="Rectangle: Rounded Corners 30">
            <a:hlinkClick xmlns:r="http://schemas.openxmlformats.org/officeDocument/2006/relationships" r:id="rId9"/>
            <a:extLst>
              <a:ext uri="{FF2B5EF4-FFF2-40B4-BE49-F238E27FC236}">
                <a16:creationId xmlns:a16="http://schemas.microsoft.com/office/drawing/2014/main" id="{71D760B6-A48A-BF82-6E5C-4DB437047477}"/>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32" name="Rectangle: Rounded Corners 31">
            <a:hlinkClick xmlns:r="http://schemas.openxmlformats.org/officeDocument/2006/relationships" r:id="rId10"/>
            <a:extLst>
              <a:ext uri="{FF2B5EF4-FFF2-40B4-BE49-F238E27FC236}">
                <a16:creationId xmlns:a16="http://schemas.microsoft.com/office/drawing/2014/main" id="{CC1B6298-4BD5-B1CC-5D73-709661412898}"/>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3" name="Rectangle: Rounded Corners 32">
            <a:hlinkClick xmlns:r="http://schemas.openxmlformats.org/officeDocument/2006/relationships" r:id="rId11"/>
            <a:extLst>
              <a:ext uri="{FF2B5EF4-FFF2-40B4-BE49-F238E27FC236}">
                <a16:creationId xmlns:a16="http://schemas.microsoft.com/office/drawing/2014/main" id="{C152F681-4C37-99F6-C6E2-ABCA1F2864EF}"/>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3604A509-FE32-F04E-5E21-E0DF49814D52}"/>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5" name="Rectangle: Rounded Corners 34">
            <a:hlinkClick xmlns:r="http://schemas.openxmlformats.org/officeDocument/2006/relationships" r:id="rId13"/>
            <a:extLst>
              <a:ext uri="{FF2B5EF4-FFF2-40B4-BE49-F238E27FC236}">
                <a16:creationId xmlns:a16="http://schemas.microsoft.com/office/drawing/2014/main" id="{EBD4E7E2-354C-A7C8-3851-8573129420B4}"/>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6" name="Rectangle: Rounded Corners 35">
            <a:hlinkClick xmlns:r="http://schemas.openxmlformats.org/officeDocument/2006/relationships" r:id="rId14"/>
            <a:extLst>
              <a:ext uri="{FF2B5EF4-FFF2-40B4-BE49-F238E27FC236}">
                <a16:creationId xmlns:a16="http://schemas.microsoft.com/office/drawing/2014/main" id="{651DF837-4B39-FA17-8D4E-6327252C24D9}"/>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7" name="Rectangle: Rounded Corners 36">
            <a:hlinkClick xmlns:r="http://schemas.openxmlformats.org/officeDocument/2006/relationships" r:id="rId15"/>
            <a:extLst>
              <a:ext uri="{FF2B5EF4-FFF2-40B4-BE49-F238E27FC236}">
                <a16:creationId xmlns:a16="http://schemas.microsoft.com/office/drawing/2014/main" id="{D23DF397-F6BB-98C8-F273-09D2EBAC533E}"/>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8" name="Rectangle: Rounded Corners 37">
            <a:hlinkClick xmlns:r="http://schemas.openxmlformats.org/officeDocument/2006/relationships" r:id="rId16"/>
            <a:extLst>
              <a:ext uri="{FF2B5EF4-FFF2-40B4-BE49-F238E27FC236}">
                <a16:creationId xmlns:a16="http://schemas.microsoft.com/office/drawing/2014/main" id="{8A9D4720-F5F3-44A1-3F91-DD6B241F431D}"/>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9" name="Rectangle: Rounded Corners 38">
            <a:hlinkClick xmlns:r="http://schemas.openxmlformats.org/officeDocument/2006/relationships" r:id="rId17"/>
            <a:extLst>
              <a:ext uri="{FF2B5EF4-FFF2-40B4-BE49-F238E27FC236}">
                <a16:creationId xmlns:a16="http://schemas.microsoft.com/office/drawing/2014/main" id="{44FA8CEB-4E5A-5766-0913-CA0F573F8327}"/>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40" name="Rectangle: Rounded Corners 39">
            <a:hlinkClick xmlns:r="http://schemas.openxmlformats.org/officeDocument/2006/relationships" r:id="rId18"/>
            <a:extLst>
              <a:ext uri="{FF2B5EF4-FFF2-40B4-BE49-F238E27FC236}">
                <a16:creationId xmlns:a16="http://schemas.microsoft.com/office/drawing/2014/main" id="{6E31DC4B-0F22-3EE0-60DD-3EAB9EF017CC}"/>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41" name="Rectangle: Rounded Corners 40">
            <a:hlinkClick xmlns:r="http://schemas.openxmlformats.org/officeDocument/2006/relationships" r:id="rId19"/>
            <a:extLst>
              <a:ext uri="{FF2B5EF4-FFF2-40B4-BE49-F238E27FC236}">
                <a16:creationId xmlns:a16="http://schemas.microsoft.com/office/drawing/2014/main" id="{D557BF4C-E806-465F-74B3-149044F347E2}"/>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2" name="Rectangle: Rounded Corners 41">
            <a:hlinkClick xmlns:r="http://schemas.openxmlformats.org/officeDocument/2006/relationships" r:id="rId20"/>
            <a:extLst>
              <a:ext uri="{FF2B5EF4-FFF2-40B4-BE49-F238E27FC236}">
                <a16:creationId xmlns:a16="http://schemas.microsoft.com/office/drawing/2014/main" id="{B76DB543-5A95-CD89-CDAF-67D3883CE04D}"/>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3" name="Rectangle: Rounded Corners 42">
            <a:hlinkClick xmlns:r="http://schemas.openxmlformats.org/officeDocument/2006/relationships" r:id="rId21"/>
            <a:extLst>
              <a:ext uri="{FF2B5EF4-FFF2-40B4-BE49-F238E27FC236}">
                <a16:creationId xmlns:a16="http://schemas.microsoft.com/office/drawing/2014/main" id="{C67D47DB-47D4-2260-941F-EC13892AB160}"/>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4" name="Rectangle: Rounded Corners 43">
            <a:hlinkClick xmlns:r="http://schemas.openxmlformats.org/officeDocument/2006/relationships" r:id="rId22"/>
            <a:extLst>
              <a:ext uri="{FF2B5EF4-FFF2-40B4-BE49-F238E27FC236}">
                <a16:creationId xmlns:a16="http://schemas.microsoft.com/office/drawing/2014/main" id="{37B0B762-4063-08FE-A63E-726DB8085907}"/>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5" name="Rectangle: Rounded Corners 44">
            <a:hlinkClick xmlns:r="http://schemas.openxmlformats.org/officeDocument/2006/relationships" r:id="rId23"/>
            <a:extLst>
              <a:ext uri="{FF2B5EF4-FFF2-40B4-BE49-F238E27FC236}">
                <a16:creationId xmlns:a16="http://schemas.microsoft.com/office/drawing/2014/main" id="{340D6647-CB8B-A95F-EAD3-3E96CB32C535}"/>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53.xml><?xml version="1.0" encoding="utf-8"?>
<xdr:wsDr xmlns:xdr="http://schemas.openxmlformats.org/drawingml/2006/spreadsheetDrawing" xmlns:a="http://schemas.openxmlformats.org/drawingml/2006/main">
  <xdr:twoCellAnchor>
    <xdr:from>
      <xdr:col>44</xdr:col>
      <xdr:colOff>132081</xdr:colOff>
      <xdr:row>2</xdr:row>
      <xdr:rowOff>213360</xdr:rowOff>
    </xdr:from>
    <xdr:to>
      <xdr:col>47</xdr:col>
      <xdr:colOff>632460</xdr:colOff>
      <xdr:row>4</xdr:row>
      <xdr:rowOff>69639</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D59A16C6-36EC-4D32-BAAD-94445A2BF8A3}"/>
            </a:ext>
          </a:extLst>
        </xdr:cNvPr>
        <xdr:cNvSpPr/>
      </xdr:nvSpPr>
      <xdr:spPr>
        <a:xfrm>
          <a:off x="10060941" y="769620"/>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393913</xdr:colOff>
      <xdr:row>1</xdr:row>
      <xdr:rowOff>14619</xdr:rowOff>
    </xdr:from>
    <xdr:to>
      <xdr:col>45</xdr:col>
      <xdr:colOff>662730</xdr:colOff>
      <xdr:row>2</xdr:row>
      <xdr:rowOff>24356</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1252107E-D53B-4224-B494-512066D9D557}"/>
            </a:ext>
          </a:extLst>
        </xdr:cNvPr>
        <xdr:cNvSpPr/>
      </xdr:nvSpPr>
      <xdr:spPr>
        <a:xfrm>
          <a:off x="10322773" y="327039"/>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45</xdr:col>
      <xdr:colOff>791846</xdr:colOff>
      <xdr:row>1</xdr:row>
      <xdr:rowOff>14619</xdr:rowOff>
    </xdr:from>
    <xdr:to>
      <xdr:col>47</xdr:col>
      <xdr:colOff>270723</xdr:colOff>
      <xdr:row>2</xdr:row>
      <xdr:rowOff>29647</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A8DBA16D-20D8-4824-9CB0-DE268298C340}"/>
            </a:ext>
          </a:extLst>
        </xdr:cNvPr>
        <xdr:cNvSpPr/>
      </xdr:nvSpPr>
      <xdr:spPr>
        <a:xfrm>
          <a:off x="11398886" y="327039"/>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D46CE2EA-F47B-4121-8D10-613F87E369EC}"/>
            </a:ext>
          </a:extLst>
        </xdr:cNvPr>
        <xdr:cNvSpPr txBox="1"/>
      </xdr:nvSpPr>
      <xdr:spPr>
        <a:xfrm>
          <a:off x="5935980" y="9090660"/>
          <a:ext cx="3459480" cy="146304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1</xdr:col>
      <xdr:colOff>556260</xdr:colOff>
      <xdr:row>1</xdr:row>
      <xdr:rowOff>60960</xdr:rowOff>
    </xdr:from>
    <xdr:to>
      <xdr:col>2</xdr:col>
      <xdr:colOff>30482</xdr:colOff>
      <xdr:row>27</xdr:row>
      <xdr:rowOff>132480</xdr:rowOff>
    </xdr:to>
    <xdr:grpSp>
      <xdr:nvGrpSpPr>
        <xdr:cNvPr id="25" name="Group 24">
          <a:extLst>
            <a:ext uri="{FF2B5EF4-FFF2-40B4-BE49-F238E27FC236}">
              <a16:creationId xmlns:a16="http://schemas.microsoft.com/office/drawing/2014/main" id="{772C7FF4-AF9B-4CE2-9105-CACCF81F6F57}"/>
            </a:ext>
          </a:extLst>
        </xdr:cNvPr>
        <xdr:cNvGrpSpPr/>
      </xdr:nvGrpSpPr>
      <xdr:grpSpPr>
        <a:xfrm>
          <a:off x="739140" y="373380"/>
          <a:ext cx="1371602" cy="6411360"/>
          <a:chOff x="365760" y="191859"/>
          <a:chExt cx="1371602" cy="6411360"/>
        </a:xfrm>
      </xdr:grpSpPr>
      <xdr:sp macro="" textlink="">
        <xdr:nvSpPr>
          <xdr:cNvPr id="26" name="Rectangle: Rounded Corners 25">
            <a:hlinkClick xmlns:r="http://schemas.openxmlformats.org/officeDocument/2006/relationships" r:id="rId4"/>
            <a:extLst>
              <a:ext uri="{FF2B5EF4-FFF2-40B4-BE49-F238E27FC236}">
                <a16:creationId xmlns:a16="http://schemas.microsoft.com/office/drawing/2014/main" id="{A5D7274F-3D77-13F5-EA09-3B30EDBD7062}"/>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27" name="Rectangle: Rounded Corners 26">
            <a:hlinkClick xmlns:r="http://schemas.openxmlformats.org/officeDocument/2006/relationships" r:id="rId5"/>
            <a:extLst>
              <a:ext uri="{FF2B5EF4-FFF2-40B4-BE49-F238E27FC236}">
                <a16:creationId xmlns:a16="http://schemas.microsoft.com/office/drawing/2014/main" id="{14B01AF6-CED1-5A66-BC0C-0F115D5A08CA}"/>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8" name="Rectangle: Rounded Corners 27">
            <a:hlinkClick xmlns:r="http://schemas.openxmlformats.org/officeDocument/2006/relationships" r:id="rId6"/>
            <a:extLst>
              <a:ext uri="{FF2B5EF4-FFF2-40B4-BE49-F238E27FC236}">
                <a16:creationId xmlns:a16="http://schemas.microsoft.com/office/drawing/2014/main" id="{306E83BF-05CF-D039-9E54-75AC4FB2DAA7}"/>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9" name="Rectangle: Rounded Corners 28">
            <a:hlinkClick xmlns:r="http://schemas.openxmlformats.org/officeDocument/2006/relationships" r:id="rId7"/>
            <a:extLst>
              <a:ext uri="{FF2B5EF4-FFF2-40B4-BE49-F238E27FC236}">
                <a16:creationId xmlns:a16="http://schemas.microsoft.com/office/drawing/2014/main" id="{B888D735-4720-A308-AAD8-E0297D9D29FE}"/>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30" name="Rectangle: Rounded Corners 29">
            <a:hlinkClick xmlns:r="http://schemas.openxmlformats.org/officeDocument/2006/relationships" r:id="rId8"/>
            <a:extLst>
              <a:ext uri="{FF2B5EF4-FFF2-40B4-BE49-F238E27FC236}">
                <a16:creationId xmlns:a16="http://schemas.microsoft.com/office/drawing/2014/main" id="{1655BE4C-B2C9-8C21-1AAA-63C0461779A5}"/>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31" name="Rectangle: Rounded Corners 30">
            <a:hlinkClick xmlns:r="http://schemas.openxmlformats.org/officeDocument/2006/relationships" r:id="rId9"/>
            <a:extLst>
              <a:ext uri="{FF2B5EF4-FFF2-40B4-BE49-F238E27FC236}">
                <a16:creationId xmlns:a16="http://schemas.microsoft.com/office/drawing/2014/main" id="{018DDC17-95B8-F9A3-631F-DCA4862D16A6}"/>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32" name="Rectangle: Rounded Corners 31">
            <a:hlinkClick xmlns:r="http://schemas.openxmlformats.org/officeDocument/2006/relationships" r:id="rId10"/>
            <a:extLst>
              <a:ext uri="{FF2B5EF4-FFF2-40B4-BE49-F238E27FC236}">
                <a16:creationId xmlns:a16="http://schemas.microsoft.com/office/drawing/2014/main" id="{78FA6C91-267B-538F-3B73-953555304BA9}"/>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3" name="Rectangle: Rounded Corners 32">
            <a:hlinkClick xmlns:r="http://schemas.openxmlformats.org/officeDocument/2006/relationships" r:id="rId11"/>
            <a:extLst>
              <a:ext uri="{FF2B5EF4-FFF2-40B4-BE49-F238E27FC236}">
                <a16:creationId xmlns:a16="http://schemas.microsoft.com/office/drawing/2014/main" id="{DD3DD6FE-8F4E-D29C-3578-8BF16DC5D921}"/>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588A162B-9FEC-8749-1412-6B2932088751}"/>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5" name="Rectangle: Rounded Corners 34">
            <a:hlinkClick xmlns:r="http://schemas.openxmlformats.org/officeDocument/2006/relationships" r:id="rId13"/>
            <a:extLst>
              <a:ext uri="{FF2B5EF4-FFF2-40B4-BE49-F238E27FC236}">
                <a16:creationId xmlns:a16="http://schemas.microsoft.com/office/drawing/2014/main" id="{8C1BAC6B-E6E5-EA2A-1F6C-40D05DF67C11}"/>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6" name="Rectangle: Rounded Corners 35">
            <a:hlinkClick xmlns:r="http://schemas.openxmlformats.org/officeDocument/2006/relationships" r:id="rId14"/>
            <a:extLst>
              <a:ext uri="{FF2B5EF4-FFF2-40B4-BE49-F238E27FC236}">
                <a16:creationId xmlns:a16="http://schemas.microsoft.com/office/drawing/2014/main" id="{429A7BA6-5C65-4C14-DDFE-09F2E38063E4}"/>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7" name="Rectangle: Rounded Corners 36">
            <a:hlinkClick xmlns:r="http://schemas.openxmlformats.org/officeDocument/2006/relationships" r:id="rId15"/>
            <a:extLst>
              <a:ext uri="{FF2B5EF4-FFF2-40B4-BE49-F238E27FC236}">
                <a16:creationId xmlns:a16="http://schemas.microsoft.com/office/drawing/2014/main" id="{C3F420D7-341D-1DCA-BC47-CB69810E5C3E}"/>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8" name="Rectangle: Rounded Corners 37">
            <a:hlinkClick xmlns:r="http://schemas.openxmlformats.org/officeDocument/2006/relationships" r:id="rId16"/>
            <a:extLst>
              <a:ext uri="{FF2B5EF4-FFF2-40B4-BE49-F238E27FC236}">
                <a16:creationId xmlns:a16="http://schemas.microsoft.com/office/drawing/2014/main" id="{6F35B44D-C879-5982-0A82-8613AED179BA}"/>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9" name="Rectangle: Rounded Corners 38">
            <a:hlinkClick xmlns:r="http://schemas.openxmlformats.org/officeDocument/2006/relationships" r:id="rId17"/>
            <a:extLst>
              <a:ext uri="{FF2B5EF4-FFF2-40B4-BE49-F238E27FC236}">
                <a16:creationId xmlns:a16="http://schemas.microsoft.com/office/drawing/2014/main" id="{974C2DCE-E7FF-3B80-8740-36F642C085D8}"/>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40" name="Rectangle: Rounded Corners 39">
            <a:hlinkClick xmlns:r="http://schemas.openxmlformats.org/officeDocument/2006/relationships" r:id="rId18"/>
            <a:extLst>
              <a:ext uri="{FF2B5EF4-FFF2-40B4-BE49-F238E27FC236}">
                <a16:creationId xmlns:a16="http://schemas.microsoft.com/office/drawing/2014/main" id="{1526CA90-CABF-85C2-C004-85E5F0210A26}"/>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41" name="Rectangle: Rounded Corners 40">
            <a:hlinkClick xmlns:r="http://schemas.openxmlformats.org/officeDocument/2006/relationships" r:id="rId19"/>
            <a:extLst>
              <a:ext uri="{FF2B5EF4-FFF2-40B4-BE49-F238E27FC236}">
                <a16:creationId xmlns:a16="http://schemas.microsoft.com/office/drawing/2014/main" id="{2B4B62D5-4B59-2686-50C7-196DC98DE044}"/>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2" name="Rectangle: Rounded Corners 41">
            <a:hlinkClick xmlns:r="http://schemas.openxmlformats.org/officeDocument/2006/relationships" r:id="rId20"/>
            <a:extLst>
              <a:ext uri="{FF2B5EF4-FFF2-40B4-BE49-F238E27FC236}">
                <a16:creationId xmlns:a16="http://schemas.microsoft.com/office/drawing/2014/main" id="{6FCC9718-E229-3E21-FAB4-E507AF777218}"/>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3" name="Rectangle: Rounded Corners 42">
            <a:hlinkClick xmlns:r="http://schemas.openxmlformats.org/officeDocument/2006/relationships" r:id="rId21"/>
            <a:extLst>
              <a:ext uri="{FF2B5EF4-FFF2-40B4-BE49-F238E27FC236}">
                <a16:creationId xmlns:a16="http://schemas.microsoft.com/office/drawing/2014/main" id="{AA234E68-FF53-2458-7FA4-58894546ADA6}"/>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4" name="Rectangle: Rounded Corners 43">
            <a:hlinkClick xmlns:r="http://schemas.openxmlformats.org/officeDocument/2006/relationships" r:id="rId22"/>
            <a:extLst>
              <a:ext uri="{FF2B5EF4-FFF2-40B4-BE49-F238E27FC236}">
                <a16:creationId xmlns:a16="http://schemas.microsoft.com/office/drawing/2014/main" id="{8010B6E0-3BFB-FEEC-612B-1543C31DA89D}"/>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5" name="Rectangle: Rounded Corners 44">
            <a:hlinkClick xmlns:r="http://schemas.openxmlformats.org/officeDocument/2006/relationships" r:id="rId23"/>
            <a:extLst>
              <a:ext uri="{FF2B5EF4-FFF2-40B4-BE49-F238E27FC236}">
                <a16:creationId xmlns:a16="http://schemas.microsoft.com/office/drawing/2014/main" id="{0D07DB88-A6DF-D2DA-8ACD-B60531547F8D}"/>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54.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973326D0-CFF8-464F-9612-805BE4CCA1D4}"/>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137160</xdr:colOff>
      <xdr:row>2</xdr:row>
      <xdr:rowOff>198741</xdr:rowOff>
    </xdr:from>
    <xdr:to>
      <xdr:col>47</xdr:col>
      <xdr:colOff>637539</xdr:colOff>
      <xdr:row>4</xdr:row>
      <xdr:rowOff>55020</xdr:rowOff>
    </xdr:to>
    <xdr:sp macro="" textlink="">
      <xdr:nvSpPr>
        <xdr:cNvPr id="39" name="Rectangle: Rounded Corners 38">
          <a:hlinkClick xmlns:r="http://schemas.openxmlformats.org/officeDocument/2006/relationships" r:id="rId1"/>
          <a:extLst>
            <a:ext uri="{FF2B5EF4-FFF2-40B4-BE49-F238E27FC236}">
              <a16:creationId xmlns:a16="http://schemas.microsoft.com/office/drawing/2014/main" id="{E0084DEA-F3CF-4F79-97A5-177FF0AB6C71}"/>
            </a:ext>
          </a:extLst>
        </xdr:cNvPr>
        <xdr:cNvSpPr/>
      </xdr:nvSpPr>
      <xdr:spPr>
        <a:xfrm>
          <a:off x="10066020" y="75500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398992</xdr:colOff>
      <xdr:row>1</xdr:row>
      <xdr:rowOff>0</xdr:rowOff>
    </xdr:from>
    <xdr:to>
      <xdr:col>45</xdr:col>
      <xdr:colOff>667809</xdr:colOff>
      <xdr:row>2</xdr:row>
      <xdr:rowOff>9737</xdr:rowOff>
    </xdr:to>
    <xdr:sp macro="" textlink="">
      <xdr:nvSpPr>
        <xdr:cNvPr id="40" name="Rectangle: Rounded Corners 39">
          <a:hlinkClick xmlns:r="http://schemas.openxmlformats.org/officeDocument/2006/relationships" r:id="rId2"/>
          <a:extLst>
            <a:ext uri="{FF2B5EF4-FFF2-40B4-BE49-F238E27FC236}">
              <a16:creationId xmlns:a16="http://schemas.microsoft.com/office/drawing/2014/main" id="{372851E9-BEF7-4606-BCAB-298107F97D74}"/>
            </a:ext>
          </a:extLst>
        </xdr:cNvPr>
        <xdr:cNvSpPr/>
      </xdr:nvSpPr>
      <xdr:spPr>
        <a:xfrm>
          <a:off x="10327852" y="31242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46</xdr:col>
      <xdr:colOff>4445</xdr:colOff>
      <xdr:row>1</xdr:row>
      <xdr:rowOff>0</xdr:rowOff>
    </xdr:from>
    <xdr:to>
      <xdr:col>47</xdr:col>
      <xdr:colOff>275802</xdr:colOff>
      <xdr:row>2</xdr:row>
      <xdr:rowOff>15028</xdr:rowOff>
    </xdr:to>
    <xdr:sp macro="" textlink="">
      <xdr:nvSpPr>
        <xdr:cNvPr id="41" name="Rectangle: Rounded Corners 40">
          <a:hlinkClick xmlns:r="http://schemas.openxmlformats.org/officeDocument/2006/relationships" r:id="rId3"/>
          <a:extLst>
            <a:ext uri="{FF2B5EF4-FFF2-40B4-BE49-F238E27FC236}">
              <a16:creationId xmlns:a16="http://schemas.microsoft.com/office/drawing/2014/main" id="{2DB1A166-1750-476B-B355-E50C55AAFF4E}"/>
            </a:ext>
          </a:extLst>
        </xdr:cNvPr>
        <xdr:cNvSpPr/>
      </xdr:nvSpPr>
      <xdr:spPr>
        <a:xfrm>
          <a:off x="11403965" y="31242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563880</xdr:colOff>
      <xdr:row>1</xdr:row>
      <xdr:rowOff>60960</xdr:rowOff>
    </xdr:from>
    <xdr:to>
      <xdr:col>2</xdr:col>
      <xdr:colOff>38102</xdr:colOff>
      <xdr:row>27</xdr:row>
      <xdr:rowOff>132480</xdr:rowOff>
    </xdr:to>
    <xdr:grpSp>
      <xdr:nvGrpSpPr>
        <xdr:cNvPr id="2" name="Group 1">
          <a:extLst>
            <a:ext uri="{FF2B5EF4-FFF2-40B4-BE49-F238E27FC236}">
              <a16:creationId xmlns:a16="http://schemas.microsoft.com/office/drawing/2014/main" id="{58D48640-F617-4E04-A7D1-1483B760FA16}"/>
            </a:ext>
          </a:extLst>
        </xdr:cNvPr>
        <xdr:cNvGrpSpPr/>
      </xdr:nvGrpSpPr>
      <xdr:grpSpPr>
        <a:xfrm>
          <a:off x="746760" y="373380"/>
          <a:ext cx="1371602" cy="6411360"/>
          <a:chOff x="365760" y="191859"/>
          <a:chExt cx="1371602" cy="6411360"/>
        </a:xfrm>
      </xdr:grpSpPr>
      <xdr:sp macro="" textlink="">
        <xdr:nvSpPr>
          <xdr:cNvPr id="3" name="Rectangle: Rounded Corners 2">
            <a:hlinkClick xmlns:r="http://schemas.openxmlformats.org/officeDocument/2006/relationships" r:id="rId4"/>
            <a:extLst>
              <a:ext uri="{FF2B5EF4-FFF2-40B4-BE49-F238E27FC236}">
                <a16:creationId xmlns:a16="http://schemas.microsoft.com/office/drawing/2014/main" id="{43F791BE-783C-25F8-02B2-53FE5BB81049}"/>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4" name="Rectangle: Rounded Corners 3">
            <a:hlinkClick xmlns:r="http://schemas.openxmlformats.org/officeDocument/2006/relationships" r:id="rId5"/>
            <a:extLst>
              <a:ext uri="{FF2B5EF4-FFF2-40B4-BE49-F238E27FC236}">
                <a16:creationId xmlns:a16="http://schemas.microsoft.com/office/drawing/2014/main" id="{3DB0BEDD-AFBD-9993-A57E-DD68617AB5F6}"/>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5" name="Rectangle: Rounded Corners 24">
            <a:hlinkClick xmlns:r="http://schemas.openxmlformats.org/officeDocument/2006/relationships" r:id="rId6"/>
            <a:extLst>
              <a:ext uri="{FF2B5EF4-FFF2-40B4-BE49-F238E27FC236}">
                <a16:creationId xmlns:a16="http://schemas.microsoft.com/office/drawing/2014/main" id="{7C71960D-EE47-6413-31F2-344E6B00B944}"/>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6" name="Rectangle: Rounded Corners 25">
            <a:hlinkClick xmlns:r="http://schemas.openxmlformats.org/officeDocument/2006/relationships" r:id="rId7"/>
            <a:extLst>
              <a:ext uri="{FF2B5EF4-FFF2-40B4-BE49-F238E27FC236}">
                <a16:creationId xmlns:a16="http://schemas.microsoft.com/office/drawing/2014/main" id="{10FDA2B4-919E-5952-F014-69504A807CDC}"/>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27" name="Rectangle: Rounded Corners 26">
            <a:hlinkClick xmlns:r="http://schemas.openxmlformats.org/officeDocument/2006/relationships" r:id="rId8"/>
            <a:extLst>
              <a:ext uri="{FF2B5EF4-FFF2-40B4-BE49-F238E27FC236}">
                <a16:creationId xmlns:a16="http://schemas.microsoft.com/office/drawing/2014/main" id="{C96CED40-56D0-B09D-28E1-13A81D0FB8DB}"/>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28" name="Rectangle: Rounded Corners 27">
            <a:hlinkClick xmlns:r="http://schemas.openxmlformats.org/officeDocument/2006/relationships" r:id="rId9"/>
            <a:extLst>
              <a:ext uri="{FF2B5EF4-FFF2-40B4-BE49-F238E27FC236}">
                <a16:creationId xmlns:a16="http://schemas.microsoft.com/office/drawing/2014/main" id="{48CF9F17-BB84-AFA9-094F-CE8A12D1D4C3}"/>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29" name="Rectangle: Rounded Corners 28">
            <a:hlinkClick xmlns:r="http://schemas.openxmlformats.org/officeDocument/2006/relationships" r:id="rId10"/>
            <a:extLst>
              <a:ext uri="{FF2B5EF4-FFF2-40B4-BE49-F238E27FC236}">
                <a16:creationId xmlns:a16="http://schemas.microsoft.com/office/drawing/2014/main" id="{127183F6-2ABB-F244-FC42-DEBFF6310CD9}"/>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0" name="Rectangle: Rounded Corners 29">
            <a:hlinkClick xmlns:r="http://schemas.openxmlformats.org/officeDocument/2006/relationships" r:id="rId11"/>
            <a:extLst>
              <a:ext uri="{FF2B5EF4-FFF2-40B4-BE49-F238E27FC236}">
                <a16:creationId xmlns:a16="http://schemas.microsoft.com/office/drawing/2014/main" id="{43FF9644-F748-CFD6-0B9C-6FD9AFA8133E}"/>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1" name="Rectangle: Rounded Corners 30">
            <a:hlinkClick xmlns:r="http://schemas.openxmlformats.org/officeDocument/2006/relationships" r:id="rId12"/>
            <a:extLst>
              <a:ext uri="{FF2B5EF4-FFF2-40B4-BE49-F238E27FC236}">
                <a16:creationId xmlns:a16="http://schemas.microsoft.com/office/drawing/2014/main" id="{AF67E1DF-EB02-F223-6C0A-E655CABE9298}"/>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2" name="Rectangle: Rounded Corners 31">
            <a:hlinkClick xmlns:r="http://schemas.openxmlformats.org/officeDocument/2006/relationships" r:id="rId13"/>
            <a:extLst>
              <a:ext uri="{FF2B5EF4-FFF2-40B4-BE49-F238E27FC236}">
                <a16:creationId xmlns:a16="http://schemas.microsoft.com/office/drawing/2014/main" id="{FF592DD0-687D-9193-2D1E-E32A9C5EE803}"/>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3" name="Rectangle: Rounded Corners 32">
            <a:hlinkClick xmlns:r="http://schemas.openxmlformats.org/officeDocument/2006/relationships" r:id="rId14"/>
            <a:extLst>
              <a:ext uri="{FF2B5EF4-FFF2-40B4-BE49-F238E27FC236}">
                <a16:creationId xmlns:a16="http://schemas.microsoft.com/office/drawing/2014/main" id="{F3D1ED6E-CF4F-6E00-D9A3-788456C2F5FA}"/>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4" name="Rectangle: Rounded Corners 33">
            <a:hlinkClick xmlns:r="http://schemas.openxmlformats.org/officeDocument/2006/relationships" r:id="rId15"/>
            <a:extLst>
              <a:ext uri="{FF2B5EF4-FFF2-40B4-BE49-F238E27FC236}">
                <a16:creationId xmlns:a16="http://schemas.microsoft.com/office/drawing/2014/main" id="{74BA593C-E64C-E25F-98C5-6637AD94C0B2}"/>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5" name="Rectangle: Rounded Corners 34">
            <a:hlinkClick xmlns:r="http://schemas.openxmlformats.org/officeDocument/2006/relationships" r:id="rId16"/>
            <a:extLst>
              <a:ext uri="{FF2B5EF4-FFF2-40B4-BE49-F238E27FC236}">
                <a16:creationId xmlns:a16="http://schemas.microsoft.com/office/drawing/2014/main" id="{C303B194-6EC9-3AB1-14F6-D3D9E12DAE67}"/>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6" name="Rectangle: Rounded Corners 35">
            <a:hlinkClick xmlns:r="http://schemas.openxmlformats.org/officeDocument/2006/relationships" r:id="rId17"/>
            <a:extLst>
              <a:ext uri="{FF2B5EF4-FFF2-40B4-BE49-F238E27FC236}">
                <a16:creationId xmlns:a16="http://schemas.microsoft.com/office/drawing/2014/main" id="{D7C78DCC-5A51-6F75-EE43-FFB9B1898607}"/>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37" name="Rectangle: Rounded Corners 36">
            <a:hlinkClick xmlns:r="http://schemas.openxmlformats.org/officeDocument/2006/relationships" r:id="rId18"/>
            <a:extLst>
              <a:ext uri="{FF2B5EF4-FFF2-40B4-BE49-F238E27FC236}">
                <a16:creationId xmlns:a16="http://schemas.microsoft.com/office/drawing/2014/main" id="{D09B20E5-EDE7-A788-EBA9-2BA4832B6E46}"/>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38" name="Rectangle: Rounded Corners 37">
            <a:hlinkClick xmlns:r="http://schemas.openxmlformats.org/officeDocument/2006/relationships" r:id="rId19"/>
            <a:extLst>
              <a:ext uri="{FF2B5EF4-FFF2-40B4-BE49-F238E27FC236}">
                <a16:creationId xmlns:a16="http://schemas.microsoft.com/office/drawing/2014/main" id="{DA4AE4D8-6B28-BFE4-A6B8-E7C375D74517}"/>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2" name="Rectangle: Rounded Corners 41">
            <a:hlinkClick xmlns:r="http://schemas.openxmlformats.org/officeDocument/2006/relationships" r:id="rId20"/>
            <a:extLst>
              <a:ext uri="{FF2B5EF4-FFF2-40B4-BE49-F238E27FC236}">
                <a16:creationId xmlns:a16="http://schemas.microsoft.com/office/drawing/2014/main" id="{BEAB3ABF-975A-63B2-94D8-DE4B9E08CB0A}"/>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3" name="Rectangle: Rounded Corners 42">
            <a:hlinkClick xmlns:r="http://schemas.openxmlformats.org/officeDocument/2006/relationships" r:id="rId21"/>
            <a:extLst>
              <a:ext uri="{FF2B5EF4-FFF2-40B4-BE49-F238E27FC236}">
                <a16:creationId xmlns:a16="http://schemas.microsoft.com/office/drawing/2014/main" id="{5F4BF404-5BD4-7A9D-64D7-A9F0FB69D649}"/>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4" name="Rectangle: Rounded Corners 43">
            <a:hlinkClick xmlns:r="http://schemas.openxmlformats.org/officeDocument/2006/relationships" r:id="rId22"/>
            <a:extLst>
              <a:ext uri="{FF2B5EF4-FFF2-40B4-BE49-F238E27FC236}">
                <a16:creationId xmlns:a16="http://schemas.microsoft.com/office/drawing/2014/main" id="{EF475058-715D-71DE-D6DC-A04129B366E1}"/>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5" name="Rectangle: Rounded Corners 44">
            <a:hlinkClick xmlns:r="http://schemas.openxmlformats.org/officeDocument/2006/relationships" r:id="rId23"/>
            <a:extLst>
              <a:ext uri="{FF2B5EF4-FFF2-40B4-BE49-F238E27FC236}">
                <a16:creationId xmlns:a16="http://schemas.microsoft.com/office/drawing/2014/main" id="{2FD461D1-7D85-EC21-08B9-9014E348490B}"/>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55.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32B41C80-1498-495B-B612-AEF021B4FACD}"/>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137160</xdr:colOff>
      <xdr:row>2</xdr:row>
      <xdr:rowOff>206361</xdr:rowOff>
    </xdr:from>
    <xdr:to>
      <xdr:col>47</xdr:col>
      <xdr:colOff>637539</xdr:colOff>
      <xdr:row>4</xdr:row>
      <xdr:rowOff>62640</xdr:rowOff>
    </xdr:to>
    <xdr:sp macro="" textlink="">
      <xdr:nvSpPr>
        <xdr:cNvPr id="25" name="Rectangle: Rounded Corners 24">
          <a:hlinkClick xmlns:r="http://schemas.openxmlformats.org/officeDocument/2006/relationships" r:id="rId1"/>
          <a:extLst>
            <a:ext uri="{FF2B5EF4-FFF2-40B4-BE49-F238E27FC236}">
              <a16:creationId xmlns:a16="http://schemas.microsoft.com/office/drawing/2014/main" id="{D02C0F91-6F94-4E01-9EAF-52E33EF744E9}"/>
            </a:ext>
          </a:extLst>
        </xdr:cNvPr>
        <xdr:cNvSpPr/>
      </xdr:nvSpPr>
      <xdr:spPr>
        <a:xfrm>
          <a:off x="1006602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398992</xdr:colOff>
      <xdr:row>1</xdr:row>
      <xdr:rowOff>7620</xdr:rowOff>
    </xdr:from>
    <xdr:to>
      <xdr:col>45</xdr:col>
      <xdr:colOff>667809</xdr:colOff>
      <xdr:row>2</xdr:row>
      <xdr:rowOff>17357</xdr:rowOff>
    </xdr:to>
    <xdr:sp macro="" textlink="">
      <xdr:nvSpPr>
        <xdr:cNvPr id="26" name="Rectangle: Rounded Corners 25">
          <a:hlinkClick xmlns:r="http://schemas.openxmlformats.org/officeDocument/2006/relationships" r:id="rId2"/>
          <a:extLst>
            <a:ext uri="{FF2B5EF4-FFF2-40B4-BE49-F238E27FC236}">
              <a16:creationId xmlns:a16="http://schemas.microsoft.com/office/drawing/2014/main" id="{78B13886-92B6-4E3B-B5AF-C59E368042B7}"/>
            </a:ext>
          </a:extLst>
        </xdr:cNvPr>
        <xdr:cNvSpPr/>
      </xdr:nvSpPr>
      <xdr:spPr>
        <a:xfrm>
          <a:off x="1032785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46</xdr:col>
      <xdr:colOff>4445</xdr:colOff>
      <xdr:row>1</xdr:row>
      <xdr:rowOff>7620</xdr:rowOff>
    </xdr:from>
    <xdr:to>
      <xdr:col>47</xdr:col>
      <xdr:colOff>275802</xdr:colOff>
      <xdr:row>2</xdr:row>
      <xdr:rowOff>22648</xdr:rowOff>
    </xdr:to>
    <xdr:sp macro="" textlink="">
      <xdr:nvSpPr>
        <xdr:cNvPr id="27" name="Rectangle: Rounded Corners 26">
          <a:hlinkClick xmlns:r="http://schemas.openxmlformats.org/officeDocument/2006/relationships" r:id="rId3"/>
          <a:extLst>
            <a:ext uri="{FF2B5EF4-FFF2-40B4-BE49-F238E27FC236}">
              <a16:creationId xmlns:a16="http://schemas.microsoft.com/office/drawing/2014/main" id="{E0B229F5-34EA-41F9-9E92-AD8A34E4F2BD}"/>
            </a:ext>
          </a:extLst>
        </xdr:cNvPr>
        <xdr:cNvSpPr/>
      </xdr:nvSpPr>
      <xdr:spPr>
        <a:xfrm>
          <a:off x="1140396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571500</xdr:colOff>
      <xdr:row>1</xdr:row>
      <xdr:rowOff>60960</xdr:rowOff>
    </xdr:from>
    <xdr:to>
      <xdr:col>2</xdr:col>
      <xdr:colOff>45722</xdr:colOff>
      <xdr:row>27</xdr:row>
      <xdr:rowOff>132480</xdr:rowOff>
    </xdr:to>
    <xdr:grpSp>
      <xdr:nvGrpSpPr>
        <xdr:cNvPr id="2" name="Group 1">
          <a:extLst>
            <a:ext uri="{FF2B5EF4-FFF2-40B4-BE49-F238E27FC236}">
              <a16:creationId xmlns:a16="http://schemas.microsoft.com/office/drawing/2014/main" id="{6219F92E-DB17-45B6-814C-C9FA9B07256F}"/>
            </a:ext>
          </a:extLst>
        </xdr:cNvPr>
        <xdr:cNvGrpSpPr/>
      </xdr:nvGrpSpPr>
      <xdr:grpSpPr>
        <a:xfrm>
          <a:off x="754380" y="373380"/>
          <a:ext cx="1371602" cy="6411360"/>
          <a:chOff x="365760" y="191859"/>
          <a:chExt cx="1371602" cy="6411360"/>
        </a:xfrm>
      </xdr:grpSpPr>
      <xdr:sp macro="" textlink="">
        <xdr:nvSpPr>
          <xdr:cNvPr id="3" name="Rectangle: Rounded Corners 2">
            <a:hlinkClick xmlns:r="http://schemas.openxmlformats.org/officeDocument/2006/relationships" r:id="rId4"/>
            <a:extLst>
              <a:ext uri="{FF2B5EF4-FFF2-40B4-BE49-F238E27FC236}">
                <a16:creationId xmlns:a16="http://schemas.microsoft.com/office/drawing/2014/main" id="{B25E3F97-17A9-C37F-69CE-95EFBDC9AFD7}"/>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4" name="Rectangle: Rounded Corners 3">
            <a:hlinkClick xmlns:r="http://schemas.openxmlformats.org/officeDocument/2006/relationships" r:id="rId5"/>
            <a:extLst>
              <a:ext uri="{FF2B5EF4-FFF2-40B4-BE49-F238E27FC236}">
                <a16:creationId xmlns:a16="http://schemas.microsoft.com/office/drawing/2014/main" id="{8E7A5173-E85B-CE8D-01CF-90E6FA412675}"/>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8" name="Rectangle: Rounded Corners 27">
            <a:hlinkClick xmlns:r="http://schemas.openxmlformats.org/officeDocument/2006/relationships" r:id="rId6"/>
            <a:extLst>
              <a:ext uri="{FF2B5EF4-FFF2-40B4-BE49-F238E27FC236}">
                <a16:creationId xmlns:a16="http://schemas.microsoft.com/office/drawing/2014/main" id="{5A6E94B0-AB96-AC4A-FF8C-E1BD166112FF}"/>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9" name="Rectangle: Rounded Corners 28">
            <a:hlinkClick xmlns:r="http://schemas.openxmlformats.org/officeDocument/2006/relationships" r:id="rId7"/>
            <a:extLst>
              <a:ext uri="{FF2B5EF4-FFF2-40B4-BE49-F238E27FC236}">
                <a16:creationId xmlns:a16="http://schemas.microsoft.com/office/drawing/2014/main" id="{B2B31D45-F087-DC4C-FBBB-840D91F0AB0B}"/>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30" name="Rectangle: Rounded Corners 29">
            <a:hlinkClick xmlns:r="http://schemas.openxmlformats.org/officeDocument/2006/relationships" r:id="rId8"/>
            <a:extLst>
              <a:ext uri="{FF2B5EF4-FFF2-40B4-BE49-F238E27FC236}">
                <a16:creationId xmlns:a16="http://schemas.microsoft.com/office/drawing/2014/main" id="{EDE0571C-3609-73C9-6E86-145B69910D01}"/>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31" name="Rectangle: Rounded Corners 30">
            <a:hlinkClick xmlns:r="http://schemas.openxmlformats.org/officeDocument/2006/relationships" r:id="rId9"/>
            <a:extLst>
              <a:ext uri="{FF2B5EF4-FFF2-40B4-BE49-F238E27FC236}">
                <a16:creationId xmlns:a16="http://schemas.microsoft.com/office/drawing/2014/main" id="{8CA2EF33-755B-AD62-D74A-994916FD1358}"/>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32" name="Rectangle: Rounded Corners 31">
            <a:hlinkClick xmlns:r="http://schemas.openxmlformats.org/officeDocument/2006/relationships" r:id="rId10"/>
            <a:extLst>
              <a:ext uri="{FF2B5EF4-FFF2-40B4-BE49-F238E27FC236}">
                <a16:creationId xmlns:a16="http://schemas.microsoft.com/office/drawing/2014/main" id="{88E09F8A-9EE9-947F-6390-8CDAC256F81E}"/>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3" name="Rectangle: Rounded Corners 32">
            <a:hlinkClick xmlns:r="http://schemas.openxmlformats.org/officeDocument/2006/relationships" r:id="rId11"/>
            <a:extLst>
              <a:ext uri="{FF2B5EF4-FFF2-40B4-BE49-F238E27FC236}">
                <a16:creationId xmlns:a16="http://schemas.microsoft.com/office/drawing/2014/main" id="{AB2E80E6-10FB-C511-16EC-882AB5CA5408}"/>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CBED064E-33A5-E6C8-B513-7A193FC8C6F6}"/>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5" name="Rectangle: Rounded Corners 34">
            <a:hlinkClick xmlns:r="http://schemas.openxmlformats.org/officeDocument/2006/relationships" r:id="rId13"/>
            <a:extLst>
              <a:ext uri="{FF2B5EF4-FFF2-40B4-BE49-F238E27FC236}">
                <a16:creationId xmlns:a16="http://schemas.microsoft.com/office/drawing/2014/main" id="{027A4F59-ECFB-D381-F03D-7DC4F36E7D37}"/>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6" name="Rectangle: Rounded Corners 35">
            <a:hlinkClick xmlns:r="http://schemas.openxmlformats.org/officeDocument/2006/relationships" r:id="rId14"/>
            <a:extLst>
              <a:ext uri="{FF2B5EF4-FFF2-40B4-BE49-F238E27FC236}">
                <a16:creationId xmlns:a16="http://schemas.microsoft.com/office/drawing/2014/main" id="{4D24FFE2-66C1-952F-6BE8-D0290B5EBC0E}"/>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7" name="Rectangle: Rounded Corners 36">
            <a:hlinkClick xmlns:r="http://schemas.openxmlformats.org/officeDocument/2006/relationships" r:id="rId15"/>
            <a:extLst>
              <a:ext uri="{FF2B5EF4-FFF2-40B4-BE49-F238E27FC236}">
                <a16:creationId xmlns:a16="http://schemas.microsoft.com/office/drawing/2014/main" id="{30B8849F-78AB-FF77-61A4-75B6BAD1E457}"/>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8" name="Rectangle: Rounded Corners 37">
            <a:hlinkClick xmlns:r="http://schemas.openxmlformats.org/officeDocument/2006/relationships" r:id="rId16"/>
            <a:extLst>
              <a:ext uri="{FF2B5EF4-FFF2-40B4-BE49-F238E27FC236}">
                <a16:creationId xmlns:a16="http://schemas.microsoft.com/office/drawing/2014/main" id="{3489726D-E061-A60A-BF71-D43A21E73A3C}"/>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9" name="Rectangle: Rounded Corners 38">
            <a:hlinkClick xmlns:r="http://schemas.openxmlformats.org/officeDocument/2006/relationships" r:id="rId17"/>
            <a:extLst>
              <a:ext uri="{FF2B5EF4-FFF2-40B4-BE49-F238E27FC236}">
                <a16:creationId xmlns:a16="http://schemas.microsoft.com/office/drawing/2014/main" id="{4FE6C327-8881-66AB-B2E0-2A65ED044C8C}"/>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40" name="Rectangle: Rounded Corners 39">
            <a:hlinkClick xmlns:r="http://schemas.openxmlformats.org/officeDocument/2006/relationships" r:id="rId18"/>
            <a:extLst>
              <a:ext uri="{FF2B5EF4-FFF2-40B4-BE49-F238E27FC236}">
                <a16:creationId xmlns:a16="http://schemas.microsoft.com/office/drawing/2014/main" id="{9366EB0D-DD31-8499-C7A0-9222DC11C294}"/>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41" name="Rectangle: Rounded Corners 40">
            <a:hlinkClick xmlns:r="http://schemas.openxmlformats.org/officeDocument/2006/relationships" r:id="rId19"/>
            <a:extLst>
              <a:ext uri="{FF2B5EF4-FFF2-40B4-BE49-F238E27FC236}">
                <a16:creationId xmlns:a16="http://schemas.microsoft.com/office/drawing/2014/main" id="{FF16904D-0D59-1CA4-6DFA-E3736D9DF123}"/>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2" name="Rectangle: Rounded Corners 41">
            <a:hlinkClick xmlns:r="http://schemas.openxmlformats.org/officeDocument/2006/relationships" r:id="rId20"/>
            <a:extLst>
              <a:ext uri="{FF2B5EF4-FFF2-40B4-BE49-F238E27FC236}">
                <a16:creationId xmlns:a16="http://schemas.microsoft.com/office/drawing/2014/main" id="{283BC835-934D-971B-3765-B6B15CDDAC7C}"/>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3" name="Rectangle: Rounded Corners 42">
            <a:hlinkClick xmlns:r="http://schemas.openxmlformats.org/officeDocument/2006/relationships" r:id="rId21"/>
            <a:extLst>
              <a:ext uri="{FF2B5EF4-FFF2-40B4-BE49-F238E27FC236}">
                <a16:creationId xmlns:a16="http://schemas.microsoft.com/office/drawing/2014/main" id="{E64D5485-394A-63B7-7A4B-03E2A4F6F91A}"/>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4" name="Rectangle: Rounded Corners 43">
            <a:hlinkClick xmlns:r="http://schemas.openxmlformats.org/officeDocument/2006/relationships" r:id="rId22"/>
            <a:extLst>
              <a:ext uri="{FF2B5EF4-FFF2-40B4-BE49-F238E27FC236}">
                <a16:creationId xmlns:a16="http://schemas.microsoft.com/office/drawing/2014/main" id="{1970FC76-7C1C-D667-4AB0-5C700FD73E0D}"/>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5" name="Rectangle: Rounded Corners 44">
            <a:hlinkClick xmlns:r="http://schemas.openxmlformats.org/officeDocument/2006/relationships" r:id="rId23"/>
            <a:extLst>
              <a:ext uri="{FF2B5EF4-FFF2-40B4-BE49-F238E27FC236}">
                <a16:creationId xmlns:a16="http://schemas.microsoft.com/office/drawing/2014/main" id="{40FAF231-B12E-92FC-4B0F-EF6AE4811A53}"/>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56.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638B8883-CF04-47AA-A952-D83C54AC5A28}"/>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129540</xdr:colOff>
      <xdr:row>2</xdr:row>
      <xdr:rowOff>206361</xdr:rowOff>
    </xdr:from>
    <xdr:to>
      <xdr:col>47</xdr:col>
      <xdr:colOff>629919</xdr:colOff>
      <xdr:row>4</xdr:row>
      <xdr:rowOff>62640</xdr:rowOff>
    </xdr:to>
    <xdr:sp macro="" textlink="">
      <xdr:nvSpPr>
        <xdr:cNvPr id="28" name="Rectangle: Rounded Corners 27">
          <a:hlinkClick xmlns:r="http://schemas.openxmlformats.org/officeDocument/2006/relationships" r:id="rId1"/>
          <a:extLst>
            <a:ext uri="{FF2B5EF4-FFF2-40B4-BE49-F238E27FC236}">
              <a16:creationId xmlns:a16="http://schemas.microsoft.com/office/drawing/2014/main" id="{B342A8E2-B957-4C70-BB04-ED7958ACF0D6}"/>
            </a:ext>
          </a:extLst>
        </xdr:cNvPr>
        <xdr:cNvSpPr/>
      </xdr:nvSpPr>
      <xdr:spPr>
        <a:xfrm>
          <a:off x="1005840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391372</xdr:colOff>
      <xdr:row>1</xdr:row>
      <xdr:rowOff>7620</xdr:rowOff>
    </xdr:from>
    <xdr:to>
      <xdr:col>45</xdr:col>
      <xdr:colOff>660189</xdr:colOff>
      <xdr:row>2</xdr:row>
      <xdr:rowOff>17357</xdr:rowOff>
    </xdr:to>
    <xdr:sp macro="" textlink="">
      <xdr:nvSpPr>
        <xdr:cNvPr id="29" name="Rectangle: Rounded Corners 28">
          <a:hlinkClick xmlns:r="http://schemas.openxmlformats.org/officeDocument/2006/relationships" r:id="rId2"/>
          <a:extLst>
            <a:ext uri="{FF2B5EF4-FFF2-40B4-BE49-F238E27FC236}">
              <a16:creationId xmlns:a16="http://schemas.microsoft.com/office/drawing/2014/main" id="{0EE5E729-F9D9-4345-906A-C03A3D645C75}"/>
            </a:ext>
          </a:extLst>
        </xdr:cNvPr>
        <xdr:cNvSpPr/>
      </xdr:nvSpPr>
      <xdr:spPr>
        <a:xfrm>
          <a:off x="1032023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45</xdr:col>
      <xdr:colOff>789305</xdr:colOff>
      <xdr:row>1</xdr:row>
      <xdr:rowOff>7620</xdr:rowOff>
    </xdr:from>
    <xdr:to>
      <xdr:col>47</xdr:col>
      <xdr:colOff>268182</xdr:colOff>
      <xdr:row>2</xdr:row>
      <xdr:rowOff>22648</xdr:rowOff>
    </xdr:to>
    <xdr:sp macro="" textlink="">
      <xdr:nvSpPr>
        <xdr:cNvPr id="30" name="Rectangle: Rounded Corners 29">
          <a:hlinkClick xmlns:r="http://schemas.openxmlformats.org/officeDocument/2006/relationships" r:id="rId3"/>
          <a:extLst>
            <a:ext uri="{FF2B5EF4-FFF2-40B4-BE49-F238E27FC236}">
              <a16:creationId xmlns:a16="http://schemas.microsoft.com/office/drawing/2014/main" id="{7D5A2ADE-FAAD-495F-958F-300AD02826DF}"/>
            </a:ext>
          </a:extLst>
        </xdr:cNvPr>
        <xdr:cNvSpPr/>
      </xdr:nvSpPr>
      <xdr:spPr>
        <a:xfrm>
          <a:off x="1139634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571500</xdr:colOff>
      <xdr:row>1</xdr:row>
      <xdr:rowOff>76200</xdr:rowOff>
    </xdr:from>
    <xdr:to>
      <xdr:col>2</xdr:col>
      <xdr:colOff>45722</xdr:colOff>
      <xdr:row>27</xdr:row>
      <xdr:rowOff>147720</xdr:rowOff>
    </xdr:to>
    <xdr:grpSp>
      <xdr:nvGrpSpPr>
        <xdr:cNvPr id="44" name="Group 43">
          <a:extLst>
            <a:ext uri="{FF2B5EF4-FFF2-40B4-BE49-F238E27FC236}">
              <a16:creationId xmlns:a16="http://schemas.microsoft.com/office/drawing/2014/main" id="{318A200D-A466-4E54-A2CC-DFEBED5FB3A0}"/>
            </a:ext>
          </a:extLst>
        </xdr:cNvPr>
        <xdr:cNvGrpSpPr/>
      </xdr:nvGrpSpPr>
      <xdr:grpSpPr>
        <a:xfrm>
          <a:off x="754380" y="388620"/>
          <a:ext cx="1371602" cy="6411360"/>
          <a:chOff x="365760" y="191859"/>
          <a:chExt cx="1371602" cy="6411360"/>
        </a:xfrm>
      </xdr:grpSpPr>
      <xdr:sp macro="" textlink="">
        <xdr:nvSpPr>
          <xdr:cNvPr id="45" name="Rectangle: Rounded Corners 44">
            <a:hlinkClick xmlns:r="http://schemas.openxmlformats.org/officeDocument/2006/relationships" r:id="rId4"/>
            <a:extLst>
              <a:ext uri="{FF2B5EF4-FFF2-40B4-BE49-F238E27FC236}">
                <a16:creationId xmlns:a16="http://schemas.microsoft.com/office/drawing/2014/main" id="{2F5EF378-44C3-8F3A-ED90-135734830324}"/>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46" name="Rectangle: Rounded Corners 45">
            <a:hlinkClick xmlns:r="http://schemas.openxmlformats.org/officeDocument/2006/relationships" r:id="rId5"/>
            <a:extLst>
              <a:ext uri="{FF2B5EF4-FFF2-40B4-BE49-F238E27FC236}">
                <a16:creationId xmlns:a16="http://schemas.microsoft.com/office/drawing/2014/main" id="{C48A2A12-2340-6B50-2544-9FC123F1428A}"/>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47" name="Rectangle: Rounded Corners 46">
            <a:hlinkClick xmlns:r="http://schemas.openxmlformats.org/officeDocument/2006/relationships" r:id="rId6"/>
            <a:extLst>
              <a:ext uri="{FF2B5EF4-FFF2-40B4-BE49-F238E27FC236}">
                <a16:creationId xmlns:a16="http://schemas.microsoft.com/office/drawing/2014/main" id="{7981B4CA-6992-773C-B124-7A455319D203}"/>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48" name="Rectangle: Rounded Corners 47">
            <a:hlinkClick xmlns:r="http://schemas.openxmlformats.org/officeDocument/2006/relationships" r:id="rId7"/>
            <a:extLst>
              <a:ext uri="{FF2B5EF4-FFF2-40B4-BE49-F238E27FC236}">
                <a16:creationId xmlns:a16="http://schemas.microsoft.com/office/drawing/2014/main" id="{3EB96BD0-45FD-DF55-E784-4210906AE305}"/>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49" name="Rectangle: Rounded Corners 48">
            <a:hlinkClick xmlns:r="http://schemas.openxmlformats.org/officeDocument/2006/relationships" r:id="rId8"/>
            <a:extLst>
              <a:ext uri="{FF2B5EF4-FFF2-40B4-BE49-F238E27FC236}">
                <a16:creationId xmlns:a16="http://schemas.microsoft.com/office/drawing/2014/main" id="{B67CB59F-6580-B309-EE26-C2728031B236}"/>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50" name="Rectangle: Rounded Corners 49">
            <a:hlinkClick xmlns:r="http://schemas.openxmlformats.org/officeDocument/2006/relationships" r:id="rId9"/>
            <a:extLst>
              <a:ext uri="{FF2B5EF4-FFF2-40B4-BE49-F238E27FC236}">
                <a16:creationId xmlns:a16="http://schemas.microsoft.com/office/drawing/2014/main" id="{E9743090-44CB-23FC-146B-671D1D992DA5}"/>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51" name="Rectangle: Rounded Corners 50">
            <a:hlinkClick xmlns:r="http://schemas.openxmlformats.org/officeDocument/2006/relationships" r:id="rId10"/>
            <a:extLst>
              <a:ext uri="{FF2B5EF4-FFF2-40B4-BE49-F238E27FC236}">
                <a16:creationId xmlns:a16="http://schemas.microsoft.com/office/drawing/2014/main" id="{10BC5E40-CA20-FB43-E257-AD5D0DF0FAB6}"/>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52" name="Rectangle: Rounded Corners 51">
            <a:hlinkClick xmlns:r="http://schemas.openxmlformats.org/officeDocument/2006/relationships" r:id="rId11"/>
            <a:extLst>
              <a:ext uri="{FF2B5EF4-FFF2-40B4-BE49-F238E27FC236}">
                <a16:creationId xmlns:a16="http://schemas.microsoft.com/office/drawing/2014/main" id="{A34690F9-9E7A-A131-513D-1EB18936C071}"/>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53" name="Rectangle: Rounded Corners 52">
            <a:hlinkClick xmlns:r="http://schemas.openxmlformats.org/officeDocument/2006/relationships" r:id="rId12"/>
            <a:extLst>
              <a:ext uri="{FF2B5EF4-FFF2-40B4-BE49-F238E27FC236}">
                <a16:creationId xmlns:a16="http://schemas.microsoft.com/office/drawing/2014/main" id="{FCA4B9A7-29B6-E1E9-563E-9F795149B318}"/>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54" name="Rectangle: Rounded Corners 53">
            <a:hlinkClick xmlns:r="http://schemas.openxmlformats.org/officeDocument/2006/relationships" r:id="rId13"/>
            <a:extLst>
              <a:ext uri="{FF2B5EF4-FFF2-40B4-BE49-F238E27FC236}">
                <a16:creationId xmlns:a16="http://schemas.microsoft.com/office/drawing/2014/main" id="{56A99551-BF97-A342-34C8-F8B0160E798F}"/>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55" name="Rectangle: Rounded Corners 54">
            <a:hlinkClick xmlns:r="http://schemas.openxmlformats.org/officeDocument/2006/relationships" r:id="rId14"/>
            <a:extLst>
              <a:ext uri="{FF2B5EF4-FFF2-40B4-BE49-F238E27FC236}">
                <a16:creationId xmlns:a16="http://schemas.microsoft.com/office/drawing/2014/main" id="{63B96128-2ACA-BFDB-FEDA-8C66A3066F3A}"/>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56" name="Rectangle: Rounded Corners 55">
            <a:hlinkClick xmlns:r="http://schemas.openxmlformats.org/officeDocument/2006/relationships" r:id="rId15"/>
            <a:extLst>
              <a:ext uri="{FF2B5EF4-FFF2-40B4-BE49-F238E27FC236}">
                <a16:creationId xmlns:a16="http://schemas.microsoft.com/office/drawing/2014/main" id="{4CCA2E11-CE12-0BD6-64B8-29CB24129B79}"/>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57" name="Rectangle: Rounded Corners 56">
            <a:hlinkClick xmlns:r="http://schemas.openxmlformats.org/officeDocument/2006/relationships" r:id="rId16"/>
            <a:extLst>
              <a:ext uri="{FF2B5EF4-FFF2-40B4-BE49-F238E27FC236}">
                <a16:creationId xmlns:a16="http://schemas.microsoft.com/office/drawing/2014/main" id="{3F92C79F-C560-95D0-E90B-FCFA50541E1B}"/>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58" name="Rectangle: Rounded Corners 57">
            <a:hlinkClick xmlns:r="http://schemas.openxmlformats.org/officeDocument/2006/relationships" r:id="rId17"/>
            <a:extLst>
              <a:ext uri="{FF2B5EF4-FFF2-40B4-BE49-F238E27FC236}">
                <a16:creationId xmlns:a16="http://schemas.microsoft.com/office/drawing/2014/main" id="{FFB2373C-C1F1-4FDB-7F02-9A9CFF2D792A}"/>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59" name="Rectangle: Rounded Corners 58">
            <a:hlinkClick xmlns:r="http://schemas.openxmlformats.org/officeDocument/2006/relationships" r:id="rId18"/>
            <a:extLst>
              <a:ext uri="{FF2B5EF4-FFF2-40B4-BE49-F238E27FC236}">
                <a16:creationId xmlns:a16="http://schemas.microsoft.com/office/drawing/2014/main" id="{2ACF4212-D24E-610E-D59D-2FF45A3237D4}"/>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60" name="Rectangle: Rounded Corners 59">
            <a:hlinkClick xmlns:r="http://schemas.openxmlformats.org/officeDocument/2006/relationships" r:id="rId19"/>
            <a:extLst>
              <a:ext uri="{FF2B5EF4-FFF2-40B4-BE49-F238E27FC236}">
                <a16:creationId xmlns:a16="http://schemas.microsoft.com/office/drawing/2014/main" id="{70218478-0A1E-920C-2116-2AE2805DC367}"/>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61" name="Rectangle: Rounded Corners 60">
            <a:hlinkClick xmlns:r="http://schemas.openxmlformats.org/officeDocument/2006/relationships" r:id="rId20"/>
            <a:extLst>
              <a:ext uri="{FF2B5EF4-FFF2-40B4-BE49-F238E27FC236}">
                <a16:creationId xmlns:a16="http://schemas.microsoft.com/office/drawing/2014/main" id="{A6BDBED9-D3EF-9023-F4AC-56B03BF0D66E}"/>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62" name="Rectangle: Rounded Corners 61">
            <a:hlinkClick xmlns:r="http://schemas.openxmlformats.org/officeDocument/2006/relationships" r:id="rId21"/>
            <a:extLst>
              <a:ext uri="{FF2B5EF4-FFF2-40B4-BE49-F238E27FC236}">
                <a16:creationId xmlns:a16="http://schemas.microsoft.com/office/drawing/2014/main" id="{056AD9A5-6D1D-13AE-56D7-1C3960737952}"/>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63" name="Rectangle: Rounded Corners 62">
            <a:hlinkClick xmlns:r="http://schemas.openxmlformats.org/officeDocument/2006/relationships" r:id="rId22"/>
            <a:extLst>
              <a:ext uri="{FF2B5EF4-FFF2-40B4-BE49-F238E27FC236}">
                <a16:creationId xmlns:a16="http://schemas.microsoft.com/office/drawing/2014/main" id="{A08ED92D-22D1-07F0-A081-D3980AD8C227}"/>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64" name="Rectangle: Rounded Corners 63">
            <a:hlinkClick xmlns:r="http://schemas.openxmlformats.org/officeDocument/2006/relationships" r:id="rId23"/>
            <a:extLst>
              <a:ext uri="{FF2B5EF4-FFF2-40B4-BE49-F238E27FC236}">
                <a16:creationId xmlns:a16="http://schemas.microsoft.com/office/drawing/2014/main" id="{1DFEAF73-6014-03C4-0FDD-01FEA2386341}"/>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57.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E320810F-2C84-48D5-B731-E2EA9AC297D4}"/>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129540</xdr:colOff>
      <xdr:row>2</xdr:row>
      <xdr:rowOff>206361</xdr:rowOff>
    </xdr:from>
    <xdr:to>
      <xdr:col>47</xdr:col>
      <xdr:colOff>629919</xdr:colOff>
      <xdr:row>4</xdr:row>
      <xdr:rowOff>62640</xdr:rowOff>
    </xdr:to>
    <xdr:sp macro="" textlink="">
      <xdr:nvSpPr>
        <xdr:cNvPr id="25" name="Rectangle: Rounded Corners 24">
          <a:hlinkClick xmlns:r="http://schemas.openxmlformats.org/officeDocument/2006/relationships" r:id="rId1"/>
          <a:extLst>
            <a:ext uri="{FF2B5EF4-FFF2-40B4-BE49-F238E27FC236}">
              <a16:creationId xmlns:a16="http://schemas.microsoft.com/office/drawing/2014/main" id="{7FB3F268-B15B-4A1F-B498-0644AC2CF613}"/>
            </a:ext>
          </a:extLst>
        </xdr:cNvPr>
        <xdr:cNvSpPr/>
      </xdr:nvSpPr>
      <xdr:spPr>
        <a:xfrm>
          <a:off x="1005840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391372</xdr:colOff>
      <xdr:row>1</xdr:row>
      <xdr:rowOff>7620</xdr:rowOff>
    </xdr:from>
    <xdr:to>
      <xdr:col>45</xdr:col>
      <xdr:colOff>660189</xdr:colOff>
      <xdr:row>2</xdr:row>
      <xdr:rowOff>17357</xdr:rowOff>
    </xdr:to>
    <xdr:sp macro="" textlink="">
      <xdr:nvSpPr>
        <xdr:cNvPr id="26" name="Rectangle: Rounded Corners 25">
          <a:hlinkClick xmlns:r="http://schemas.openxmlformats.org/officeDocument/2006/relationships" r:id="rId2"/>
          <a:extLst>
            <a:ext uri="{FF2B5EF4-FFF2-40B4-BE49-F238E27FC236}">
              <a16:creationId xmlns:a16="http://schemas.microsoft.com/office/drawing/2014/main" id="{4BB6D651-28F5-4B47-BE21-0EC842F35C4B}"/>
            </a:ext>
          </a:extLst>
        </xdr:cNvPr>
        <xdr:cNvSpPr/>
      </xdr:nvSpPr>
      <xdr:spPr>
        <a:xfrm>
          <a:off x="1032023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45</xdr:col>
      <xdr:colOff>789305</xdr:colOff>
      <xdr:row>1</xdr:row>
      <xdr:rowOff>7620</xdr:rowOff>
    </xdr:from>
    <xdr:to>
      <xdr:col>47</xdr:col>
      <xdr:colOff>268182</xdr:colOff>
      <xdr:row>2</xdr:row>
      <xdr:rowOff>22648</xdr:rowOff>
    </xdr:to>
    <xdr:sp macro="" textlink="">
      <xdr:nvSpPr>
        <xdr:cNvPr id="27" name="Rectangle: Rounded Corners 26">
          <a:hlinkClick xmlns:r="http://schemas.openxmlformats.org/officeDocument/2006/relationships" r:id="rId3"/>
          <a:extLst>
            <a:ext uri="{FF2B5EF4-FFF2-40B4-BE49-F238E27FC236}">
              <a16:creationId xmlns:a16="http://schemas.microsoft.com/office/drawing/2014/main" id="{6472AE28-AEA4-4F52-9573-D8A85BD114E0}"/>
            </a:ext>
          </a:extLst>
        </xdr:cNvPr>
        <xdr:cNvSpPr/>
      </xdr:nvSpPr>
      <xdr:spPr>
        <a:xfrm>
          <a:off x="1139634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563880</xdr:colOff>
      <xdr:row>1</xdr:row>
      <xdr:rowOff>68580</xdr:rowOff>
    </xdr:from>
    <xdr:to>
      <xdr:col>2</xdr:col>
      <xdr:colOff>38102</xdr:colOff>
      <xdr:row>27</xdr:row>
      <xdr:rowOff>140100</xdr:rowOff>
    </xdr:to>
    <xdr:grpSp>
      <xdr:nvGrpSpPr>
        <xdr:cNvPr id="3" name="Group 2">
          <a:extLst>
            <a:ext uri="{FF2B5EF4-FFF2-40B4-BE49-F238E27FC236}">
              <a16:creationId xmlns:a16="http://schemas.microsoft.com/office/drawing/2014/main" id="{567CB83E-1E49-49F0-B65F-DBE8D515D6A0}"/>
            </a:ext>
          </a:extLst>
        </xdr:cNvPr>
        <xdr:cNvGrpSpPr/>
      </xdr:nvGrpSpPr>
      <xdr:grpSpPr>
        <a:xfrm>
          <a:off x="746760" y="381000"/>
          <a:ext cx="1371602" cy="6411360"/>
          <a:chOff x="365760" y="191859"/>
          <a:chExt cx="1371602" cy="6411360"/>
        </a:xfrm>
      </xdr:grpSpPr>
      <xdr:sp macro="" textlink="">
        <xdr:nvSpPr>
          <xdr:cNvPr id="4" name="Rectangle: Rounded Corners 3">
            <a:hlinkClick xmlns:r="http://schemas.openxmlformats.org/officeDocument/2006/relationships" r:id="rId4"/>
            <a:extLst>
              <a:ext uri="{FF2B5EF4-FFF2-40B4-BE49-F238E27FC236}">
                <a16:creationId xmlns:a16="http://schemas.microsoft.com/office/drawing/2014/main" id="{1678047C-9A90-56CB-84C6-CEF45E96DE26}"/>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28" name="Rectangle: Rounded Corners 27">
            <a:hlinkClick xmlns:r="http://schemas.openxmlformats.org/officeDocument/2006/relationships" r:id="rId5"/>
            <a:extLst>
              <a:ext uri="{FF2B5EF4-FFF2-40B4-BE49-F238E27FC236}">
                <a16:creationId xmlns:a16="http://schemas.microsoft.com/office/drawing/2014/main" id="{1DEB9A15-7FA9-969E-261F-6ACCFACBD414}"/>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9" name="Rectangle: Rounded Corners 28">
            <a:hlinkClick xmlns:r="http://schemas.openxmlformats.org/officeDocument/2006/relationships" r:id="rId6"/>
            <a:extLst>
              <a:ext uri="{FF2B5EF4-FFF2-40B4-BE49-F238E27FC236}">
                <a16:creationId xmlns:a16="http://schemas.microsoft.com/office/drawing/2014/main" id="{C4018520-77E0-85D8-259B-6AAC20D42CC7}"/>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30" name="Rectangle: Rounded Corners 29">
            <a:hlinkClick xmlns:r="http://schemas.openxmlformats.org/officeDocument/2006/relationships" r:id="rId7"/>
            <a:extLst>
              <a:ext uri="{FF2B5EF4-FFF2-40B4-BE49-F238E27FC236}">
                <a16:creationId xmlns:a16="http://schemas.microsoft.com/office/drawing/2014/main" id="{CD127EA8-CA1F-A6E3-74AB-51DA0F3A4C29}"/>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31" name="Rectangle: Rounded Corners 30">
            <a:hlinkClick xmlns:r="http://schemas.openxmlformats.org/officeDocument/2006/relationships" r:id="rId8"/>
            <a:extLst>
              <a:ext uri="{FF2B5EF4-FFF2-40B4-BE49-F238E27FC236}">
                <a16:creationId xmlns:a16="http://schemas.microsoft.com/office/drawing/2014/main" id="{2C281BBB-D6C7-2C25-7010-46017456783A}"/>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32" name="Rectangle: Rounded Corners 31">
            <a:hlinkClick xmlns:r="http://schemas.openxmlformats.org/officeDocument/2006/relationships" r:id="rId9"/>
            <a:extLst>
              <a:ext uri="{FF2B5EF4-FFF2-40B4-BE49-F238E27FC236}">
                <a16:creationId xmlns:a16="http://schemas.microsoft.com/office/drawing/2014/main" id="{7D6F818D-F5B1-D35A-5C93-7CF7E84E25AB}"/>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33" name="Rectangle: Rounded Corners 32">
            <a:hlinkClick xmlns:r="http://schemas.openxmlformats.org/officeDocument/2006/relationships" r:id="rId10"/>
            <a:extLst>
              <a:ext uri="{FF2B5EF4-FFF2-40B4-BE49-F238E27FC236}">
                <a16:creationId xmlns:a16="http://schemas.microsoft.com/office/drawing/2014/main" id="{7F316AFC-3F0D-F6CA-F793-C024351745C6}"/>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4" name="Rectangle: Rounded Corners 33">
            <a:hlinkClick xmlns:r="http://schemas.openxmlformats.org/officeDocument/2006/relationships" r:id="rId11"/>
            <a:extLst>
              <a:ext uri="{FF2B5EF4-FFF2-40B4-BE49-F238E27FC236}">
                <a16:creationId xmlns:a16="http://schemas.microsoft.com/office/drawing/2014/main" id="{7E83EE39-7299-25C1-D4D7-750D7E236B32}"/>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5" name="Rectangle: Rounded Corners 34">
            <a:hlinkClick xmlns:r="http://schemas.openxmlformats.org/officeDocument/2006/relationships" r:id="rId12"/>
            <a:extLst>
              <a:ext uri="{FF2B5EF4-FFF2-40B4-BE49-F238E27FC236}">
                <a16:creationId xmlns:a16="http://schemas.microsoft.com/office/drawing/2014/main" id="{998EBA07-51DB-E69C-3978-39484D3D9CB9}"/>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6" name="Rectangle: Rounded Corners 35">
            <a:hlinkClick xmlns:r="http://schemas.openxmlformats.org/officeDocument/2006/relationships" r:id="rId13"/>
            <a:extLst>
              <a:ext uri="{FF2B5EF4-FFF2-40B4-BE49-F238E27FC236}">
                <a16:creationId xmlns:a16="http://schemas.microsoft.com/office/drawing/2014/main" id="{B1883FCC-E2B1-CF6B-93F1-08D7779177CC}"/>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7" name="Rectangle: Rounded Corners 36">
            <a:hlinkClick xmlns:r="http://schemas.openxmlformats.org/officeDocument/2006/relationships" r:id="rId14"/>
            <a:extLst>
              <a:ext uri="{FF2B5EF4-FFF2-40B4-BE49-F238E27FC236}">
                <a16:creationId xmlns:a16="http://schemas.microsoft.com/office/drawing/2014/main" id="{B68D5ED7-FC13-B561-7E3E-7F9AFDB6064D}"/>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8" name="Rectangle: Rounded Corners 37">
            <a:hlinkClick xmlns:r="http://schemas.openxmlformats.org/officeDocument/2006/relationships" r:id="rId15"/>
            <a:extLst>
              <a:ext uri="{FF2B5EF4-FFF2-40B4-BE49-F238E27FC236}">
                <a16:creationId xmlns:a16="http://schemas.microsoft.com/office/drawing/2014/main" id="{C9BAECA7-525F-262D-DB2F-4FE2A94610BC}"/>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9" name="Rectangle: Rounded Corners 38">
            <a:hlinkClick xmlns:r="http://schemas.openxmlformats.org/officeDocument/2006/relationships" r:id="rId16"/>
            <a:extLst>
              <a:ext uri="{FF2B5EF4-FFF2-40B4-BE49-F238E27FC236}">
                <a16:creationId xmlns:a16="http://schemas.microsoft.com/office/drawing/2014/main" id="{56619728-E55F-8C16-CA49-EBBFD700B9B9}"/>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40" name="Rectangle: Rounded Corners 39">
            <a:hlinkClick xmlns:r="http://schemas.openxmlformats.org/officeDocument/2006/relationships" r:id="rId17"/>
            <a:extLst>
              <a:ext uri="{FF2B5EF4-FFF2-40B4-BE49-F238E27FC236}">
                <a16:creationId xmlns:a16="http://schemas.microsoft.com/office/drawing/2014/main" id="{949223F7-132F-2986-F326-A7FAB39DFFD4}"/>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41" name="Rectangle: Rounded Corners 40">
            <a:hlinkClick xmlns:r="http://schemas.openxmlformats.org/officeDocument/2006/relationships" r:id="rId18"/>
            <a:extLst>
              <a:ext uri="{FF2B5EF4-FFF2-40B4-BE49-F238E27FC236}">
                <a16:creationId xmlns:a16="http://schemas.microsoft.com/office/drawing/2014/main" id="{90164E58-6542-8CF2-B551-9AE2199B476B}"/>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42" name="Rectangle: Rounded Corners 41">
            <a:hlinkClick xmlns:r="http://schemas.openxmlformats.org/officeDocument/2006/relationships" r:id="rId19"/>
            <a:extLst>
              <a:ext uri="{FF2B5EF4-FFF2-40B4-BE49-F238E27FC236}">
                <a16:creationId xmlns:a16="http://schemas.microsoft.com/office/drawing/2014/main" id="{19AD7FCD-0571-81B9-F99D-7810C0425EE8}"/>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3" name="Rectangle: Rounded Corners 42">
            <a:hlinkClick xmlns:r="http://schemas.openxmlformats.org/officeDocument/2006/relationships" r:id="rId20"/>
            <a:extLst>
              <a:ext uri="{FF2B5EF4-FFF2-40B4-BE49-F238E27FC236}">
                <a16:creationId xmlns:a16="http://schemas.microsoft.com/office/drawing/2014/main" id="{5B62AB6D-473F-C1AC-3548-6FB057F86CD6}"/>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4" name="Rectangle: Rounded Corners 43">
            <a:hlinkClick xmlns:r="http://schemas.openxmlformats.org/officeDocument/2006/relationships" r:id="rId21"/>
            <a:extLst>
              <a:ext uri="{FF2B5EF4-FFF2-40B4-BE49-F238E27FC236}">
                <a16:creationId xmlns:a16="http://schemas.microsoft.com/office/drawing/2014/main" id="{EAE41E5D-389F-E073-4EE3-20C9C4523C49}"/>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5" name="Rectangle: Rounded Corners 44">
            <a:hlinkClick xmlns:r="http://schemas.openxmlformats.org/officeDocument/2006/relationships" r:id="rId22"/>
            <a:extLst>
              <a:ext uri="{FF2B5EF4-FFF2-40B4-BE49-F238E27FC236}">
                <a16:creationId xmlns:a16="http://schemas.microsoft.com/office/drawing/2014/main" id="{2EBF95BF-4992-C049-1B74-3AE1E7340B59}"/>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6" name="Rectangle: Rounded Corners 45">
            <a:hlinkClick xmlns:r="http://schemas.openxmlformats.org/officeDocument/2006/relationships" r:id="rId23"/>
            <a:extLst>
              <a:ext uri="{FF2B5EF4-FFF2-40B4-BE49-F238E27FC236}">
                <a16:creationId xmlns:a16="http://schemas.microsoft.com/office/drawing/2014/main" id="{3321531C-3FE7-B7DF-ABC2-F50A1173D055}"/>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58.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94772436-CA77-4257-B6F5-6B844CCEE5C7}"/>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129540</xdr:colOff>
      <xdr:row>2</xdr:row>
      <xdr:rowOff>206361</xdr:rowOff>
    </xdr:from>
    <xdr:to>
      <xdr:col>47</xdr:col>
      <xdr:colOff>629919</xdr:colOff>
      <xdr:row>4</xdr:row>
      <xdr:rowOff>62640</xdr:rowOff>
    </xdr:to>
    <xdr:sp macro="" textlink="">
      <xdr:nvSpPr>
        <xdr:cNvPr id="28" name="Rectangle: Rounded Corners 27">
          <a:hlinkClick xmlns:r="http://schemas.openxmlformats.org/officeDocument/2006/relationships" r:id="rId1"/>
          <a:extLst>
            <a:ext uri="{FF2B5EF4-FFF2-40B4-BE49-F238E27FC236}">
              <a16:creationId xmlns:a16="http://schemas.microsoft.com/office/drawing/2014/main" id="{C5652EE0-47F2-4CB5-BB8E-04F9B5009A17}"/>
            </a:ext>
          </a:extLst>
        </xdr:cNvPr>
        <xdr:cNvSpPr/>
      </xdr:nvSpPr>
      <xdr:spPr>
        <a:xfrm>
          <a:off x="1005840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391372</xdr:colOff>
      <xdr:row>1</xdr:row>
      <xdr:rowOff>7620</xdr:rowOff>
    </xdr:from>
    <xdr:to>
      <xdr:col>45</xdr:col>
      <xdr:colOff>660189</xdr:colOff>
      <xdr:row>2</xdr:row>
      <xdr:rowOff>17357</xdr:rowOff>
    </xdr:to>
    <xdr:sp macro="" textlink="">
      <xdr:nvSpPr>
        <xdr:cNvPr id="29" name="Rectangle: Rounded Corners 28">
          <a:hlinkClick xmlns:r="http://schemas.openxmlformats.org/officeDocument/2006/relationships" r:id="rId2"/>
          <a:extLst>
            <a:ext uri="{FF2B5EF4-FFF2-40B4-BE49-F238E27FC236}">
              <a16:creationId xmlns:a16="http://schemas.microsoft.com/office/drawing/2014/main" id="{0707B026-6CC3-4B42-ABFB-16250968AF63}"/>
            </a:ext>
          </a:extLst>
        </xdr:cNvPr>
        <xdr:cNvSpPr/>
      </xdr:nvSpPr>
      <xdr:spPr>
        <a:xfrm>
          <a:off x="1032023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45</xdr:col>
      <xdr:colOff>789305</xdr:colOff>
      <xdr:row>1</xdr:row>
      <xdr:rowOff>7620</xdr:rowOff>
    </xdr:from>
    <xdr:to>
      <xdr:col>47</xdr:col>
      <xdr:colOff>268182</xdr:colOff>
      <xdr:row>2</xdr:row>
      <xdr:rowOff>22648</xdr:rowOff>
    </xdr:to>
    <xdr:sp macro="" textlink="">
      <xdr:nvSpPr>
        <xdr:cNvPr id="30" name="Rectangle: Rounded Corners 29">
          <a:hlinkClick xmlns:r="http://schemas.openxmlformats.org/officeDocument/2006/relationships" r:id="rId3"/>
          <a:extLst>
            <a:ext uri="{FF2B5EF4-FFF2-40B4-BE49-F238E27FC236}">
              <a16:creationId xmlns:a16="http://schemas.microsoft.com/office/drawing/2014/main" id="{5CE6713B-90EE-4AAF-B299-79D31D9D8454}"/>
            </a:ext>
          </a:extLst>
        </xdr:cNvPr>
        <xdr:cNvSpPr/>
      </xdr:nvSpPr>
      <xdr:spPr>
        <a:xfrm>
          <a:off x="1139634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556260</xdr:colOff>
      <xdr:row>1</xdr:row>
      <xdr:rowOff>76200</xdr:rowOff>
    </xdr:from>
    <xdr:to>
      <xdr:col>2</xdr:col>
      <xdr:colOff>30482</xdr:colOff>
      <xdr:row>27</xdr:row>
      <xdr:rowOff>147720</xdr:rowOff>
    </xdr:to>
    <xdr:grpSp>
      <xdr:nvGrpSpPr>
        <xdr:cNvPr id="2" name="Group 1">
          <a:extLst>
            <a:ext uri="{FF2B5EF4-FFF2-40B4-BE49-F238E27FC236}">
              <a16:creationId xmlns:a16="http://schemas.microsoft.com/office/drawing/2014/main" id="{41BECEC5-7428-4B59-B2A0-B40BAF3497FB}"/>
            </a:ext>
          </a:extLst>
        </xdr:cNvPr>
        <xdr:cNvGrpSpPr/>
      </xdr:nvGrpSpPr>
      <xdr:grpSpPr>
        <a:xfrm>
          <a:off x="739140" y="388620"/>
          <a:ext cx="1371602" cy="6411360"/>
          <a:chOff x="365760" y="191859"/>
          <a:chExt cx="1371602" cy="6411360"/>
        </a:xfrm>
      </xdr:grpSpPr>
      <xdr:sp macro="" textlink="">
        <xdr:nvSpPr>
          <xdr:cNvPr id="3" name="Rectangle: Rounded Corners 2">
            <a:hlinkClick xmlns:r="http://schemas.openxmlformats.org/officeDocument/2006/relationships" r:id="rId4"/>
            <a:extLst>
              <a:ext uri="{FF2B5EF4-FFF2-40B4-BE49-F238E27FC236}">
                <a16:creationId xmlns:a16="http://schemas.microsoft.com/office/drawing/2014/main" id="{BC5107C1-22DD-B87B-1998-FF9561E002F3}"/>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4" name="Rectangle: Rounded Corners 3">
            <a:hlinkClick xmlns:r="http://schemas.openxmlformats.org/officeDocument/2006/relationships" r:id="rId5"/>
            <a:extLst>
              <a:ext uri="{FF2B5EF4-FFF2-40B4-BE49-F238E27FC236}">
                <a16:creationId xmlns:a16="http://schemas.microsoft.com/office/drawing/2014/main" id="{8A7A85EA-430D-757E-1EBA-94D7C237D71F}"/>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5" name="Rectangle: Rounded Corners 24">
            <a:hlinkClick xmlns:r="http://schemas.openxmlformats.org/officeDocument/2006/relationships" r:id="rId6"/>
            <a:extLst>
              <a:ext uri="{FF2B5EF4-FFF2-40B4-BE49-F238E27FC236}">
                <a16:creationId xmlns:a16="http://schemas.microsoft.com/office/drawing/2014/main" id="{F4F824A2-9D51-502F-A4CF-6BA9E9EF449B}"/>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6" name="Rectangle: Rounded Corners 25">
            <a:hlinkClick xmlns:r="http://schemas.openxmlformats.org/officeDocument/2006/relationships" r:id="rId7"/>
            <a:extLst>
              <a:ext uri="{FF2B5EF4-FFF2-40B4-BE49-F238E27FC236}">
                <a16:creationId xmlns:a16="http://schemas.microsoft.com/office/drawing/2014/main" id="{0E540A73-7749-80B1-3E6E-EF6A608DD033}"/>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27" name="Rectangle: Rounded Corners 26">
            <a:hlinkClick xmlns:r="http://schemas.openxmlformats.org/officeDocument/2006/relationships" r:id="rId8"/>
            <a:extLst>
              <a:ext uri="{FF2B5EF4-FFF2-40B4-BE49-F238E27FC236}">
                <a16:creationId xmlns:a16="http://schemas.microsoft.com/office/drawing/2014/main" id="{DE16D3C7-5F51-08C4-BC8E-820E12B403EA}"/>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31" name="Rectangle: Rounded Corners 30">
            <a:hlinkClick xmlns:r="http://schemas.openxmlformats.org/officeDocument/2006/relationships" r:id="rId9"/>
            <a:extLst>
              <a:ext uri="{FF2B5EF4-FFF2-40B4-BE49-F238E27FC236}">
                <a16:creationId xmlns:a16="http://schemas.microsoft.com/office/drawing/2014/main" id="{2CEAB0A3-4D0F-4C71-2064-BF848E4912D2}"/>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32" name="Rectangle: Rounded Corners 31">
            <a:hlinkClick xmlns:r="http://schemas.openxmlformats.org/officeDocument/2006/relationships" r:id="rId10"/>
            <a:extLst>
              <a:ext uri="{FF2B5EF4-FFF2-40B4-BE49-F238E27FC236}">
                <a16:creationId xmlns:a16="http://schemas.microsoft.com/office/drawing/2014/main" id="{2D78A306-3547-CBAA-3FD0-BB74A5DD224D}"/>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3" name="Rectangle: Rounded Corners 32">
            <a:hlinkClick xmlns:r="http://schemas.openxmlformats.org/officeDocument/2006/relationships" r:id="rId11"/>
            <a:extLst>
              <a:ext uri="{FF2B5EF4-FFF2-40B4-BE49-F238E27FC236}">
                <a16:creationId xmlns:a16="http://schemas.microsoft.com/office/drawing/2014/main" id="{A493B91F-8714-C652-81F3-99761B6F148B}"/>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CD118497-0587-3743-BACD-DA73E403CBDB}"/>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5" name="Rectangle: Rounded Corners 34">
            <a:hlinkClick xmlns:r="http://schemas.openxmlformats.org/officeDocument/2006/relationships" r:id="rId13"/>
            <a:extLst>
              <a:ext uri="{FF2B5EF4-FFF2-40B4-BE49-F238E27FC236}">
                <a16:creationId xmlns:a16="http://schemas.microsoft.com/office/drawing/2014/main" id="{B527DF7D-03F1-5E20-3D88-13C3A60CAC08}"/>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6" name="Rectangle: Rounded Corners 35">
            <a:hlinkClick xmlns:r="http://schemas.openxmlformats.org/officeDocument/2006/relationships" r:id="rId14"/>
            <a:extLst>
              <a:ext uri="{FF2B5EF4-FFF2-40B4-BE49-F238E27FC236}">
                <a16:creationId xmlns:a16="http://schemas.microsoft.com/office/drawing/2014/main" id="{CCDD21A9-07E0-31EB-3332-450D1FC29C1A}"/>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7" name="Rectangle: Rounded Corners 36">
            <a:hlinkClick xmlns:r="http://schemas.openxmlformats.org/officeDocument/2006/relationships" r:id="rId15"/>
            <a:extLst>
              <a:ext uri="{FF2B5EF4-FFF2-40B4-BE49-F238E27FC236}">
                <a16:creationId xmlns:a16="http://schemas.microsoft.com/office/drawing/2014/main" id="{7E9DFC10-8ADB-ED74-CCB7-99B7651FAF29}"/>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8" name="Rectangle: Rounded Corners 37">
            <a:hlinkClick xmlns:r="http://schemas.openxmlformats.org/officeDocument/2006/relationships" r:id="rId16"/>
            <a:extLst>
              <a:ext uri="{FF2B5EF4-FFF2-40B4-BE49-F238E27FC236}">
                <a16:creationId xmlns:a16="http://schemas.microsoft.com/office/drawing/2014/main" id="{216BA156-34EC-86CA-FFA6-1E8E0A0D5626}"/>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9" name="Rectangle: Rounded Corners 38">
            <a:hlinkClick xmlns:r="http://schemas.openxmlformats.org/officeDocument/2006/relationships" r:id="rId17"/>
            <a:extLst>
              <a:ext uri="{FF2B5EF4-FFF2-40B4-BE49-F238E27FC236}">
                <a16:creationId xmlns:a16="http://schemas.microsoft.com/office/drawing/2014/main" id="{CC18D6C9-7750-354B-7F0E-F25AB9A0A585}"/>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40" name="Rectangle: Rounded Corners 39">
            <a:hlinkClick xmlns:r="http://schemas.openxmlformats.org/officeDocument/2006/relationships" r:id="rId18"/>
            <a:extLst>
              <a:ext uri="{FF2B5EF4-FFF2-40B4-BE49-F238E27FC236}">
                <a16:creationId xmlns:a16="http://schemas.microsoft.com/office/drawing/2014/main" id="{4ECE94C2-F4CA-4C42-D725-D82103DDC636}"/>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41" name="Rectangle: Rounded Corners 40">
            <a:hlinkClick xmlns:r="http://schemas.openxmlformats.org/officeDocument/2006/relationships" r:id="rId19"/>
            <a:extLst>
              <a:ext uri="{FF2B5EF4-FFF2-40B4-BE49-F238E27FC236}">
                <a16:creationId xmlns:a16="http://schemas.microsoft.com/office/drawing/2014/main" id="{B2732070-E251-D38C-896B-97804BB7CB83}"/>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2" name="Rectangle: Rounded Corners 41">
            <a:hlinkClick xmlns:r="http://schemas.openxmlformats.org/officeDocument/2006/relationships" r:id="rId20"/>
            <a:extLst>
              <a:ext uri="{FF2B5EF4-FFF2-40B4-BE49-F238E27FC236}">
                <a16:creationId xmlns:a16="http://schemas.microsoft.com/office/drawing/2014/main" id="{7671099A-E43E-D6A0-C966-90C7A2EBD2AC}"/>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3" name="Rectangle: Rounded Corners 42">
            <a:hlinkClick xmlns:r="http://schemas.openxmlformats.org/officeDocument/2006/relationships" r:id="rId21"/>
            <a:extLst>
              <a:ext uri="{FF2B5EF4-FFF2-40B4-BE49-F238E27FC236}">
                <a16:creationId xmlns:a16="http://schemas.microsoft.com/office/drawing/2014/main" id="{A100CB3F-0627-4321-FDCD-AF23EB4A3EC7}"/>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4" name="Rectangle: Rounded Corners 43">
            <a:hlinkClick xmlns:r="http://schemas.openxmlformats.org/officeDocument/2006/relationships" r:id="rId22"/>
            <a:extLst>
              <a:ext uri="{FF2B5EF4-FFF2-40B4-BE49-F238E27FC236}">
                <a16:creationId xmlns:a16="http://schemas.microsoft.com/office/drawing/2014/main" id="{110808D0-FBEA-F8B4-B704-C86374770B4B}"/>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5" name="Rectangle: Rounded Corners 44">
            <a:hlinkClick xmlns:r="http://schemas.openxmlformats.org/officeDocument/2006/relationships" r:id="rId23"/>
            <a:extLst>
              <a:ext uri="{FF2B5EF4-FFF2-40B4-BE49-F238E27FC236}">
                <a16:creationId xmlns:a16="http://schemas.microsoft.com/office/drawing/2014/main" id="{5D7EA77B-132E-8159-14B9-DFC1CED94F00}"/>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59.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871CE405-36F8-40A7-A992-9D800137397F}"/>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137160</xdr:colOff>
      <xdr:row>2</xdr:row>
      <xdr:rowOff>206361</xdr:rowOff>
    </xdr:from>
    <xdr:to>
      <xdr:col>47</xdr:col>
      <xdr:colOff>637539</xdr:colOff>
      <xdr:row>4</xdr:row>
      <xdr:rowOff>62640</xdr:rowOff>
    </xdr:to>
    <xdr:sp macro="" textlink="">
      <xdr:nvSpPr>
        <xdr:cNvPr id="25" name="Rectangle: Rounded Corners 24">
          <a:hlinkClick xmlns:r="http://schemas.openxmlformats.org/officeDocument/2006/relationships" r:id="rId1"/>
          <a:extLst>
            <a:ext uri="{FF2B5EF4-FFF2-40B4-BE49-F238E27FC236}">
              <a16:creationId xmlns:a16="http://schemas.microsoft.com/office/drawing/2014/main" id="{406364D1-2C2B-403A-90FB-A7906D5E8986}"/>
            </a:ext>
          </a:extLst>
        </xdr:cNvPr>
        <xdr:cNvSpPr/>
      </xdr:nvSpPr>
      <xdr:spPr>
        <a:xfrm>
          <a:off x="1006602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398992</xdr:colOff>
      <xdr:row>1</xdr:row>
      <xdr:rowOff>7620</xdr:rowOff>
    </xdr:from>
    <xdr:to>
      <xdr:col>45</xdr:col>
      <xdr:colOff>667809</xdr:colOff>
      <xdr:row>2</xdr:row>
      <xdr:rowOff>17357</xdr:rowOff>
    </xdr:to>
    <xdr:sp macro="" textlink="">
      <xdr:nvSpPr>
        <xdr:cNvPr id="26" name="Rectangle: Rounded Corners 25">
          <a:hlinkClick xmlns:r="http://schemas.openxmlformats.org/officeDocument/2006/relationships" r:id="rId2"/>
          <a:extLst>
            <a:ext uri="{FF2B5EF4-FFF2-40B4-BE49-F238E27FC236}">
              <a16:creationId xmlns:a16="http://schemas.microsoft.com/office/drawing/2014/main" id="{7A0AFC1B-A5B4-46D5-944A-6E79E52B1D8F}"/>
            </a:ext>
          </a:extLst>
        </xdr:cNvPr>
        <xdr:cNvSpPr/>
      </xdr:nvSpPr>
      <xdr:spPr>
        <a:xfrm>
          <a:off x="1032785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46</xdr:col>
      <xdr:colOff>4445</xdr:colOff>
      <xdr:row>1</xdr:row>
      <xdr:rowOff>7620</xdr:rowOff>
    </xdr:from>
    <xdr:to>
      <xdr:col>47</xdr:col>
      <xdr:colOff>275802</xdr:colOff>
      <xdr:row>2</xdr:row>
      <xdr:rowOff>22648</xdr:rowOff>
    </xdr:to>
    <xdr:sp macro="" textlink="">
      <xdr:nvSpPr>
        <xdr:cNvPr id="27" name="Rectangle: Rounded Corners 26">
          <a:hlinkClick xmlns:r="http://schemas.openxmlformats.org/officeDocument/2006/relationships" r:id="rId3"/>
          <a:extLst>
            <a:ext uri="{FF2B5EF4-FFF2-40B4-BE49-F238E27FC236}">
              <a16:creationId xmlns:a16="http://schemas.microsoft.com/office/drawing/2014/main" id="{B2BB0011-4C91-41E1-8796-0708207F7330}"/>
            </a:ext>
          </a:extLst>
        </xdr:cNvPr>
        <xdr:cNvSpPr/>
      </xdr:nvSpPr>
      <xdr:spPr>
        <a:xfrm>
          <a:off x="1140396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563880</xdr:colOff>
      <xdr:row>1</xdr:row>
      <xdr:rowOff>68580</xdr:rowOff>
    </xdr:from>
    <xdr:to>
      <xdr:col>2</xdr:col>
      <xdr:colOff>38102</xdr:colOff>
      <xdr:row>27</xdr:row>
      <xdr:rowOff>140100</xdr:rowOff>
    </xdr:to>
    <xdr:grpSp>
      <xdr:nvGrpSpPr>
        <xdr:cNvPr id="2" name="Group 1">
          <a:extLst>
            <a:ext uri="{FF2B5EF4-FFF2-40B4-BE49-F238E27FC236}">
              <a16:creationId xmlns:a16="http://schemas.microsoft.com/office/drawing/2014/main" id="{5E1F836A-95F0-4F04-AF4C-C0B746FA66AA}"/>
            </a:ext>
          </a:extLst>
        </xdr:cNvPr>
        <xdr:cNvGrpSpPr/>
      </xdr:nvGrpSpPr>
      <xdr:grpSpPr>
        <a:xfrm>
          <a:off x="746760" y="381000"/>
          <a:ext cx="1371602" cy="6411360"/>
          <a:chOff x="365760" y="191859"/>
          <a:chExt cx="1371602" cy="6411360"/>
        </a:xfrm>
      </xdr:grpSpPr>
      <xdr:sp macro="" textlink="">
        <xdr:nvSpPr>
          <xdr:cNvPr id="3" name="Rectangle: Rounded Corners 2">
            <a:hlinkClick xmlns:r="http://schemas.openxmlformats.org/officeDocument/2006/relationships" r:id="rId4"/>
            <a:extLst>
              <a:ext uri="{FF2B5EF4-FFF2-40B4-BE49-F238E27FC236}">
                <a16:creationId xmlns:a16="http://schemas.microsoft.com/office/drawing/2014/main" id="{BFEB0C56-8E7E-CCB9-6469-49B03D23F52D}"/>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4" name="Rectangle: Rounded Corners 3">
            <a:hlinkClick xmlns:r="http://schemas.openxmlformats.org/officeDocument/2006/relationships" r:id="rId5"/>
            <a:extLst>
              <a:ext uri="{FF2B5EF4-FFF2-40B4-BE49-F238E27FC236}">
                <a16:creationId xmlns:a16="http://schemas.microsoft.com/office/drawing/2014/main" id="{315AB75B-B3A2-D4B0-12B7-30137EA5ED1F}"/>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8" name="Rectangle: Rounded Corners 27">
            <a:hlinkClick xmlns:r="http://schemas.openxmlformats.org/officeDocument/2006/relationships" r:id="rId6"/>
            <a:extLst>
              <a:ext uri="{FF2B5EF4-FFF2-40B4-BE49-F238E27FC236}">
                <a16:creationId xmlns:a16="http://schemas.microsoft.com/office/drawing/2014/main" id="{8C5BB8EF-E7E9-3CC3-7D29-CA6D35935BE5}"/>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9" name="Rectangle: Rounded Corners 28">
            <a:hlinkClick xmlns:r="http://schemas.openxmlformats.org/officeDocument/2006/relationships" r:id="rId7"/>
            <a:extLst>
              <a:ext uri="{FF2B5EF4-FFF2-40B4-BE49-F238E27FC236}">
                <a16:creationId xmlns:a16="http://schemas.microsoft.com/office/drawing/2014/main" id="{0E7FFDBE-914E-4F77-73BC-E015BC8B0145}"/>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30" name="Rectangle: Rounded Corners 29">
            <a:hlinkClick xmlns:r="http://schemas.openxmlformats.org/officeDocument/2006/relationships" r:id="rId8"/>
            <a:extLst>
              <a:ext uri="{FF2B5EF4-FFF2-40B4-BE49-F238E27FC236}">
                <a16:creationId xmlns:a16="http://schemas.microsoft.com/office/drawing/2014/main" id="{F7B8F270-46B8-2AD7-F1D7-26975D45AF8A}"/>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31" name="Rectangle: Rounded Corners 30">
            <a:hlinkClick xmlns:r="http://schemas.openxmlformats.org/officeDocument/2006/relationships" r:id="rId9"/>
            <a:extLst>
              <a:ext uri="{FF2B5EF4-FFF2-40B4-BE49-F238E27FC236}">
                <a16:creationId xmlns:a16="http://schemas.microsoft.com/office/drawing/2014/main" id="{363C3DC8-477C-E8BF-ADFF-16BB15C9696D}"/>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32" name="Rectangle: Rounded Corners 31">
            <a:hlinkClick xmlns:r="http://schemas.openxmlformats.org/officeDocument/2006/relationships" r:id="rId10"/>
            <a:extLst>
              <a:ext uri="{FF2B5EF4-FFF2-40B4-BE49-F238E27FC236}">
                <a16:creationId xmlns:a16="http://schemas.microsoft.com/office/drawing/2014/main" id="{1D92B82F-A0A1-A83C-F241-B9F1581CD25A}"/>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3" name="Rectangle: Rounded Corners 32">
            <a:hlinkClick xmlns:r="http://schemas.openxmlformats.org/officeDocument/2006/relationships" r:id="rId11"/>
            <a:extLst>
              <a:ext uri="{FF2B5EF4-FFF2-40B4-BE49-F238E27FC236}">
                <a16:creationId xmlns:a16="http://schemas.microsoft.com/office/drawing/2014/main" id="{BE33C06D-A4C3-45E0-9C60-2AED3D05D3C5}"/>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08059DE9-0D2A-045A-A68A-5AA2C41FF977}"/>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5" name="Rectangle: Rounded Corners 34">
            <a:hlinkClick xmlns:r="http://schemas.openxmlformats.org/officeDocument/2006/relationships" r:id="rId13"/>
            <a:extLst>
              <a:ext uri="{FF2B5EF4-FFF2-40B4-BE49-F238E27FC236}">
                <a16:creationId xmlns:a16="http://schemas.microsoft.com/office/drawing/2014/main" id="{41BF1E79-7837-7E7C-5CF1-E37D7645919B}"/>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6" name="Rectangle: Rounded Corners 35">
            <a:hlinkClick xmlns:r="http://schemas.openxmlformats.org/officeDocument/2006/relationships" r:id="rId14"/>
            <a:extLst>
              <a:ext uri="{FF2B5EF4-FFF2-40B4-BE49-F238E27FC236}">
                <a16:creationId xmlns:a16="http://schemas.microsoft.com/office/drawing/2014/main" id="{E64436FF-BA43-EDFE-FEDE-6864C5659B07}"/>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7" name="Rectangle: Rounded Corners 36">
            <a:hlinkClick xmlns:r="http://schemas.openxmlformats.org/officeDocument/2006/relationships" r:id="rId15"/>
            <a:extLst>
              <a:ext uri="{FF2B5EF4-FFF2-40B4-BE49-F238E27FC236}">
                <a16:creationId xmlns:a16="http://schemas.microsoft.com/office/drawing/2014/main" id="{B76FFE1E-585C-1F10-90B2-253C994C3D85}"/>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8" name="Rectangle: Rounded Corners 37">
            <a:hlinkClick xmlns:r="http://schemas.openxmlformats.org/officeDocument/2006/relationships" r:id="rId16"/>
            <a:extLst>
              <a:ext uri="{FF2B5EF4-FFF2-40B4-BE49-F238E27FC236}">
                <a16:creationId xmlns:a16="http://schemas.microsoft.com/office/drawing/2014/main" id="{9660E5F4-3832-F720-6E88-8C08B0C64E35}"/>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9" name="Rectangle: Rounded Corners 38">
            <a:hlinkClick xmlns:r="http://schemas.openxmlformats.org/officeDocument/2006/relationships" r:id="rId17"/>
            <a:extLst>
              <a:ext uri="{FF2B5EF4-FFF2-40B4-BE49-F238E27FC236}">
                <a16:creationId xmlns:a16="http://schemas.microsoft.com/office/drawing/2014/main" id="{C4C312EB-3592-5B2A-8469-BF483E2DA289}"/>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40" name="Rectangle: Rounded Corners 39">
            <a:hlinkClick xmlns:r="http://schemas.openxmlformats.org/officeDocument/2006/relationships" r:id="rId18"/>
            <a:extLst>
              <a:ext uri="{FF2B5EF4-FFF2-40B4-BE49-F238E27FC236}">
                <a16:creationId xmlns:a16="http://schemas.microsoft.com/office/drawing/2014/main" id="{887EDFBE-F661-7B0C-348E-39A420BD9CFF}"/>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41" name="Rectangle: Rounded Corners 40">
            <a:hlinkClick xmlns:r="http://schemas.openxmlformats.org/officeDocument/2006/relationships" r:id="rId19"/>
            <a:extLst>
              <a:ext uri="{FF2B5EF4-FFF2-40B4-BE49-F238E27FC236}">
                <a16:creationId xmlns:a16="http://schemas.microsoft.com/office/drawing/2014/main" id="{18790CA5-9E0F-8A68-5EB7-BE7063F1A1AE}"/>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2" name="Rectangle: Rounded Corners 41">
            <a:hlinkClick xmlns:r="http://schemas.openxmlformats.org/officeDocument/2006/relationships" r:id="rId20"/>
            <a:extLst>
              <a:ext uri="{FF2B5EF4-FFF2-40B4-BE49-F238E27FC236}">
                <a16:creationId xmlns:a16="http://schemas.microsoft.com/office/drawing/2014/main" id="{53855ED9-8D56-EA7A-A2F8-BD3846D93821}"/>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3" name="Rectangle: Rounded Corners 42">
            <a:hlinkClick xmlns:r="http://schemas.openxmlformats.org/officeDocument/2006/relationships" r:id="rId21"/>
            <a:extLst>
              <a:ext uri="{FF2B5EF4-FFF2-40B4-BE49-F238E27FC236}">
                <a16:creationId xmlns:a16="http://schemas.microsoft.com/office/drawing/2014/main" id="{A2F0021B-DA87-E6A6-4F28-75BFCDCD41AC}"/>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4" name="Rectangle: Rounded Corners 43">
            <a:hlinkClick xmlns:r="http://schemas.openxmlformats.org/officeDocument/2006/relationships" r:id="rId22"/>
            <a:extLst>
              <a:ext uri="{FF2B5EF4-FFF2-40B4-BE49-F238E27FC236}">
                <a16:creationId xmlns:a16="http://schemas.microsoft.com/office/drawing/2014/main" id="{5452CE43-995B-C8DD-1FAC-AE996437A8F2}"/>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5" name="Rectangle: Rounded Corners 44">
            <a:hlinkClick xmlns:r="http://schemas.openxmlformats.org/officeDocument/2006/relationships" r:id="rId23"/>
            <a:extLst>
              <a:ext uri="{FF2B5EF4-FFF2-40B4-BE49-F238E27FC236}">
                <a16:creationId xmlns:a16="http://schemas.microsoft.com/office/drawing/2014/main" id="{193EA85C-A874-0901-C434-1AC8F45F1452}"/>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56</xdr:col>
      <xdr:colOff>0</xdr:colOff>
      <xdr:row>1</xdr:row>
      <xdr:rowOff>36195</xdr:rowOff>
    </xdr:from>
    <xdr:to>
      <xdr:col>64</xdr:col>
      <xdr:colOff>0</xdr:colOff>
      <xdr:row>2</xdr:row>
      <xdr:rowOff>74295</xdr:rowOff>
    </xdr:to>
    <xdr:sp macro="" textlink="">
      <xdr:nvSpPr>
        <xdr:cNvPr id="47" name="Rectangle: Rounded Corners 46">
          <a:hlinkClick xmlns:r="http://schemas.openxmlformats.org/officeDocument/2006/relationships" r:id="rId1"/>
          <a:extLst>
            <a:ext uri="{FF2B5EF4-FFF2-40B4-BE49-F238E27FC236}">
              <a16:creationId xmlns:a16="http://schemas.microsoft.com/office/drawing/2014/main" id="{00000000-0008-0000-0500-00002F000000}"/>
            </a:ext>
          </a:extLst>
        </xdr:cNvPr>
        <xdr:cNvSpPr/>
      </xdr:nvSpPr>
      <xdr:spPr>
        <a:xfrm>
          <a:off x="8542020" y="219075"/>
          <a:ext cx="914400" cy="2667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Next</a:t>
          </a:r>
        </a:p>
      </xdr:txBody>
    </xdr:sp>
    <xdr:clientData/>
  </xdr:twoCellAnchor>
  <xdr:twoCellAnchor>
    <xdr:from>
      <xdr:col>55</xdr:col>
      <xdr:colOff>7620</xdr:colOff>
      <xdr:row>6</xdr:row>
      <xdr:rowOff>80010</xdr:rowOff>
    </xdr:from>
    <xdr:to>
      <xdr:col>94</xdr:col>
      <xdr:colOff>388620</xdr:colOff>
      <xdr:row>78</xdr:row>
      <xdr:rowOff>205740</xdr:rowOff>
    </xdr:to>
    <xdr:sp macro="" textlink="" fLocksText="0">
      <xdr:nvSpPr>
        <xdr:cNvPr id="2" name="TextBox 1">
          <a:extLst>
            <a:ext uri="{FF2B5EF4-FFF2-40B4-BE49-F238E27FC236}">
              <a16:creationId xmlns:a16="http://schemas.microsoft.com/office/drawing/2014/main" id="{00000000-0008-0000-0500-000002000000}"/>
            </a:ext>
          </a:extLst>
        </xdr:cNvPr>
        <xdr:cNvSpPr txBox="1"/>
      </xdr:nvSpPr>
      <xdr:spPr>
        <a:xfrm>
          <a:off x="6911340" y="1184910"/>
          <a:ext cx="5334000" cy="13780770"/>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20</xdr:col>
      <xdr:colOff>30480</xdr:colOff>
      <xdr:row>106</xdr:row>
      <xdr:rowOff>45720</xdr:rowOff>
    </xdr:from>
    <xdr:to>
      <xdr:col>28</xdr:col>
      <xdr:colOff>30480</xdr:colOff>
      <xdr:row>107</xdr:row>
      <xdr:rowOff>127635</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00000000-0008-0000-0500-000003000000}"/>
            </a:ext>
          </a:extLst>
        </xdr:cNvPr>
        <xdr:cNvSpPr/>
      </xdr:nvSpPr>
      <xdr:spPr>
        <a:xfrm>
          <a:off x="3695700" y="12298680"/>
          <a:ext cx="914400" cy="272415"/>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Next</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CF32ECAE-E7AA-4306-94B9-B8F5C14670EE}"/>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144780</xdr:colOff>
      <xdr:row>2</xdr:row>
      <xdr:rowOff>206361</xdr:rowOff>
    </xdr:from>
    <xdr:to>
      <xdr:col>47</xdr:col>
      <xdr:colOff>645159</xdr:colOff>
      <xdr:row>4</xdr:row>
      <xdr:rowOff>62640</xdr:rowOff>
    </xdr:to>
    <xdr:sp macro="" textlink="">
      <xdr:nvSpPr>
        <xdr:cNvPr id="25" name="Rectangle: Rounded Corners 24">
          <a:hlinkClick xmlns:r="http://schemas.openxmlformats.org/officeDocument/2006/relationships" r:id="rId1"/>
          <a:extLst>
            <a:ext uri="{FF2B5EF4-FFF2-40B4-BE49-F238E27FC236}">
              <a16:creationId xmlns:a16="http://schemas.microsoft.com/office/drawing/2014/main" id="{AEC75E9D-D073-4F51-9BCC-98BE0025DEF7}"/>
            </a:ext>
          </a:extLst>
        </xdr:cNvPr>
        <xdr:cNvSpPr/>
      </xdr:nvSpPr>
      <xdr:spPr>
        <a:xfrm>
          <a:off x="1007364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406612</xdr:colOff>
      <xdr:row>1</xdr:row>
      <xdr:rowOff>7620</xdr:rowOff>
    </xdr:from>
    <xdr:to>
      <xdr:col>45</xdr:col>
      <xdr:colOff>675429</xdr:colOff>
      <xdr:row>2</xdr:row>
      <xdr:rowOff>17357</xdr:rowOff>
    </xdr:to>
    <xdr:sp macro="" textlink="">
      <xdr:nvSpPr>
        <xdr:cNvPr id="26" name="Rectangle: Rounded Corners 25">
          <a:hlinkClick xmlns:r="http://schemas.openxmlformats.org/officeDocument/2006/relationships" r:id="rId2"/>
          <a:extLst>
            <a:ext uri="{FF2B5EF4-FFF2-40B4-BE49-F238E27FC236}">
              <a16:creationId xmlns:a16="http://schemas.microsoft.com/office/drawing/2014/main" id="{1A2FA03E-3644-49EF-A114-E24BC59EA59D}"/>
            </a:ext>
          </a:extLst>
        </xdr:cNvPr>
        <xdr:cNvSpPr/>
      </xdr:nvSpPr>
      <xdr:spPr>
        <a:xfrm>
          <a:off x="1033547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46</xdr:col>
      <xdr:colOff>12065</xdr:colOff>
      <xdr:row>1</xdr:row>
      <xdr:rowOff>7620</xdr:rowOff>
    </xdr:from>
    <xdr:to>
      <xdr:col>47</xdr:col>
      <xdr:colOff>283422</xdr:colOff>
      <xdr:row>2</xdr:row>
      <xdr:rowOff>22648</xdr:rowOff>
    </xdr:to>
    <xdr:sp macro="" textlink="">
      <xdr:nvSpPr>
        <xdr:cNvPr id="27" name="Rectangle: Rounded Corners 26">
          <a:hlinkClick xmlns:r="http://schemas.openxmlformats.org/officeDocument/2006/relationships" r:id="rId3"/>
          <a:extLst>
            <a:ext uri="{FF2B5EF4-FFF2-40B4-BE49-F238E27FC236}">
              <a16:creationId xmlns:a16="http://schemas.microsoft.com/office/drawing/2014/main" id="{F600E23A-C491-4AF0-A48A-90791ADBB0CB}"/>
            </a:ext>
          </a:extLst>
        </xdr:cNvPr>
        <xdr:cNvSpPr/>
      </xdr:nvSpPr>
      <xdr:spPr>
        <a:xfrm>
          <a:off x="1141158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563880</xdr:colOff>
      <xdr:row>1</xdr:row>
      <xdr:rowOff>83820</xdr:rowOff>
    </xdr:from>
    <xdr:to>
      <xdr:col>2</xdr:col>
      <xdr:colOff>38102</xdr:colOff>
      <xdr:row>27</xdr:row>
      <xdr:rowOff>155340</xdr:rowOff>
    </xdr:to>
    <xdr:grpSp>
      <xdr:nvGrpSpPr>
        <xdr:cNvPr id="2" name="Group 1">
          <a:extLst>
            <a:ext uri="{FF2B5EF4-FFF2-40B4-BE49-F238E27FC236}">
              <a16:creationId xmlns:a16="http://schemas.microsoft.com/office/drawing/2014/main" id="{E7458A54-323E-4CEC-8A68-11BF49EDBA86}"/>
            </a:ext>
          </a:extLst>
        </xdr:cNvPr>
        <xdr:cNvGrpSpPr/>
      </xdr:nvGrpSpPr>
      <xdr:grpSpPr>
        <a:xfrm>
          <a:off x="746760" y="396240"/>
          <a:ext cx="1371602" cy="6411360"/>
          <a:chOff x="365760" y="191859"/>
          <a:chExt cx="1371602" cy="6411360"/>
        </a:xfrm>
      </xdr:grpSpPr>
      <xdr:sp macro="" textlink="">
        <xdr:nvSpPr>
          <xdr:cNvPr id="3" name="Rectangle: Rounded Corners 2">
            <a:hlinkClick xmlns:r="http://schemas.openxmlformats.org/officeDocument/2006/relationships" r:id="rId4"/>
            <a:extLst>
              <a:ext uri="{FF2B5EF4-FFF2-40B4-BE49-F238E27FC236}">
                <a16:creationId xmlns:a16="http://schemas.microsoft.com/office/drawing/2014/main" id="{F4FC131D-2111-7A2B-36AA-1A11822B1CCE}"/>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4" name="Rectangle: Rounded Corners 3">
            <a:hlinkClick xmlns:r="http://schemas.openxmlformats.org/officeDocument/2006/relationships" r:id="rId5"/>
            <a:extLst>
              <a:ext uri="{FF2B5EF4-FFF2-40B4-BE49-F238E27FC236}">
                <a16:creationId xmlns:a16="http://schemas.microsoft.com/office/drawing/2014/main" id="{ECCCA07F-E6FB-0C08-D6B3-D8A5F65DB79B}"/>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8" name="Rectangle: Rounded Corners 27">
            <a:hlinkClick xmlns:r="http://schemas.openxmlformats.org/officeDocument/2006/relationships" r:id="rId6"/>
            <a:extLst>
              <a:ext uri="{FF2B5EF4-FFF2-40B4-BE49-F238E27FC236}">
                <a16:creationId xmlns:a16="http://schemas.microsoft.com/office/drawing/2014/main" id="{B726977D-A761-DCC9-EF6B-95518CFFFC4C}"/>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9" name="Rectangle: Rounded Corners 28">
            <a:hlinkClick xmlns:r="http://schemas.openxmlformats.org/officeDocument/2006/relationships" r:id="rId7"/>
            <a:extLst>
              <a:ext uri="{FF2B5EF4-FFF2-40B4-BE49-F238E27FC236}">
                <a16:creationId xmlns:a16="http://schemas.microsoft.com/office/drawing/2014/main" id="{E63FF5C3-3D9D-CFD7-8299-06D6AD57CD9F}"/>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30" name="Rectangle: Rounded Corners 29">
            <a:hlinkClick xmlns:r="http://schemas.openxmlformats.org/officeDocument/2006/relationships" r:id="rId8"/>
            <a:extLst>
              <a:ext uri="{FF2B5EF4-FFF2-40B4-BE49-F238E27FC236}">
                <a16:creationId xmlns:a16="http://schemas.microsoft.com/office/drawing/2014/main" id="{0571129A-B75A-3588-B897-6A3641B705EB}"/>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31" name="Rectangle: Rounded Corners 30">
            <a:hlinkClick xmlns:r="http://schemas.openxmlformats.org/officeDocument/2006/relationships" r:id="rId9"/>
            <a:extLst>
              <a:ext uri="{FF2B5EF4-FFF2-40B4-BE49-F238E27FC236}">
                <a16:creationId xmlns:a16="http://schemas.microsoft.com/office/drawing/2014/main" id="{40641AAA-AE87-FB06-611A-86E3B6DE9F45}"/>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32" name="Rectangle: Rounded Corners 31">
            <a:hlinkClick xmlns:r="http://schemas.openxmlformats.org/officeDocument/2006/relationships" r:id="rId10"/>
            <a:extLst>
              <a:ext uri="{FF2B5EF4-FFF2-40B4-BE49-F238E27FC236}">
                <a16:creationId xmlns:a16="http://schemas.microsoft.com/office/drawing/2014/main" id="{E6D4B56B-B719-820E-EC3B-6F7CDEA60C5F}"/>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3" name="Rectangle: Rounded Corners 32">
            <a:hlinkClick xmlns:r="http://schemas.openxmlformats.org/officeDocument/2006/relationships" r:id="rId11"/>
            <a:extLst>
              <a:ext uri="{FF2B5EF4-FFF2-40B4-BE49-F238E27FC236}">
                <a16:creationId xmlns:a16="http://schemas.microsoft.com/office/drawing/2014/main" id="{86F27C83-E809-A809-36F3-35FE42A07757}"/>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54951F2D-E4BD-F1D2-0145-2359F32DA613}"/>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5" name="Rectangle: Rounded Corners 34">
            <a:hlinkClick xmlns:r="http://schemas.openxmlformats.org/officeDocument/2006/relationships" r:id="rId13"/>
            <a:extLst>
              <a:ext uri="{FF2B5EF4-FFF2-40B4-BE49-F238E27FC236}">
                <a16:creationId xmlns:a16="http://schemas.microsoft.com/office/drawing/2014/main" id="{4F907AC5-2D6C-3F67-AF8E-A61CE3E99BFA}"/>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6" name="Rectangle: Rounded Corners 35">
            <a:hlinkClick xmlns:r="http://schemas.openxmlformats.org/officeDocument/2006/relationships" r:id="rId14"/>
            <a:extLst>
              <a:ext uri="{FF2B5EF4-FFF2-40B4-BE49-F238E27FC236}">
                <a16:creationId xmlns:a16="http://schemas.microsoft.com/office/drawing/2014/main" id="{FA7FD7FF-05B8-DC2F-AE8B-3649A19BB141}"/>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7" name="Rectangle: Rounded Corners 36">
            <a:hlinkClick xmlns:r="http://schemas.openxmlformats.org/officeDocument/2006/relationships" r:id="rId15"/>
            <a:extLst>
              <a:ext uri="{FF2B5EF4-FFF2-40B4-BE49-F238E27FC236}">
                <a16:creationId xmlns:a16="http://schemas.microsoft.com/office/drawing/2014/main" id="{D95E83CA-2C5F-55E0-BD75-FACC3B872445}"/>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8" name="Rectangle: Rounded Corners 37">
            <a:hlinkClick xmlns:r="http://schemas.openxmlformats.org/officeDocument/2006/relationships" r:id="rId16"/>
            <a:extLst>
              <a:ext uri="{FF2B5EF4-FFF2-40B4-BE49-F238E27FC236}">
                <a16:creationId xmlns:a16="http://schemas.microsoft.com/office/drawing/2014/main" id="{578A8414-D5C0-4BD9-A9BD-3C4E1598522A}"/>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9" name="Rectangle: Rounded Corners 38">
            <a:hlinkClick xmlns:r="http://schemas.openxmlformats.org/officeDocument/2006/relationships" r:id="rId17"/>
            <a:extLst>
              <a:ext uri="{FF2B5EF4-FFF2-40B4-BE49-F238E27FC236}">
                <a16:creationId xmlns:a16="http://schemas.microsoft.com/office/drawing/2014/main" id="{7974A5F9-FAF7-1F5E-CF89-3CB07439EB43}"/>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40" name="Rectangle: Rounded Corners 39">
            <a:hlinkClick xmlns:r="http://schemas.openxmlformats.org/officeDocument/2006/relationships" r:id="rId18"/>
            <a:extLst>
              <a:ext uri="{FF2B5EF4-FFF2-40B4-BE49-F238E27FC236}">
                <a16:creationId xmlns:a16="http://schemas.microsoft.com/office/drawing/2014/main" id="{E5F0DEDE-7F5A-B0DA-C638-CAD2B635AEEC}"/>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41" name="Rectangle: Rounded Corners 40">
            <a:hlinkClick xmlns:r="http://schemas.openxmlformats.org/officeDocument/2006/relationships" r:id="rId19"/>
            <a:extLst>
              <a:ext uri="{FF2B5EF4-FFF2-40B4-BE49-F238E27FC236}">
                <a16:creationId xmlns:a16="http://schemas.microsoft.com/office/drawing/2014/main" id="{7B645B27-14A8-DF7C-C64C-5AAF9EBF533A}"/>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2" name="Rectangle: Rounded Corners 41">
            <a:hlinkClick xmlns:r="http://schemas.openxmlformats.org/officeDocument/2006/relationships" r:id="rId20"/>
            <a:extLst>
              <a:ext uri="{FF2B5EF4-FFF2-40B4-BE49-F238E27FC236}">
                <a16:creationId xmlns:a16="http://schemas.microsoft.com/office/drawing/2014/main" id="{592DC6C2-6002-366F-0D73-2FB9DF0E156A}"/>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3" name="Rectangle: Rounded Corners 42">
            <a:hlinkClick xmlns:r="http://schemas.openxmlformats.org/officeDocument/2006/relationships" r:id="rId21"/>
            <a:extLst>
              <a:ext uri="{FF2B5EF4-FFF2-40B4-BE49-F238E27FC236}">
                <a16:creationId xmlns:a16="http://schemas.microsoft.com/office/drawing/2014/main" id="{8FCA3F9D-D3BC-EAF6-70BD-BB197AF3BD76}"/>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4" name="Rectangle: Rounded Corners 43">
            <a:hlinkClick xmlns:r="http://schemas.openxmlformats.org/officeDocument/2006/relationships" r:id="rId22"/>
            <a:extLst>
              <a:ext uri="{FF2B5EF4-FFF2-40B4-BE49-F238E27FC236}">
                <a16:creationId xmlns:a16="http://schemas.microsoft.com/office/drawing/2014/main" id="{FD832E4C-586C-B102-4476-A500B29E3CFE}"/>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5" name="Rectangle: Rounded Corners 44">
            <a:hlinkClick xmlns:r="http://schemas.openxmlformats.org/officeDocument/2006/relationships" r:id="rId23"/>
            <a:extLst>
              <a:ext uri="{FF2B5EF4-FFF2-40B4-BE49-F238E27FC236}">
                <a16:creationId xmlns:a16="http://schemas.microsoft.com/office/drawing/2014/main" id="{233B4ED7-0FAB-B8FB-BD60-A5CCACB6BF1C}"/>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61.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2467B1EA-840C-4B22-B4BA-5BCB3E110547}"/>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144780</xdr:colOff>
      <xdr:row>2</xdr:row>
      <xdr:rowOff>206361</xdr:rowOff>
    </xdr:from>
    <xdr:to>
      <xdr:col>47</xdr:col>
      <xdr:colOff>645159</xdr:colOff>
      <xdr:row>4</xdr:row>
      <xdr:rowOff>62640</xdr:rowOff>
    </xdr:to>
    <xdr:sp macro="" textlink="">
      <xdr:nvSpPr>
        <xdr:cNvPr id="27" name="Rectangle: Rounded Corners 26">
          <a:hlinkClick xmlns:r="http://schemas.openxmlformats.org/officeDocument/2006/relationships" r:id="rId1"/>
          <a:extLst>
            <a:ext uri="{FF2B5EF4-FFF2-40B4-BE49-F238E27FC236}">
              <a16:creationId xmlns:a16="http://schemas.microsoft.com/office/drawing/2014/main" id="{F1F1DF8C-11BD-49AF-9994-C7B7E46FB6C7}"/>
            </a:ext>
          </a:extLst>
        </xdr:cNvPr>
        <xdr:cNvSpPr/>
      </xdr:nvSpPr>
      <xdr:spPr>
        <a:xfrm>
          <a:off x="1007364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406612</xdr:colOff>
      <xdr:row>1</xdr:row>
      <xdr:rowOff>7620</xdr:rowOff>
    </xdr:from>
    <xdr:to>
      <xdr:col>45</xdr:col>
      <xdr:colOff>675429</xdr:colOff>
      <xdr:row>2</xdr:row>
      <xdr:rowOff>17357</xdr:rowOff>
    </xdr:to>
    <xdr:sp macro="" textlink="">
      <xdr:nvSpPr>
        <xdr:cNvPr id="28" name="Rectangle: Rounded Corners 27">
          <a:hlinkClick xmlns:r="http://schemas.openxmlformats.org/officeDocument/2006/relationships" r:id="rId2"/>
          <a:extLst>
            <a:ext uri="{FF2B5EF4-FFF2-40B4-BE49-F238E27FC236}">
              <a16:creationId xmlns:a16="http://schemas.microsoft.com/office/drawing/2014/main" id="{A725DBC0-F221-4997-9026-816757CC5AFB}"/>
            </a:ext>
          </a:extLst>
        </xdr:cNvPr>
        <xdr:cNvSpPr/>
      </xdr:nvSpPr>
      <xdr:spPr>
        <a:xfrm>
          <a:off x="1033547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46</xdr:col>
      <xdr:colOff>12065</xdr:colOff>
      <xdr:row>1</xdr:row>
      <xdr:rowOff>7620</xdr:rowOff>
    </xdr:from>
    <xdr:to>
      <xdr:col>47</xdr:col>
      <xdr:colOff>283422</xdr:colOff>
      <xdr:row>2</xdr:row>
      <xdr:rowOff>22648</xdr:rowOff>
    </xdr:to>
    <xdr:sp macro="" textlink="">
      <xdr:nvSpPr>
        <xdr:cNvPr id="29" name="Rectangle: Rounded Corners 28">
          <a:hlinkClick xmlns:r="http://schemas.openxmlformats.org/officeDocument/2006/relationships" r:id="rId3"/>
          <a:extLst>
            <a:ext uri="{FF2B5EF4-FFF2-40B4-BE49-F238E27FC236}">
              <a16:creationId xmlns:a16="http://schemas.microsoft.com/office/drawing/2014/main" id="{4D8D197E-6EF2-4617-9E3D-FE8E85DA8E04}"/>
            </a:ext>
          </a:extLst>
        </xdr:cNvPr>
        <xdr:cNvSpPr/>
      </xdr:nvSpPr>
      <xdr:spPr>
        <a:xfrm>
          <a:off x="1141158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563880</xdr:colOff>
      <xdr:row>1</xdr:row>
      <xdr:rowOff>76200</xdr:rowOff>
    </xdr:from>
    <xdr:to>
      <xdr:col>2</xdr:col>
      <xdr:colOff>38102</xdr:colOff>
      <xdr:row>27</xdr:row>
      <xdr:rowOff>147720</xdr:rowOff>
    </xdr:to>
    <xdr:grpSp>
      <xdr:nvGrpSpPr>
        <xdr:cNvPr id="67" name="Group 66">
          <a:extLst>
            <a:ext uri="{FF2B5EF4-FFF2-40B4-BE49-F238E27FC236}">
              <a16:creationId xmlns:a16="http://schemas.microsoft.com/office/drawing/2014/main" id="{4BA363B2-B11F-4C89-8ADF-A6ECDBFB6FCB}"/>
            </a:ext>
          </a:extLst>
        </xdr:cNvPr>
        <xdr:cNvGrpSpPr/>
      </xdr:nvGrpSpPr>
      <xdr:grpSpPr>
        <a:xfrm>
          <a:off x="746760" y="388620"/>
          <a:ext cx="1371602" cy="6411360"/>
          <a:chOff x="365760" y="191859"/>
          <a:chExt cx="1371602" cy="6411360"/>
        </a:xfrm>
      </xdr:grpSpPr>
      <xdr:sp macro="" textlink="">
        <xdr:nvSpPr>
          <xdr:cNvPr id="68" name="Rectangle: Rounded Corners 67">
            <a:hlinkClick xmlns:r="http://schemas.openxmlformats.org/officeDocument/2006/relationships" r:id="rId4"/>
            <a:extLst>
              <a:ext uri="{FF2B5EF4-FFF2-40B4-BE49-F238E27FC236}">
                <a16:creationId xmlns:a16="http://schemas.microsoft.com/office/drawing/2014/main" id="{B7AD3DB5-ABF8-78EC-4BEE-A5951D08D517}"/>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69" name="Rectangle: Rounded Corners 68">
            <a:hlinkClick xmlns:r="http://schemas.openxmlformats.org/officeDocument/2006/relationships" r:id="rId5"/>
            <a:extLst>
              <a:ext uri="{FF2B5EF4-FFF2-40B4-BE49-F238E27FC236}">
                <a16:creationId xmlns:a16="http://schemas.microsoft.com/office/drawing/2014/main" id="{FE42722F-A288-C452-7798-40D25446F68F}"/>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70" name="Rectangle: Rounded Corners 69">
            <a:hlinkClick xmlns:r="http://schemas.openxmlformats.org/officeDocument/2006/relationships" r:id="rId6"/>
            <a:extLst>
              <a:ext uri="{FF2B5EF4-FFF2-40B4-BE49-F238E27FC236}">
                <a16:creationId xmlns:a16="http://schemas.microsoft.com/office/drawing/2014/main" id="{86462382-6D87-DB86-F5E5-48D051C01AD1}"/>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71" name="Rectangle: Rounded Corners 70">
            <a:hlinkClick xmlns:r="http://schemas.openxmlformats.org/officeDocument/2006/relationships" r:id="rId7"/>
            <a:extLst>
              <a:ext uri="{FF2B5EF4-FFF2-40B4-BE49-F238E27FC236}">
                <a16:creationId xmlns:a16="http://schemas.microsoft.com/office/drawing/2014/main" id="{E59E894F-213A-F7CC-001F-5AEDE485F087}"/>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72" name="Rectangle: Rounded Corners 71">
            <a:hlinkClick xmlns:r="http://schemas.openxmlformats.org/officeDocument/2006/relationships" r:id="rId8"/>
            <a:extLst>
              <a:ext uri="{FF2B5EF4-FFF2-40B4-BE49-F238E27FC236}">
                <a16:creationId xmlns:a16="http://schemas.microsoft.com/office/drawing/2014/main" id="{0A20208B-5CA6-F90F-8B53-E87CE8407479}"/>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73" name="Rectangle: Rounded Corners 72">
            <a:hlinkClick xmlns:r="http://schemas.openxmlformats.org/officeDocument/2006/relationships" r:id="rId9"/>
            <a:extLst>
              <a:ext uri="{FF2B5EF4-FFF2-40B4-BE49-F238E27FC236}">
                <a16:creationId xmlns:a16="http://schemas.microsoft.com/office/drawing/2014/main" id="{EF1BF032-16D7-E01E-A5BE-2533B99B1739}"/>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74" name="Rectangle: Rounded Corners 73">
            <a:hlinkClick xmlns:r="http://schemas.openxmlformats.org/officeDocument/2006/relationships" r:id="rId10"/>
            <a:extLst>
              <a:ext uri="{FF2B5EF4-FFF2-40B4-BE49-F238E27FC236}">
                <a16:creationId xmlns:a16="http://schemas.microsoft.com/office/drawing/2014/main" id="{79D449E1-8DA7-2CD7-4A0F-2873E26D1C7C}"/>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75" name="Rectangle: Rounded Corners 74">
            <a:hlinkClick xmlns:r="http://schemas.openxmlformats.org/officeDocument/2006/relationships" r:id="rId11"/>
            <a:extLst>
              <a:ext uri="{FF2B5EF4-FFF2-40B4-BE49-F238E27FC236}">
                <a16:creationId xmlns:a16="http://schemas.microsoft.com/office/drawing/2014/main" id="{5A465932-5F68-792B-0224-E05458F30CB4}"/>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76" name="Rectangle: Rounded Corners 75">
            <a:hlinkClick xmlns:r="http://schemas.openxmlformats.org/officeDocument/2006/relationships" r:id="rId12"/>
            <a:extLst>
              <a:ext uri="{FF2B5EF4-FFF2-40B4-BE49-F238E27FC236}">
                <a16:creationId xmlns:a16="http://schemas.microsoft.com/office/drawing/2014/main" id="{1A3E27E4-EE47-EF41-5A0A-A3597C6CCA5D}"/>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77" name="Rectangle: Rounded Corners 76">
            <a:hlinkClick xmlns:r="http://schemas.openxmlformats.org/officeDocument/2006/relationships" r:id="rId13"/>
            <a:extLst>
              <a:ext uri="{FF2B5EF4-FFF2-40B4-BE49-F238E27FC236}">
                <a16:creationId xmlns:a16="http://schemas.microsoft.com/office/drawing/2014/main" id="{5B7CED71-69F7-78F1-FD80-9CB528F1140C}"/>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78" name="Rectangle: Rounded Corners 77">
            <a:hlinkClick xmlns:r="http://schemas.openxmlformats.org/officeDocument/2006/relationships" r:id="rId14"/>
            <a:extLst>
              <a:ext uri="{FF2B5EF4-FFF2-40B4-BE49-F238E27FC236}">
                <a16:creationId xmlns:a16="http://schemas.microsoft.com/office/drawing/2014/main" id="{AB2B05F6-3608-C348-AC98-64F7AD75901F}"/>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79" name="Rectangle: Rounded Corners 78">
            <a:hlinkClick xmlns:r="http://schemas.openxmlformats.org/officeDocument/2006/relationships" r:id="rId15"/>
            <a:extLst>
              <a:ext uri="{FF2B5EF4-FFF2-40B4-BE49-F238E27FC236}">
                <a16:creationId xmlns:a16="http://schemas.microsoft.com/office/drawing/2014/main" id="{4D826600-FC2C-E335-A9B6-58587B014E02}"/>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80" name="Rectangle: Rounded Corners 79">
            <a:hlinkClick xmlns:r="http://schemas.openxmlformats.org/officeDocument/2006/relationships" r:id="rId16"/>
            <a:extLst>
              <a:ext uri="{FF2B5EF4-FFF2-40B4-BE49-F238E27FC236}">
                <a16:creationId xmlns:a16="http://schemas.microsoft.com/office/drawing/2014/main" id="{C7C1FD9E-2E53-B9B9-9A27-C77C4C77776A}"/>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81" name="Rectangle: Rounded Corners 80">
            <a:hlinkClick xmlns:r="http://schemas.openxmlformats.org/officeDocument/2006/relationships" r:id="rId17"/>
            <a:extLst>
              <a:ext uri="{FF2B5EF4-FFF2-40B4-BE49-F238E27FC236}">
                <a16:creationId xmlns:a16="http://schemas.microsoft.com/office/drawing/2014/main" id="{C045451C-789F-C696-8AFF-6D831A109AAF}"/>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82" name="Rectangle: Rounded Corners 81">
            <a:hlinkClick xmlns:r="http://schemas.openxmlformats.org/officeDocument/2006/relationships" r:id="rId18"/>
            <a:extLst>
              <a:ext uri="{FF2B5EF4-FFF2-40B4-BE49-F238E27FC236}">
                <a16:creationId xmlns:a16="http://schemas.microsoft.com/office/drawing/2014/main" id="{FEDB6FF5-F40C-5A74-0DAE-BD51BE27CB79}"/>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83" name="Rectangle: Rounded Corners 82">
            <a:hlinkClick xmlns:r="http://schemas.openxmlformats.org/officeDocument/2006/relationships" r:id="rId19"/>
            <a:extLst>
              <a:ext uri="{FF2B5EF4-FFF2-40B4-BE49-F238E27FC236}">
                <a16:creationId xmlns:a16="http://schemas.microsoft.com/office/drawing/2014/main" id="{615E0E1F-F676-1A85-2E3A-071007F58E1C}"/>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84" name="Rectangle: Rounded Corners 83">
            <a:hlinkClick xmlns:r="http://schemas.openxmlformats.org/officeDocument/2006/relationships" r:id="rId20"/>
            <a:extLst>
              <a:ext uri="{FF2B5EF4-FFF2-40B4-BE49-F238E27FC236}">
                <a16:creationId xmlns:a16="http://schemas.microsoft.com/office/drawing/2014/main" id="{ACD3C742-5D82-0992-EEEE-0520CBA76535}"/>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85" name="Rectangle: Rounded Corners 84">
            <a:hlinkClick xmlns:r="http://schemas.openxmlformats.org/officeDocument/2006/relationships" r:id="rId21"/>
            <a:extLst>
              <a:ext uri="{FF2B5EF4-FFF2-40B4-BE49-F238E27FC236}">
                <a16:creationId xmlns:a16="http://schemas.microsoft.com/office/drawing/2014/main" id="{51753019-4946-4960-C624-C2343E0D833E}"/>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86" name="Rectangle: Rounded Corners 85">
            <a:hlinkClick xmlns:r="http://schemas.openxmlformats.org/officeDocument/2006/relationships" r:id="rId22"/>
            <a:extLst>
              <a:ext uri="{FF2B5EF4-FFF2-40B4-BE49-F238E27FC236}">
                <a16:creationId xmlns:a16="http://schemas.microsoft.com/office/drawing/2014/main" id="{32327791-58DB-2F95-128E-858AF02D00C0}"/>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87" name="Rectangle: Rounded Corners 86">
            <a:hlinkClick xmlns:r="http://schemas.openxmlformats.org/officeDocument/2006/relationships" r:id="rId23"/>
            <a:extLst>
              <a:ext uri="{FF2B5EF4-FFF2-40B4-BE49-F238E27FC236}">
                <a16:creationId xmlns:a16="http://schemas.microsoft.com/office/drawing/2014/main" id="{9E3E5EAC-5E1F-4970-13FF-01C8855C0825}"/>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62.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7B96D18E-2355-45AF-833F-E8329D1F21E4}"/>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152400</xdr:colOff>
      <xdr:row>2</xdr:row>
      <xdr:rowOff>206361</xdr:rowOff>
    </xdr:from>
    <xdr:to>
      <xdr:col>47</xdr:col>
      <xdr:colOff>652779</xdr:colOff>
      <xdr:row>4</xdr:row>
      <xdr:rowOff>62640</xdr:rowOff>
    </xdr:to>
    <xdr:sp macro="" textlink="">
      <xdr:nvSpPr>
        <xdr:cNvPr id="26" name="Rectangle: Rounded Corners 25">
          <a:hlinkClick xmlns:r="http://schemas.openxmlformats.org/officeDocument/2006/relationships" r:id="rId1"/>
          <a:extLst>
            <a:ext uri="{FF2B5EF4-FFF2-40B4-BE49-F238E27FC236}">
              <a16:creationId xmlns:a16="http://schemas.microsoft.com/office/drawing/2014/main" id="{2AC91003-57E9-42EC-9399-019BCAB1151D}"/>
            </a:ext>
          </a:extLst>
        </xdr:cNvPr>
        <xdr:cNvSpPr/>
      </xdr:nvSpPr>
      <xdr:spPr>
        <a:xfrm>
          <a:off x="1008126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414232</xdr:colOff>
      <xdr:row>1</xdr:row>
      <xdr:rowOff>7620</xdr:rowOff>
    </xdr:from>
    <xdr:to>
      <xdr:col>45</xdr:col>
      <xdr:colOff>683049</xdr:colOff>
      <xdr:row>2</xdr:row>
      <xdr:rowOff>17357</xdr:rowOff>
    </xdr:to>
    <xdr:sp macro="" textlink="">
      <xdr:nvSpPr>
        <xdr:cNvPr id="27" name="Rectangle: Rounded Corners 26">
          <a:hlinkClick xmlns:r="http://schemas.openxmlformats.org/officeDocument/2006/relationships" r:id="rId2"/>
          <a:extLst>
            <a:ext uri="{FF2B5EF4-FFF2-40B4-BE49-F238E27FC236}">
              <a16:creationId xmlns:a16="http://schemas.microsoft.com/office/drawing/2014/main" id="{D6D0A7DE-B279-4A50-97D9-0458991B3616}"/>
            </a:ext>
          </a:extLst>
        </xdr:cNvPr>
        <xdr:cNvSpPr/>
      </xdr:nvSpPr>
      <xdr:spPr>
        <a:xfrm>
          <a:off x="1034309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46</xdr:col>
      <xdr:colOff>19685</xdr:colOff>
      <xdr:row>1</xdr:row>
      <xdr:rowOff>7620</xdr:rowOff>
    </xdr:from>
    <xdr:to>
      <xdr:col>47</xdr:col>
      <xdr:colOff>291042</xdr:colOff>
      <xdr:row>2</xdr:row>
      <xdr:rowOff>22648</xdr:rowOff>
    </xdr:to>
    <xdr:sp macro="" textlink="">
      <xdr:nvSpPr>
        <xdr:cNvPr id="28" name="Rectangle: Rounded Corners 27">
          <a:hlinkClick xmlns:r="http://schemas.openxmlformats.org/officeDocument/2006/relationships" r:id="rId3"/>
          <a:extLst>
            <a:ext uri="{FF2B5EF4-FFF2-40B4-BE49-F238E27FC236}">
              <a16:creationId xmlns:a16="http://schemas.microsoft.com/office/drawing/2014/main" id="{9CC4454C-4F04-4B82-B492-AAC367896F05}"/>
            </a:ext>
          </a:extLst>
        </xdr:cNvPr>
        <xdr:cNvSpPr/>
      </xdr:nvSpPr>
      <xdr:spPr>
        <a:xfrm>
          <a:off x="1141920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563880</xdr:colOff>
      <xdr:row>1</xdr:row>
      <xdr:rowOff>76200</xdr:rowOff>
    </xdr:from>
    <xdr:to>
      <xdr:col>2</xdr:col>
      <xdr:colOff>38102</xdr:colOff>
      <xdr:row>27</xdr:row>
      <xdr:rowOff>147720</xdr:rowOff>
    </xdr:to>
    <xdr:grpSp>
      <xdr:nvGrpSpPr>
        <xdr:cNvPr id="2" name="Group 1">
          <a:extLst>
            <a:ext uri="{FF2B5EF4-FFF2-40B4-BE49-F238E27FC236}">
              <a16:creationId xmlns:a16="http://schemas.microsoft.com/office/drawing/2014/main" id="{94AFF3CC-3FC2-404D-A723-14F87C3DB63D}"/>
            </a:ext>
          </a:extLst>
        </xdr:cNvPr>
        <xdr:cNvGrpSpPr/>
      </xdr:nvGrpSpPr>
      <xdr:grpSpPr>
        <a:xfrm>
          <a:off x="746760" y="388620"/>
          <a:ext cx="1371602" cy="6411360"/>
          <a:chOff x="365760" y="191859"/>
          <a:chExt cx="1371602" cy="6411360"/>
        </a:xfrm>
      </xdr:grpSpPr>
      <xdr:sp macro="" textlink="">
        <xdr:nvSpPr>
          <xdr:cNvPr id="3" name="Rectangle: Rounded Corners 2">
            <a:hlinkClick xmlns:r="http://schemas.openxmlformats.org/officeDocument/2006/relationships" r:id="rId4"/>
            <a:extLst>
              <a:ext uri="{FF2B5EF4-FFF2-40B4-BE49-F238E27FC236}">
                <a16:creationId xmlns:a16="http://schemas.microsoft.com/office/drawing/2014/main" id="{0C93BAE9-1A39-7730-B956-AD83A7113DF2}"/>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4" name="Rectangle: Rounded Corners 3">
            <a:hlinkClick xmlns:r="http://schemas.openxmlformats.org/officeDocument/2006/relationships" r:id="rId5"/>
            <a:extLst>
              <a:ext uri="{FF2B5EF4-FFF2-40B4-BE49-F238E27FC236}">
                <a16:creationId xmlns:a16="http://schemas.microsoft.com/office/drawing/2014/main" id="{6AE73BB2-D10C-E532-C78A-EE42CBFF5FD7}"/>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5" name="Rectangle: Rounded Corners 24">
            <a:hlinkClick xmlns:r="http://schemas.openxmlformats.org/officeDocument/2006/relationships" r:id="rId6"/>
            <a:extLst>
              <a:ext uri="{FF2B5EF4-FFF2-40B4-BE49-F238E27FC236}">
                <a16:creationId xmlns:a16="http://schemas.microsoft.com/office/drawing/2014/main" id="{2ACC83E9-2D7C-8E7C-1386-CDD8C7DA7E04}"/>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9" name="Rectangle: Rounded Corners 28">
            <a:hlinkClick xmlns:r="http://schemas.openxmlformats.org/officeDocument/2006/relationships" r:id="rId7"/>
            <a:extLst>
              <a:ext uri="{FF2B5EF4-FFF2-40B4-BE49-F238E27FC236}">
                <a16:creationId xmlns:a16="http://schemas.microsoft.com/office/drawing/2014/main" id="{61EACC0D-538F-064F-8DDE-C5B4E46862B6}"/>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30" name="Rectangle: Rounded Corners 29">
            <a:hlinkClick xmlns:r="http://schemas.openxmlformats.org/officeDocument/2006/relationships" r:id="rId8"/>
            <a:extLst>
              <a:ext uri="{FF2B5EF4-FFF2-40B4-BE49-F238E27FC236}">
                <a16:creationId xmlns:a16="http://schemas.microsoft.com/office/drawing/2014/main" id="{19A5EF42-2D5A-38C9-F995-07271EC28CF0}"/>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31" name="Rectangle: Rounded Corners 30">
            <a:hlinkClick xmlns:r="http://schemas.openxmlformats.org/officeDocument/2006/relationships" r:id="rId9"/>
            <a:extLst>
              <a:ext uri="{FF2B5EF4-FFF2-40B4-BE49-F238E27FC236}">
                <a16:creationId xmlns:a16="http://schemas.microsoft.com/office/drawing/2014/main" id="{7CD963DE-E7A2-7E75-7B04-B6D27F92E847}"/>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32" name="Rectangle: Rounded Corners 31">
            <a:hlinkClick xmlns:r="http://schemas.openxmlformats.org/officeDocument/2006/relationships" r:id="rId10"/>
            <a:extLst>
              <a:ext uri="{FF2B5EF4-FFF2-40B4-BE49-F238E27FC236}">
                <a16:creationId xmlns:a16="http://schemas.microsoft.com/office/drawing/2014/main" id="{BFE44D7C-319B-3B15-0469-E1F812516D25}"/>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3" name="Rectangle: Rounded Corners 32">
            <a:hlinkClick xmlns:r="http://schemas.openxmlformats.org/officeDocument/2006/relationships" r:id="rId11"/>
            <a:extLst>
              <a:ext uri="{FF2B5EF4-FFF2-40B4-BE49-F238E27FC236}">
                <a16:creationId xmlns:a16="http://schemas.microsoft.com/office/drawing/2014/main" id="{20F78F18-E294-B305-EFBD-2F9D7BF2431A}"/>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D38AF359-EFDF-6F8D-09AD-F1A82ADD0CB7}"/>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5" name="Rectangle: Rounded Corners 34">
            <a:hlinkClick xmlns:r="http://schemas.openxmlformats.org/officeDocument/2006/relationships" r:id="rId13"/>
            <a:extLst>
              <a:ext uri="{FF2B5EF4-FFF2-40B4-BE49-F238E27FC236}">
                <a16:creationId xmlns:a16="http://schemas.microsoft.com/office/drawing/2014/main" id="{4102D68A-37EB-A9BE-EC65-9FBC80D0EFDE}"/>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6" name="Rectangle: Rounded Corners 35">
            <a:hlinkClick xmlns:r="http://schemas.openxmlformats.org/officeDocument/2006/relationships" r:id="rId14"/>
            <a:extLst>
              <a:ext uri="{FF2B5EF4-FFF2-40B4-BE49-F238E27FC236}">
                <a16:creationId xmlns:a16="http://schemas.microsoft.com/office/drawing/2014/main" id="{6FCC2F45-873A-B1EA-9335-9A99C058F80B}"/>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7" name="Rectangle: Rounded Corners 36">
            <a:hlinkClick xmlns:r="http://schemas.openxmlformats.org/officeDocument/2006/relationships" r:id="rId15"/>
            <a:extLst>
              <a:ext uri="{FF2B5EF4-FFF2-40B4-BE49-F238E27FC236}">
                <a16:creationId xmlns:a16="http://schemas.microsoft.com/office/drawing/2014/main" id="{A9F83DD8-496F-30EE-042E-CD394D994739}"/>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8" name="Rectangle: Rounded Corners 37">
            <a:hlinkClick xmlns:r="http://schemas.openxmlformats.org/officeDocument/2006/relationships" r:id="rId16"/>
            <a:extLst>
              <a:ext uri="{FF2B5EF4-FFF2-40B4-BE49-F238E27FC236}">
                <a16:creationId xmlns:a16="http://schemas.microsoft.com/office/drawing/2014/main" id="{60C2EBA9-8777-8BE9-9C0E-932D7CE55EC0}"/>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9" name="Rectangle: Rounded Corners 38">
            <a:hlinkClick xmlns:r="http://schemas.openxmlformats.org/officeDocument/2006/relationships" r:id="rId17"/>
            <a:extLst>
              <a:ext uri="{FF2B5EF4-FFF2-40B4-BE49-F238E27FC236}">
                <a16:creationId xmlns:a16="http://schemas.microsoft.com/office/drawing/2014/main" id="{1A01D55E-4528-EE82-013A-893B276969B8}"/>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40" name="Rectangle: Rounded Corners 39">
            <a:hlinkClick xmlns:r="http://schemas.openxmlformats.org/officeDocument/2006/relationships" r:id="rId18"/>
            <a:extLst>
              <a:ext uri="{FF2B5EF4-FFF2-40B4-BE49-F238E27FC236}">
                <a16:creationId xmlns:a16="http://schemas.microsoft.com/office/drawing/2014/main" id="{4A3CCB31-B10D-F6AC-F06A-8A7CD405795B}"/>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41" name="Rectangle: Rounded Corners 40">
            <a:hlinkClick xmlns:r="http://schemas.openxmlformats.org/officeDocument/2006/relationships" r:id="rId19"/>
            <a:extLst>
              <a:ext uri="{FF2B5EF4-FFF2-40B4-BE49-F238E27FC236}">
                <a16:creationId xmlns:a16="http://schemas.microsoft.com/office/drawing/2014/main" id="{5F9B89AE-11ED-71DE-FF01-5E0F91718A0A}"/>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2" name="Rectangle: Rounded Corners 41">
            <a:hlinkClick xmlns:r="http://schemas.openxmlformats.org/officeDocument/2006/relationships" r:id="rId20"/>
            <a:extLst>
              <a:ext uri="{FF2B5EF4-FFF2-40B4-BE49-F238E27FC236}">
                <a16:creationId xmlns:a16="http://schemas.microsoft.com/office/drawing/2014/main" id="{1B2F4CE1-8225-F86C-CA26-5ADEB7F3672B}"/>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3" name="Rectangle: Rounded Corners 42">
            <a:hlinkClick xmlns:r="http://schemas.openxmlformats.org/officeDocument/2006/relationships" r:id="rId21"/>
            <a:extLst>
              <a:ext uri="{FF2B5EF4-FFF2-40B4-BE49-F238E27FC236}">
                <a16:creationId xmlns:a16="http://schemas.microsoft.com/office/drawing/2014/main" id="{BB641FD8-22D7-25CA-8C42-59D30DC56CF0}"/>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4" name="Rectangle: Rounded Corners 43">
            <a:hlinkClick xmlns:r="http://schemas.openxmlformats.org/officeDocument/2006/relationships" r:id="rId22"/>
            <a:extLst>
              <a:ext uri="{FF2B5EF4-FFF2-40B4-BE49-F238E27FC236}">
                <a16:creationId xmlns:a16="http://schemas.microsoft.com/office/drawing/2014/main" id="{B3C97665-5592-5724-1FE7-50E9026C300D}"/>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5" name="Rectangle: Rounded Corners 44">
            <a:hlinkClick xmlns:r="http://schemas.openxmlformats.org/officeDocument/2006/relationships" r:id="rId23"/>
            <a:extLst>
              <a:ext uri="{FF2B5EF4-FFF2-40B4-BE49-F238E27FC236}">
                <a16:creationId xmlns:a16="http://schemas.microsoft.com/office/drawing/2014/main" id="{CC6B711D-A425-8C2F-C378-BB7BB22527FF}"/>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63.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653F617A-4D9D-4685-A6E9-7F727FCF8C92}"/>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144780</xdr:colOff>
      <xdr:row>2</xdr:row>
      <xdr:rowOff>206361</xdr:rowOff>
    </xdr:from>
    <xdr:to>
      <xdr:col>47</xdr:col>
      <xdr:colOff>645159</xdr:colOff>
      <xdr:row>4</xdr:row>
      <xdr:rowOff>62640</xdr:rowOff>
    </xdr:to>
    <xdr:sp macro="" textlink="">
      <xdr:nvSpPr>
        <xdr:cNvPr id="30" name="Rectangle: Rounded Corners 29">
          <a:hlinkClick xmlns:r="http://schemas.openxmlformats.org/officeDocument/2006/relationships" r:id="rId1"/>
          <a:extLst>
            <a:ext uri="{FF2B5EF4-FFF2-40B4-BE49-F238E27FC236}">
              <a16:creationId xmlns:a16="http://schemas.microsoft.com/office/drawing/2014/main" id="{D8163AD0-C148-4251-B5E7-FB6B45F70FC7}"/>
            </a:ext>
          </a:extLst>
        </xdr:cNvPr>
        <xdr:cNvSpPr/>
      </xdr:nvSpPr>
      <xdr:spPr>
        <a:xfrm>
          <a:off x="1007364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406612</xdr:colOff>
      <xdr:row>1</xdr:row>
      <xdr:rowOff>7620</xdr:rowOff>
    </xdr:from>
    <xdr:to>
      <xdr:col>45</xdr:col>
      <xdr:colOff>675429</xdr:colOff>
      <xdr:row>2</xdr:row>
      <xdr:rowOff>17357</xdr:rowOff>
    </xdr:to>
    <xdr:sp macro="" textlink="">
      <xdr:nvSpPr>
        <xdr:cNvPr id="31" name="Rectangle: Rounded Corners 30">
          <a:hlinkClick xmlns:r="http://schemas.openxmlformats.org/officeDocument/2006/relationships" r:id="rId2"/>
          <a:extLst>
            <a:ext uri="{FF2B5EF4-FFF2-40B4-BE49-F238E27FC236}">
              <a16:creationId xmlns:a16="http://schemas.microsoft.com/office/drawing/2014/main" id="{E3B1C8BF-B534-4443-8519-C661A82060E6}"/>
            </a:ext>
          </a:extLst>
        </xdr:cNvPr>
        <xdr:cNvSpPr/>
      </xdr:nvSpPr>
      <xdr:spPr>
        <a:xfrm>
          <a:off x="1033547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46</xdr:col>
      <xdr:colOff>12065</xdr:colOff>
      <xdr:row>1</xdr:row>
      <xdr:rowOff>7620</xdr:rowOff>
    </xdr:from>
    <xdr:to>
      <xdr:col>47</xdr:col>
      <xdr:colOff>283422</xdr:colOff>
      <xdr:row>2</xdr:row>
      <xdr:rowOff>22648</xdr:rowOff>
    </xdr:to>
    <xdr:sp macro="" textlink="">
      <xdr:nvSpPr>
        <xdr:cNvPr id="32" name="Rectangle: Rounded Corners 31">
          <a:hlinkClick xmlns:r="http://schemas.openxmlformats.org/officeDocument/2006/relationships" r:id="rId3"/>
          <a:extLst>
            <a:ext uri="{FF2B5EF4-FFF2-40B4-BE49-F238E27FC236}">
              <a16:creationId xmlns:a16="http://schemas.microsoft.com/office/drawing/2014/main" id="{F17E21DE-E53A-4668-AB68-00B4397F6913}"/>
            </a:ext>
          </a:extLst>
        </xdr:cNvPr>
        <xdr:cNvSpPr/>
      </xdr:nvSpPr>
      <xdr:spPr>
        <a:xfrm>
          <a:off x="1141158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571500</xdr:colOff>
      <xdr:row>1</xdr:row>
      <xdr:rowOff>60960</xdr:rowOff>
    </xdr:from>
    <xdr:to>
      <xdr:col>2</xdr:col>
      <xdr:colOff>45722</xdr:colOff>
      <xdr:row>27</xdr:row>
      <xdr:rowOff>132480</xdr:rowOff>
    </xdr:to>
    <xdr:grpSp>
      <xdr:nvGrpSpPr>
        <xdr:cNvPr id="2" name="Group 1">
          <a:extLst>
            <a:ext uri="{FF2B5EF4-FFF2-40B4-BE49-F238E27FC236}">
              <a16:creationId xmlns:a16="http://schemas.microsoft.com/office/drawing/2014/main" id="{B4516862-A436-45AB-8447-E99EF4D8922B}"/>
            </a:ext>
          </a:extLst>
        </xdr:cNvPr>
        <xdr:cNvGrpSpPr/>
      </xdr:nvGrpSpPr>
      <xdr:grpSpPr>
        <a:xfrm>
          <a:off x="754380" y="373380"/>
          <a:ext cx="1371602" cy="6411360"/>
          <a:chOff x="365760" y="191859"/>
          <a:chExt cx="1371602" cy="6411360"/>
        </a:xfrm>
      </xdr:grpSpPr>
      <xdr:sp macro="" textlink="">
        <xdr:nvSpPr>
          <xdr:cNvPr id="3" name="Rectangle: Rounded Corners 2">
            <a:hlinkClick xmlns:r="http://schemas.openxmlformats.org/officeDocument/2006/relationships" r:id="rId4"/>
            <a:extLst>
              <a:ext uri="{FF2B5EF4-FFF2-40B4-BE49-F238E27FC236}">
                <a16:creationId xmlns:a16="http://schemas.microsoft.com/office/drawing/2014/main" id="{7DA6BAF0-D24F-9AF3-5396-41B21A798032}"/>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4" name="Rectangle: Rounded Corners 3">
            <a:hlinkClick xmlns:r="http://schemas.openxmlformats.org/officeDocument/2006/relationships" r:id="rId5"/>
            <a:extLst>
              <a:ext uri="{FF2B5EF4-FFF2-40B4-BE49-F238E27FC236}">
                <a16:creationId xmlns:a16="http://schemas.microsoft.com/office/drawing/2014/main" id="{8C437EE7-532C-4D8D-72CA-B694EA4DD162}"/>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5" name="Rectangle: Rounded Corners 24">
            <a:hlinkClick xmlns:r="http://schemas.openxmlformats.org/officeDocument/2006/relationships" r:id="rId6"/>
            <a:extLst>
              <a:ext uri="{FF2B5EF4-FFF2-40B4-BE49-F238E27FC236}">
                <a16:creationId xmlns:a16="http://schemas.microsoft.com/office/drawing/2014/main" id="{277114C7-FA6D-7A51-14A0-15004D3D3EF4}"/>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6" name="Rectangle: Rounded Corners 25">
            <a:hlinkClick xmlns:r="http://schemas.openxmlformats.org/officeDocument/2006/relationships" r:id="rId7"/>
            <a:extLst>
              <a:ext uri="{FF2B5EF4-FFF2-40B4-BE49-F238E27FC236}">
                <a16:creationId xmlns:a16="http://schemas.microsoft.com/office/drawing/2014/main" id="{3C9AA9A9-2B36-8FD5-D6D3-B4D5A9D3A927}"/>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27" name="Rectangle: Rounded Corners 26">
            <a:hlinkClick xmlns:r="http://schemas.openxmlformats.org/officeDocument/2006/relationships" r:id="rId8"/>
            <a:extLst>
              <a:ext uri="{FF2B5EF4-FFF2-40B4-BE49-F238E27FC236}">
                <a16:creationId xmlns:a16="http://schemas.microsoft.com/office/drawing/2014/main" id="{12972CD7-8B8B-A51D-43BB-7D776121BD3D}"/>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28" name="Rectangle: Rounded Corners 27">
            <a:hlinkClick xmlns:r="http://schemas.openxmlformats.org/officeDocument/2006/relationships" r:id="rId9"/>
            <a:extLst>
              <a:ext uri="{FF2B5EF4-FFF2-40B4-BE49-F238E27FC236}">
                <a16:creationId xmlns:a16="http://schemas.microsoft.com/office/drawing/2014/main" id="{FFFEE306-ED33-5FC2-802B-83DBE883E641}"/>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29" name="Rectangle: Rounded Corners 28">
            <a:hlinkClick xmlns:r="http://schemas.openxmlformats.org/officeDocument/2006/relationships" r:id="rId10"/>
            <a:extLst>
              <a:ext uri="{FF2B5EF4-FFF2-40B4-BE49-F238E27FC236}">
                <a16:creationId xmlns:a16="http://schemas.microsoft.com/office/drawing/2014/main" id="{C9EA6735-50FD-00A4-9ACC-F5EEE4C02C55}"/>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3" name="Rectangle: Rounded Corners 32">
            <a:hlinkClick xmlns:r="http://schemas.openxmlformats.org/officeDocument/2006/relationships" r:id="rId11"/>
            <a:extLst>
              <a:ext uri="{FF2B5EF4-FFF2-40B4-BE49-F238E27FC236}">
                <a16:creationId xmlns:a16="http://schemas.microsoft.com/office/drawing/2014/main" id="{D2945EED-1088-8960-56A7-856DA2948AD8}"/>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A8FD6CDD-7B4B-77EF-35D9-6D7BFD118345}"/>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5" name="Rectangle: Rounded Corners 34">
            <a:hlinkClick xmlns:r="http://schemas.openxmlformats.org/officeDocument/2006/relationships" r:id="rId13"/>
            <a:extLst>
              <a:ext uri="{FF2B5EF4-FFF2-40B4-BE49-F238E27FC236}">
                <a16:creationId xmlns:a16="http://schemas.microsoft.com/office/drawing/2014/main" id="{77B3DD07-7B6C-5E00-19B4-76BE327D2015}"/>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6" name="Rectangle: Rounded Corners 35">
            <a:hlinkClick xmlns:r="http://schemas.openxmlformats.org/officeDocument/2006/relationships" r:id="rId14"/>
            <a:extLst>
              <a:ext uri="{FF2B5EF4-FFF2-40B4-BE49-F238E27FC236}">
                <a16:creationId xmlns:a16="http://schemas.microsoft.com/office/drawing/2014/main" id="{D9D53D7B-998A-C014-ECB8-745D7B7C33C9}"/>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7" name="Rectangle: Rounded Corners 36">
            <a:hlinkClick xmlns:r="http://schemas.openxmlformats.org/officeDocument/2006/relationships" r:id="rId15"/>
            <a:extLst>
              <a:ext uri="{FF2B5EF4-FFF2-40B4-BE49-F238E27FC236}">
                <a16:creationId xmlns:a16="http://schemas.microsoft.com/office/drawing/2014/main" id="{08DD21EE-892A-DF9F-501D-530FD0DAAE59}"/>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8" name="Rectangle: Rounded Corners 37">
            <a:hlinkClick xmlns:r="http://schemas.openxmlformats.org/officeDocument/2006/relationships" r:id="rId16"/>
            <a:extLst>
              <a:ext uri="{FF2B5EF4-FFF2-40B4-BE49-F238E27FC236}">
                <a16:creationId xmlns:a16="http://schemas.microsoft.com/office/drawing/2014/main" id="{51474275-69A4-AF0D-F1F2-829D8C6FE307}"/>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9" name="Rectangle: Rounded Corners 38">
            <a:hlinkClick xmlns:r="http://schemas.openxmlformats.org/officeDocument/2006/relationships" r:id="rId17"/>
            <a:extLst>
              <a:ext uri="{FF2B5EF4-FFF2-40B4-BE49-F238E27FC236}">
                <a16:creationId xmlns:a16="http://schemas.microsoft.com/office/drawing/2014/main" id="{61D81488-843C-8C65-B798-60FCFE0795FA}"/>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40" name="Rectangle: Rounded Corners 39">
            <a:hlinkClick xmlns:r="http://schemas.openxmlformats.org/officeDocument/2006/relationships" r:id="rId18"/>
            <a:extLst>
              <a:ext uri="{FF2B5EF4-FFF2-40B4-BE49-F238E27FC236}">
                <a16:creationId xmlns:a16="http://schemas.microsoft.com/office/drawing/2014/main" id="{FF7A0BB7-69DD-E593-A2A2-05F0D90C6E76}"/>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41" name="Rectangle: Rounded Corners 40">
            <a:hlinkClick xmlns:r="http://schemas.openxmlformats.org/officeDocument/2006/relationships" r:id="rId19"/>
            <a:extLst>
              <a:ext uri="{FF2B5EF4-FFF2-40B4-BE49-F238E27FC236}">
                <a16:creationId xmlns:a16="http://schemas.microsoft.com/office/drawing/2014/main" id="{07EE335C-DEDD-28DF-ED6E-2848CAF86728}"/>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2" name="Rectangle: Rounded Corners 41">
            <a:hlinkClick xmlns:r="http://schemas.openxmlformats.org/officeDocument/2006/relationships" r:id="rId20"/>
            <a:extLst>
              <a:ext uri="{FF2B5EF4-FFF2-40B4-BE49-F238E27FC236}">
                <a16:creationId xmlns:a16="http://schemas.microsoft.com/office/drawing/2014/main" id="{3CD70E6A-3AE1-BAC5-A6CF-3ADC09746373}"/>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3" name="Rectangle: Rounded Corners 42">
            <a:hlinkClick xmlns:r="http://schemas.openxmlformats.org/officeDocument/2006/relationships" r:id="rId21"/>
            <a:extLst>
              <a:ext uri="{FF2B5EF4-FFF2-40B4-BE49-F238E27FC236}">
                <a16:creationId xmlns:a16="http://schemas.microsoft.com/office/drawing/2014/main" id="{4D5D81BE-A14E-9991-55F3-0488E3F80CF9}"/>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4" name="Rectangle: Rounded Corners 43">
            <a:hlinkClick xmlns:r="http://schemas.openxmlformats.org/officeDocument/2006/relationships" r:id="rId22"/>
            <a:extLst>
              <a:ext uri="{FF2B5EF4-FFF2-40B4-BE49-F238E27FC236}">
                <a16:creationId xmlns:a16="http://schemas.microsoft.com/office/drawing/2014/main" id="{A871D314-D464-580A-7D02-0075BBE2FBCC}"/>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5" name="Rectangle: Rounded Corners 44">
            <a:hlinkClick xmlns:r="http://schemas.openxmlformats.org/officeDocument/2006/relationships" r:id="rId23"/>
            <a:extLst>
              <a:ext uri="{FF2B5EF4-FFF2-40B4-BE49-F238E27FC236}">
                <a16:creationId xmlns:a16="http://schemas.microsoft.com/office/drawing/2014/main" id="{D5405B4B-B957-D0AF-DD5E-6E748394ABD4}"/>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64.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C3DFBD4C-34C8-48C4-A7B1-4333E4D2E5FB}"/>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137160</xdr:colOff>
      <xdr:row>2</xdr:row>
      <xdr:rowOff>206361</xdr:rowOff>
    </xdr:from>
    <xdr:to>
      <xdr:col>47</xdr:col>
      <xdr:colOff>637539</xdr:colOff>
      <xdr:row>4</xdr:row>
      <xdr:rowOff>62640</xdr:rowOff>
    </xdr:to>
    <xdr:sp macro="" textlink="">
      <xdr:nvSpPr>
        <xdr:cNvPr id="25" name="Rectangle: Rounded Corners 24">
          <a:hlinkClick xmlns:r="http://schemas.openxmlformats.org/officeDocument/2006/relationships" r:id="rId1"/>
          <a:extLst>
            <a:ext uri="{FF2B5EF4-FFF2-40B4-BE49-F238E27FC236}">
              <a16:creationId xmlns:a16="http://schemas.microsoft.com/office/drawing/2014/main" id="{0857361E-B008-417F-839B-4E0437454A42}"/>
            </a:ext>
          </a:extLst>
        </xdr:cNvPr>
        <xdr:cNvSpPr/>
      </xdr:nvSpPr>
      <xdr:spPr>
        <a:xfrm>
          <a:off x="1006602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398992</xdr:colOff>
      <xdr:row>1</xdr:row>
      <xdr:rowOff>7620</xdr:rowOff>
    </xdr:from>
    <xdr:to>
      <xdr:col>45</xdr:col>
      <xdr:colOff>667809</xdr:colOff>
      <xdr:row>2</xdr:row>
      <xdr:rowOff>17357</xdr:rowOff>
    </xdr:to>
    <xdr:sp macro="" textlink="">
      <xdr:nvSpPr>
        <xdr:cNvPr id="26" name="Rectangle: Rounded Corners 25">
          <a:hlinkClick xmlns:r="http://schemas.openxmlformats.org/officeDocument/2006/relationships" r:id="rId2"/>
          <a:extLst>
            <a:ext uri="{FF2B5EF4-FFF2-40B4-BE49-F238E27FC236}">
              <a16:creationId xmlns:a16="http://schemas.microsoft.com/office/drawing/2014/main" id="{BCDE5D52-D4F2-4C71-9C52-428AEDFA4ABA}"/>
            </a:ext>
          </a:extLst>
        </xdr:cNvPr>
        <xdr:cNvSpPr/>
      </xdr:nvSpPr>
      <xdr:spPr>
        <a:xfrm>
          <a:off x="1032785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46</xdr:col>
      <xdr:colOff>4445</xdr:colOff>
      <xdr:row>1</xdr:row>
      <xdr:rowOff>7620</xdr:rowOff>
    </xdr:from>
    <xdr:to>
      <xdr:col>47</xdr:col>
      <xdr:colOff>275802</xdr:colOff>
      <xdr:row>2</xdr:row>
      <xdr:rowOff>22648</xdr:rowOff>
    </xdr:to>
    <xdr:sp macro="" textlink="">
      <xdr:nvSpPr>
        <xdr:cNvPr id="27" name="Rectangle: Rounded Corners 26">
          <a:hlinkClick xmlns:r="http://schemas.openxmlformats.org/officeDocument/2006/relationships" r:id="rId3"/>
          <a:extLst>
            <a:ext uri="{FF2B5EF4-FFF2-40B4-BE49-F238E27FC236}">
              <a16:creationId xmlns:a16="http://schemas.microsoft.com/office/drawing/2014/main" id="{84742344-FE35-4488-B701-DC35599B3015}"/>
            </a:ext>
          </a:extLst>
        </xdr:cNvPr>
        <xdr:cNvSpPr/>
      </xdr:nvSpPr>
      <xdr:spPr>
        <a:xfrm>
          <a:off x="1140396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563880</xdr:colOff>
      <xdr:row>1</xdr:row>
      <xdr:rowOff>68580</xdr:rowOff>
    </xdr:from>
    <xdr:to>
      <xdr:col>2</xdr:col>
      <xdr:colOff>38102</xdr:colOff>
      <xdr:row>27</xdr:row>
      <xdr:rowOff>140100</xdr:rowOff>
    </xdr:to>
    <xdr:grpSp>
      <xdr:nvGrpSpPr>
        <xdr:cNvPr id="36" name="Group 35">
          <a:extLst>
            <a:ext uri="{FF2B5EF4-FFF2-40B4-BE49-F238E27FC236}">
              <a16:creationId xmlns:a16="http://schemas.microsoft.com/office/drawing/2014/main" id="{1A6D53EF-5666-4333-95C5-D3A754D18A1B}"/>
            </a:ext>
          </a:extLst>
        </xdr:cNvPr>
        <xdr:cNvGrpSpPr/>
      </xdr:nvGrpSpPr>
      <xdr:grpSpPr>
        <a:xfrm>
          <a:off x="746760" y="381000"/>
          <a:ext cx="1371602" cy="6411360"/>
          <a:chOff x="365760" y="191859"/>
          <a:chExt cx="1371602" cy="6411360"/>
        </a:xfrm>
      </xdr:grpSpPr>
      <xdr:sp macro="" textlink="">
        <xdr:nvSpPr>
          <xdr:cNvPr id="37" name="Rectangle: Rounded Corners 36">
            <a:hlinkClick xmlns:r="http://schemas.openxmlformats.org/officeDocument/2006/relationships" r:id="rId4"/>
            <a:extLst>
              <a:ext uri="{FF2B5EF4-FFF2-40B4-BE49-F238E27FC236}">
                <a16:creationId xmlns:a16="http://schemas.microsoft.com/office/drawing/2014/main" id="{7D51ADB3-05BA-7B95-056C-4A92B928EF21}"/>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38" name="Rectangle: Rounded Corners 37">
            <a:hlinkClick xmlns:r="http://schemas.openxmlformats.org/officeDocument/2006/relationships" r:id="rId5"/>
            <a:extLst>
              <a:ext uri="{FF2B5EF4-FFF2-40B4-BE49-F238E27FC236}">
                <a16:creationId xmlns:a16="http://schemas.microsoft.com/office/drawing/2014/main" id="{B2999BA1-5F1E-CB4A-8FEA-47C5DAF40C16}"/>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39" name="Rectangle: Rounded Corners 38">
            <a:hlinkClick xmlns:r="http://schemas.openxmlformats.org/officeDocument/2006/relationships" r:id="rId6"/>
            <a:extLst>
              <a:ext uri="{FF2B5EF4-FFF2-40B4-BE49-F238E27FC236}">
                <a16:creationId xmlns:a16="http://schemas.microsoft.com/office/drawing/2014/main" id="{3D19DADC-3D86-0D03-FA7A-50CDB9A2B0A1}"/>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40" name="Rectangle: Rounded Corners 39">
            <a:hlinkClick xmlns:r="http://schemas.openxmlformats.org/officeDocument/2006/relationships" r:id="rId7"/>
            <a:extLst>
              <a:ext uri="{FF2B5EF4-FFF2-40B4-BE49-F238E27FC236}">
                <a16:creationId xmlns:a16="http://schemas.microsoft.com/office/drawing/2014/main" id="{1AF80E0D-CB94-E3DC-D557-25E52F2F16B4}"/>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41" name="Rectangle: Rounded Corners 40">
            <a:hlinkClick xmlns:r="http://schemas.openxmlformats.org/officeDocument/2006/relationships" r:id="rId8"/>
            <a:extLst>
              <a:ext uri="{FF2B5EF4-FFF2-40B4-BE49-F238E27FC236}">
                <a16:creationId xmlns:a16="http://schemas.microsoft.com/office/drawing/2014/main" id="{0D1681CA-5352-30D8-8288-32092DEFC6D0}"/>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42" name="Rectangle: Rounded Corners 41">
            <a:hlinkClick xmlns:r="http://schemas.openxmlformats.org/officeDocument/2006/relationships" r:id="rId9"/>
            <a:extLst>
              <a:ext uri="{FF2B5EF4-FFF2-40B4-BE49-F238E27FC236}">
                <a16:creationId xmlns:a16="http://schemas.microsoft.com/office/drawing/2014/main" id="{0FE16EFB-2542-601E-766F-A66143AA6EC5}"/>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43" name="Rectangle: Rounded Corners 42">
            <a:hlinkClick xmlns:r="http://schemas.openxmlformats.org/officeDocument/2006/relationships" r:id="rId10"/>
            <a:extLst>
              <a:ext uri="{FF2B5EF4-FFF2-40B4-BE49-F238E27FC236}">
                <a16:creationId xmlns:a16="http://schemas.microsoft.com/office/drawing/2014/main" id="{EEFF8984-1CEB-B6AD-2C8D-40D5FF2E435C}"/>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44" name="Rectangle: Rounded Corners 43">
            <a:hlinkClick xmlns:r="http://schemas.openxmlformats.org/officeDocument/2006/relationships" r:id="rId11"/>
            <a:extLst>
              <a:ext uri="{FF2B5EF4-FFF2-40B4-BE49-F238E27FC236}">
                <a16:creationId xmlns:a16="http://schemas.microsoft.com/office/drawing/2014/main" id="{A296F048-B6D6-6FC0-55A0-196A97A8EDCA}"/>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45" name="Rectangle: Rounded Corners 44">
            <a:hlinkClick xmlns:r="http://schemas.openxmlformats.org/officeDocument/2006/relationships" r:id="rId12"/>
            <a:extLst>
              <a:ext uri="{FF2B5EF4-FFF2-40B4-BE49-F238E27FC236}">
                <a16:creationId xmlns:a16="http://schemas.microsoft.com/office/drawing/2014/main" id="{6773EEFB-F03F-7D1A-0520-46C14C2F1EA8}"/>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46" name="Rectangle: Rounded Corners 45">
            <a:hlinkClick xmlns:r="http://schemas.openxmlformats.org/officeDocument/2006/relationships" r:id="rId13"/>
            <a:extLst>
              <a:ext uri="{FF2B5EF4-FFF2-40B4-BE49-F238E27FC236}">
                <a16:creationId xmlns:a16="http://schemas.microsoft.com/office/drawing/2014/main" id="{582158F2-733C-910D-DC68-65363092FC9D}"/>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47" name="Rectangle: Rounded Corners 46">
            <a:hlinkClick xmlns:r="http://schemas.openxmlformats.org/officeDocument/2006/relationships" r:id="rId14"/>
            <a:extLst>
              <a:ext uri="{FF2B5EF4-FFF2-40B4-BE49-F238E27FC236}">
                <a16:creationId xmlns:a16="http://schemas.microsoft.com/office/drawing/2014/main" id="{88CF6C64-6138-62C5-B1B4-BC6058BA908B}"/>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48" name="Rectangle: Rounded Corners 47">
            <a:hlinkClick xmlns:r="http://schemas.openxmlformats.org/officeDocument/2006/relationships" r:id="rId15"/>
            <a:extLst>
              <a:ext uri="{FF2B5EF4-FFF2-40B4-BE49-F238E27FC236}">
                <a16:creationId xmlns:a16="http://schemas.microsoft.com/office/drawing/2014/main" id="{BDFD7DAF-01C1-CAD5-D88F-4669B2EDEB8C}"/>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49" name="Rectangle: Rounded Corners 48">
            <a:hlinkClick xmlns:r="http://schemas.openxmlformats.org/officeDocument/2006/relationships" r:id="rId16"/>
            <a:extLst>
              <a:ext uri="{FF2B5EF4-FFF2-40B4-BE49-F238E27FC236}">
                <a16:creationId xmlns:a16="http://schemas.microsoft.com/office/drawing/2014/main" id="{5B8A45B1-90AC-A28D-D7FB-6E804D35B544}"/>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50" name="Rectangle: Rounded Corners 49">
            <a:hlinkClick xmlns:r="http://schemas.openxmlformats.org/officeDocument/2006/relationships" r:id="rId17"/>
            <a:extLst>
              <a:ext uri="{FF2B5EF4-FFF2-40B4-BE49-F238E27FC236}">
                <a16:creationId xmlns:a16="http://schemas.microsoft.com/office/drawing/2014/main" id="{FC3822BF-E150-45DC-C277-8E04AAAE19E2}"/>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51" name="Rectangle: Rounded Corners 50">
            <a:hlinkClick xmlns:r="http://schemas.openxmlformats.org/officeDocument/2006/relationships" r:id="rId18"/>
            <a:extLst>
              <a:ext uri="{FF2B5EF4-FFF2-40B4-BE49-F238E27FC236}">
                <a16:creationId xmlns:a16="http://schemas.microsoft.com/office/drawing/2014/main" id="{DE992DF7-4A54-5805-987D-D2C7379A8591}"/>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52" name="Rectangle: Rounded Corners 51">
            <a:hlinkClick xmlns:r="http://schemas.openxmlformats.org/officeDocument/2006/relationships" r:id="rId19"/>
            <a:extLst>
              <a:ext uri="{FF2B5EF4-FFF2-40B4-BE49-F238E27FC236}">
                <a16:creationId xmlns:a16="http://schemas.microsoft.com/office/drawing/2014/main" id="{21709C2D-3282-FA33-541F-1804D9ACEB2B}"/>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53" name="Rectangle: Rounded Corners 52">
            <a:hlinkClick xmlns:r="http://schemas.openxmlformats.org/officeDocument/2006/relationships" r:id="rId20"/>
            <a:extLst>
              <a:ext uri="{FF2B5EF4-FFF2-40B4-BE49-F238E27FC236}">
                <a16:creationId xmlns:a16="http://schemas.microsoft.com/office/drawing/2014/main" id="{8AEA98A7-7CAE-B8D6-5827-593F3BBE1501}"/>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54" name="Rectangle: Rounded Corners 53">
            <a:hlinkClick xmlns:r="http://schemas.openxmlformats.org/officeDocument/2006/relationships" r:id="rId21"/>
            <a:extLst>
              <a:ext uri="{FF2B5EF4-FFF2-40B4-BE49-F238E27FC236}">
                <a16:creationId xmlns:a16="http://schemas.microsoft.com/office/drawing/2014/main" id="{E8D217F7-E059-725B-D455-D4190103E84F}"/>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55" name="Rectangle: Rounded Corners 54">
            <a:hlinkClick xmlns:r="http://schemas.openxmlformats.org/officeDocument/2006/relationships" r:id="rId22"/>
            <a:extLst>
              <a:ext uri="{FF2B5EF4-FFF2-40B4-BE49-F238E27FC236}">
                <a16:creationId xmlns:a16="http://schemas.microsoft.com/office/drawing/2014/main" id="{82CE84C6-8B41-4DC7-CF76-9EF14ACBECBE}"/>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56" name="Rectangle: Rounded Corners 55">
            <a:hlinkClick xmlns:r="http://schemas.openxmlformats.org/officeDocument/2006/relationships" r:id="rId23"/>
            <a:extLst>
              <a:ext uri="{FF2B5EF4-FFF2-40B4-BE49-F238E27FC236}">
                <a16:creationId xmlns:a16="http://schemas.microsoft.com/office/drawing/2014/main" id="{A909F967-A841-15FF-3A3D-DBF6DDA0C02F}"/>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65.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A4F623F5-4509-41AA-99A5-B8D260BB64FB}"/>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152400</xdr:colOff>
      <xdr:row>2</xdr:row>
      <xdr:rowOff>206361</xdr:rowOff>
    </xdr:from>
    <xdr:to>
      <xdr:col>47</xdr:col>
      <xdr:colOff>652779</xdr:colOff>
      <xdr:row>4</xdr:row>
      <xdr:rowOff>62640</xdr:rowOff>
    </xdr:to>
    <xdr:sp macro="" textlink="">
      <xdr:nvSpPr>
        <xdr:cNvPr id="25" name="Rectangle: Rounded Corners 24">
          <a:hlinkClick xmlns:r="http://schemas.openxmlformats.org/officeDocument/2006/relationships" r:id="rId1"/>
          <a:extLst>
            <a:ext uri="{FF2B5EF4-FFF2-40B4-BE49-F238E27FC236}">
              <a16:creationId xmlns:a16="http://schemas.microsoft.com/office/drawing/2014/main" id="{CBD9030E-DEAD-43E9-8137-45FEE42D42C6}"/>
            </a:ext>
          </a:extLst>
        </xdr:cNvPr>
        <xdr:cNvSpPr/>
      </xdr:nvSpPr>
      <xdr:spPr>
        <a:xfrm>
          <a:off x="1008126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414232</xdr:colOff>
      <xdr:row>1</xdr:row>
      <xdr:rowOff>7620</xdr:rowOff>
    </xdr:from>
    <xdr:to>
      <xdr:col>45</xdr:col>
      <xdr:colOff>683049</xdr:colOff>
      <xdr:row>2</xdr:row>
      <xdr:rowOff>17357</xdr:rowOff>
    </xdr:to>
    <xdr:sp macro="" textlink="">
      <xdr:nvSpPr>
        <xdr:cNvPr id="26" name="Rectangle: Rounded Corners 25">
          <a:hlinkClick xmlns:r="http://schemas.openxmlformats.org/officeDocument/2006/relationships" r:id="rId2"/>
          <a:extLst>
            <a:ext uri="{FF2B5EF4-FFF2-40B4-BE49-F238E27FC236}">
              <a16:creationId xmlns:a16="http://schemas.microsoft.com/office/drawing/2014/main" id="{02798FEE-20B7-4363-A14E-BEE30535D962}"/>
            </a:ext>
          </a:extLst>
        </xdr:cNvPr>
        <xdr:cNvSpPr/>
      </xdr:nvSpPr>
      <xdr:spPr>
        <a:xfrm>
          <a:off x="1034309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46</xdr:col>
      <xdr:colOff>19685</xdr:colOff>
      <xdr:row>1</xdr:row>
      <xdr:rowOff>7620</xdr:rowOff>
    </xdr:from>
    <xdr:to>
      <xdr:col>47</xdr:col>
      <xdr:colOff>291042</xdr:colOff>
      <xdr:row>2</xdr:row>
      <xdr:rowOff>22648</xdr:rowOff>
    </xdr:to>
    <xdr:sp macro="" textlink="">
      <xdr:nvSpPr>
        <xdr:cNvPr id="27" name="Rectangle: Rounded Corners 26">
          <a:hlinkClick xmlns:r="http://schemas.openxmlformats.org/officeDocument/2006/relationships" r:id="rId3"/>
          <a:extLst>
            <a:ext uri="{FF2B5EF4-FFF2-40B4-BE49-F238E27FC236}">
              <a16:creationId xmlns:a16="http://schemas.microsoft.com/office/drawing/2014/main" id="{09590AA2-1081-4D60-9AA7-262018AB3879}"/>
            </a:ext>
          </a:extLst>
        </xdr:cNvPr>
        <xdr:cNvSpPr/>
      </xdr:nvSpPr>
      <xdr:spPr>
        <a:xfrm>
          <a:off x="1141920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563880</xdr:colOff>
      <xdr:row>1</xdr:row>
      <xdr:rowOff>68580</xdr:rowOff>
    </xdr:from>
    <xdr:to>
      <xdr:col>2</xdr:col>
      <xdr:colOff>38102</xdr:colOff>
      <xdr:row>27</xdr:row>
      <xdr:rowOff>140100</xdr:rowOff>
    </xdr:to>
    <xdr:grpSp>
      <xdr:nvGrpSpPr>
        <xdr:cNvPr id="2" name="Group 1">
          <a:extLst>
            <a:ext uri="{FF2B5EF4-FFF2-40B4-BE49-F238E27FC236}">
              <a16:creationId xmlns:a16="http://schemas.microsoft.com/office/drawing/2014/main" id="{B2E16ED5-B55B-43F3-901D-3E532295097F}"/>
            </a:ext>
          </a:extLst>
        </xdr:cNvPr>
        <xdr:cNvGrpSpPr/>
      </xdr:nvGrpSpPr>
      <xdr:grpSpPr>
        <a:xfrm>
          <a:off x="746760" y="381000"/>
          <a:ext cx="1371602" cy="6411360"/>
          <a:chOff x="365760" y="191859"/>
          <a:chExt cx="1371602" cy="6411360"/>
        </a:xfrm>
      </xdr:grpSpPr>
      <xdr:sp macro="" textlink="">
        <xdr:nvSpPr>
          <xdr:cNvPr id="3" name="Rectangle: Rounded Corners 2">
            <a:hlinkClick xmlns:r="http://schemas.openxmlformats.org/officeDocument/2006/relationships" r:id="rId4"/>
            <a:extLst>
              <a:ext uri="{FF2B5EF4-FFF2-40B4-BE49-F238E27FC236}">
                <a16:creationId xmlns:a16="http://schemas.microsoft.com/office/drawing/2014/main" id="{58912C3F-1B24-0C7E-FC3C-97D5270B9033}"/>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4" name="Rectangle: Rounded Corners 3">
            <a:hlinkClick xmlns:r="http://schemas.openxmlformats.org/officeDocument/2006/relationships" r:id="rId5"/>
            <a:extLst>
              <a:ext uri="{FF2B5EF4-FFF2-40B4-BE49-F238E27FC236}">
                <a16:creationId xmlns:a16="http://schemas.microsoft.com/office/drawing/2014/main" id="{7DFA2668-5BB5-A11A-A3E5-7B5E1B0C4FEA}"/>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8" name="Rectangle: Rounded Corners 27">
            <a:hlinkClick xmlns:r="http://schemas.openxmlformats.org/officeDocument/2006/relationships" r:id="rId6"/>
            <a:extLst>
              <a:ext uri="{FF2B5EF4-FFF2-40B4-BE49-F238E27FC236}">
                <a16:creationId xmlns:a16="http://schemas.microsoft.com/office/drawing/2014/main" id="{AB040382-BD5F-3F95-5E54-7E5F812F10E4}"/>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9" name="Rectangle: Rounded Corners 28">
            <a:hlinkClick xmlns:r="http://schemas.openxmlformats.org/officeDocument/2006/relationships" r:id="rId7"/>
            <a:extLst>
              <a:ext uri="{FF2B5EF4-FFF2-40B4-BE49-F238E27FC236}">
                <a16:creationId xmlns:a16="http://schemas.microsoft.com/office/drawing/2014/main" id="{C9D2F117-DBD8-8EDF-BAD6-A12E384E85FA}"/>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30" name="Rectangle: Rounded Corners 29">
            <a:hlinkClick xmlns:r="http://schemas.openxmlformats.org/officeDocument/2006/relationships" r:id="rId8"/>
            <a:extLst>
              <a:ext uri="{FF2B5EF4-FFF2-40B4-BE49-F238E27FC236}">
                <a16:creationId xmlns:a16="http://schemas.microsoft.com/office/drawing/2014/main" id="{3624677E-D13D-2D40-2378-3129891C460C}"/>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31" name="Rectangle: Rounded Corners 30">
            <a:hlinkClick xmlns:r="http://schemas.openxmlformats.org/officeDocument/2006/relationships" r:id="rId9"/>
            <a:extLst>
              <a:ext uri="{FF2B5EF4-FFF2-40B4-BE49-F238E27FC236}">
                <a16:creationId xmlns:a16="http://schemas.microsoft.com/office/drawing/2014/main" id="{1B62A913-E6CA-9B3F-0C77-37F6055E4EAB}"/>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32" name="Rectangle: Rounded Corners 31">
            <a:hlinkClick xmlns:r="http://schemas.openxmlformats.org/officeDocument/2006/relationships" r:id="rId10"/>
            <a:extLst>
              <a:ext uri="{FF2B5EF4-FFF2-40B4-BE49-F238E27FC236}">
                <a16:creationId xmlns:a16="http://schemas.microsoft.com/office/drawing/2014/main" id="{37AA7A2E-FA04-ED36-C8A6-16ACA49CCDED}"/>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3" name="Rectangle: Rounded Corners 32">
            <a:hlinkClick xmlns:r="http://schemas.openxmlformats.org/officeDocument/2006/relationships" r:id="rId11"/>
            <a:extLst>
              <a:ext uri="{FF2B5EF4-FFF2-40B4-BE49-F238E27FC236}">
                <a16:creationId xmlns:a16="http://schemas.microsoft.com/office/drawing/2014/main" id="{B9E48EC9-39F9-71B9-AE1D-CE5FDFB4AE6E}"/>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41ABC862-C75C-1630-DF8E-AF2A45F3E639}"/>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5" name="Rectangle: Rounded Corners 34">
            <a:hlinkClick xmlns:r="http://schemas.openxmlformats.org/officeDocument/2006/relationships" r:id="rId13"/>
            <a:extLst>
              <a:ext uri="{FF2B5EF4-FFF2-40B4-BE49-F238E27FC236}">
                <a16:creationId xmlns:a16="http://schemas.microsoft.com/office/drawing/2014/main" id="{4D4CCB8B-9419-773C-BB67-11070FAE2701}"/>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6" name="Rectangle: Rounded Corners 35">
            <a:hlinkClick xmlns:r="http://schemas.openxmlformats.org/officeDocument/2006/relationships" r:id="rId14"/>
            <a:extLst>
              <a:ext uri="{FF2B5EF4-FFF2-40B4-BE49-F238E27FC236}">
                <a16:creationId xmlns:a16="http://schemas.microsoft.com/office/drawing/2014/main" id="{35F8ADC3-9671-E9A6-AE42-6330D88BD356}"/>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7" name="Rectangle: Rounded Corners 36">
            <a:hlinkClick xmlns:r="http://schemas.openxmlformats.org/officeDocument/2006/relationships" r:id="rId15"/>
            <a:extLst>
              <a:ext uri="{FF2B5EF4-FFF2-40B4-BE49-F238E27FC236}">
                <a16:creationId xmlns:a16="http://schemas.microsoft.com/office/drawing/2014/main" id="{956348EC-2A08-C744-7334-EF9CBFBCDA1F}"/>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8" name="Rectangle: Rounded Corners 37">
            <a:hlinkClick xmlns:r="http://schemas.openxmlformats.org/officeDocument/2006/relationships" r:id="rId16"/>
            <a:extLst>
              <a:ext uri="{FF2B5EF4-FFF2-40B4-BE49-F238E27FC236}">
                <a16:creationId xmlns:a16="http://schemas.microsoft.com/office/drawing/2014/main" id="{C3FCCF0E-C2B1-6B59-DFA4-D29897C34E15}"/>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9" name="Rectangle: Rounded Corners 38">
            <a:hlinkClick xmlns:r="http://schemas.openxmlformats.org/officeDocument/2006/relationships" r:id="rId17"/>
            <a:extLst>
              <a:ext uri="{FF2B5EF4-FFF2-40B4-BE49-F238E27FC236}">
                <a16:creationId xmlns:a16="http://schemas.microsoft.com/office/drawing/2014/main" id="{D47AB378-43AB-82AF-8534-093E76B9B112}"/>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40" name="Rectangle: Rounded Corners 39">
            <a:hlinkClick xmlns:r="http://schemas.openxmlformats.org/officeDocument/2006/relationships" r:id="rId18"/>
            <a:extLst>
              <a:ext uri="{FF2B5EF4-FFF2-40B4-BE49-F238E27FC236}">
                <a16:creationId xmlns:a16="http://schemas.microsoft.com/office/drawing/2014/main" id="{34977ECF-14B8-85D4-756C-794BD18E1B79}"/>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41" name="Rectangle: Rounded Corners 40">
            <a:hlinkClick xmlns:r="http://schemas.openxmlformats.org/officeDocument/2006/relationships" r:id="rId19"/>
            <a:extLst>
              <a:ext uri="{FF2B5EF4-FFF2-40B4-BE49-F238E27FC236}">
                <a16:creationId xmlns:a16="http://schemas.microsoft.com/office/drawing/2014/main" id="{6BD23B9E-288C-D2B8-741B-2CC2AAA233ED}"/>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2" name="Rectangle: Rounded Corners 41">
            <a:hlinkClick xmlns:r="http://schemas.openxmlformats.org/officeDocument/2006/relationships" r:id="rId20"/>
            <a:extLst>
              <a:ext uri="{FF2B5EF4-FFF2-40B4-BE49-F238E27FC236}">
                <a16:creationId xmlns:a16="http://schemas.microsoft.com/office/drawing/2014/main" id="{2EDBE682-548F-8120-CA0A-2BB20C12DD01}"/>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3" name="Rectangle: Rounded Corners 42">
            <a:hlinkClick xmlns:r="http://schemas.openxmlformats.org/officeDocument/2006/relationships" r:id="rId21"/>
            <a:extLst>
              <a:ext uri="{FF2B5EF4-FFF2-40B4-BE49-F238E27FC236}">
                <a16:creationId xmlns:a16="http://schemas.microsoft.com/office/drawing/2014/main" id="{1BA15D19-9555-D5B5-9E3D-7811760D9A20}"/>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4" name="Rectangle: Rounded Corners 43">
            <a:hlinkClick xmlns:r="http://schemas.openxmlformats.org/officeDocument/2006/relationships" r:id="rId22"/>
            <a:extLst>
              <a:ext uri="{FF2B5EF4-FFF2-40B4-BE49-F238E27FC236}">
                <a16:creationId xmlns:a16="http://schemas.microsoft.com/office/drawing/2014/main" id="{EAD52F92-6A35-9D69-9431-C075688F03B7}"/>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5" name="Rectangle: Rounded Corners 44">
            <a:hlinkClick xmlns:r="http://schemas.openxmlformats.org/officeDocument/2006/relationships" r:id="rId23"/>
            <a:extLst>
              <a:ext uri="{FF2B5EF4-FFF2-40B4-BE49-F238E27FC236}">
                <a16:creationId xmlns:a16="http://schemas.microsoft.com/office/drawing/2014/main" id="{B65CC917-2939-945B-AB5E-8152181E2C1D}"/>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66.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3AB6EAE9-393C-4142-A907-9FDEB262953C}"/>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129540</xdr:colOff>
      <xdr:row>2</xdr:row>
      <xdr:rowOff>206361</xdr:rowOff>
    </xdr:from>
    <xdr:to>
      <xdr:col>47</xdr:col>
      <xdr:colOff>629919</xdr:colOff>
      <xdr:row>4</xdr:row>
      <xdr:rowOff>62640</xdr:rowOff>
    </xdr:to>
    <xdr:sp macro="" textlink="">
      <xdr:nvSpPr>
        <xdr:cNvPr id="25" name="Rectangle: Rounded Corners 24">
          <a:hlinkClick xmlns:r="http://schemas.openxmlformats.org/officeDocument/2006/relationships" r:id="rId1"/>
          <a:extLst>
            <a:ext uri="{FF2B5EF4-FFF2-40B4-BE49-F238E27FC236}">
              <a16:creationId xmlns:a16="http://schemas.microsoft.com/office/drawing/2014/main" id="{7EB40828-2EE4-47DB-8B1C-439D6057C7CC}"/>
            </a:ext>
          </a:extLst>
        </xdr:cNvPr>
        <xdr:cNvSpPr/>
      </xdr:nvSpPr>
      <xdr:spPr>
        <a:xfrm>
          <a:off x="1005840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391372</xdr:colOff>
      <xdr:row>1</xdr:row>
      <xdr:rowOff>7620</xdr:rowOff>
    </xdr:from>
    <xdr:to>
      <xdr:col>45</xdr:col>
      <xdr:colOff>660189</xdr:colOff>
      <xdr:row>2</xdr:row>
      <xdr:rowOff>17357</xdr:rowOff>
    </xdr:to>
    <xdr:sp macro="" textlink="">
      <xdr:nvSpPr>
        <xdr:cNvPr id="26" name="Rectangle: Rounded Corners 25">
          <a:hlinkClick xmlns:r="http://schemas.openxmlformats.org/officeDocument/2006/relationships" r:id="rId2"/>
          <a:extLst>
            <a:ext uri="{FF2B5EF4-FFF2-40B4-BE49-F238E27FC236}">
              <a16:creationId xmlns:a16="http://schemas.microsoft.com/office/drawing/2014/main" id="{5361A9B4-4AF9-4A1F-A58F-229CA5931763}"/>
            </a:ext>
          </a:extLst>
        </xdr:cNvPr>
        <xdr:cNvSpPr/>
      </xdr:nvSpPr>
      <xdr:spPr>
        <a:xfrm>
          <a:off x="1032023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45</xdr:col>
      <xdr:colOff>789305</xdr:colOff>
      <xdr:row>1</xdr:row>
      <xdr:rowOff>7620</xdr:rowOff>
    </xdr:from>
    <xdr:to>
      <xdr:col>47</xdr:col>
      <xdr:colOff>268182</xdr:colOff>
      <xdr:row>2</xdr:row>
      <xdr:rowOff>22648</xdr:rowOff>
    </xdr:to>
    <xdr:sp macro="" textlink="">
      <xdr:nvSpPr>
        <xdr:cNvPr id="27" name="Rectangle: Rounded Corners 26">
          <a:hlinkClick xmlns:r="http://schemas.openxmlformats.org/officeDocument/2006/relationships" r:id="rId3"/>
          <a:extLst>
            <a:ext uri="{FF2B5EF4-FFF2-40B4-BE49-F238E27FC236}">
              <a16:creationId xmlns:a16="http://schemas.microsoft.com/office/drawing/2014/main" id="{E2CDC348-BEE2-45E8-A8C9-FBC2FF9F2322}"/>
            </a:ext>
          </a:extLst>
        </xdr:cNvPr>
        <xdr:cNvSpPr/>
      </xdr:nvSpPr>
      <xdr:spPr>
        <a:xfrm>
          <a:off x="1139634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563880</xdr:colOff>
      <xdr:row>1</xdr:row>
      <xdr:rowOff>76200</xdr:rowOff>
    </xdr:from>
    <xdr:to>
      <xdr:col>2</xdr:col>
      <xdr:colOff>38102</xdr:colOff>
      <xdr:row>27</xdr:row>
      <xdr:rowOff>147720</xdr:rowOff>
    </xdr:to>
    <xdr:grpSp>
      <xdr:nvGrpSpPr>
        <xdr:cNvPr id="58" name="Group 57">
          <a:extLst>
            <a:ext uri="{FF2B5EF4-FFF2-40B4-BE49-F238E27FC236}">
              <a16:creationId xmlns:a16="http://schemas.microsoft.com/office/drawing/2014/main" id="{7C1B7938-DE0E-4C80-BF4E-7AA1BF96ACBE}"/>
            </a:ext>
          </a:extLst>
        </xdr:cNvPr>
        <xdr:cNvGrpSpPr/>
      </xdr:nvGrpSpPr>
      <xdr:grpSpPr>
        <a:xfrm>
          <a:off x="746760" y="388620"/>
          <a:ext cx="1371602" cy="6411360"/>
          <a:chOff x="365760" y="191859"/>
          <a:chExt cx="1371602" cy="6411360"/>
        </a:xfrm>
      </xdr:grpSpPr>
      <xdr:sp macro="" textlink="">
        <xdr:nvSpPr>
          <xdr:cNvPr id="59" name="Rectangle: Rounded Corners 58">
            <a:hlinkClick xmlns:r="http://schemas.openxmlformats.org/officeDocument/2006/relationships" r:id="rId4"/>
            <a:extLst>
              <a:ext uri="{FF2B5EF4-FFF2-40B4-BE49-F238E27FC236}">
                <a16:creationId xmlns:a16="http://schemas.microsoft.com/office/drawing/2014/main" id="{1A291D7D-FF9E-5526-FCFF-36B2A54C7785}"/>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60" name="Rectangle: Rounded Corners 59">
            <a:hlinkClick xmlns:r="http://schemas.openxmlformats.org/officeDocument/2006/relationships" r:id="rId5"/>
            <a:extLst>
              <a:ext uri="{FF2B5EF4-FFF2-40B4-BE49-F238E27FC236}">
                <a16:creationId xmlns:a16="http://schemas.microsoft.com/office/drawing/2014/main" id="{C3292624-7091-C1DB-8A8E-EAEA32913064}"/>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61" name="Rectangle: Rounded Corners 60">
            <a:hlinkClick xmlns:r="http://schemas.openxmlformats.org/officeDocument/2006/relationships" r:id="rId6"/>
            <a:extLst>
              <a:ext uri="{FF2B5EF4-FFF2-40B4-BE49-F238E27FC236}">
                <a16:creationId xmlns:a16="http://schemas.microsoft.com/office/drawing/2014/main" id="{AC6E92ED-B372-07F1-4469-CA7E095B4F03}"/>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62" name="Rectangle: Rounded Corners 61">
            <a:hlinkClick xmlns:r="http://schemas.openxmlformats.org/officeDocument/2006/relationships" r:id="rId7"/>
            <a:extLst>
              <a:ext uri="{FF2B5EF4-FFF2-40B4-BE49-F238E27FC236}">
                <a16:creationId xmlns:a16="http://schemas.microsoft.com/office/drawing/2014/main" id="{092C2DF4-F5AF-ADCC-C56C-B6D64D14C5E3}"/>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63" name="Rectangle: Rounded Corners 62">
            <a:hlinkClick xmlns:r="http://schemas.openxmlformats.org/officeDocument/2006/relationships" r:id="rId8"/>
            <a:extLst>
              <a:ext uri="{FF2B5EF4-FFF2-40B4-BE49-F238E27FC236}">
                <a16:creationId xmlns:a16="http://schemas.microsoft.com/office/drawing/2014/main" id="{07DA2C29-B793-9C6C-4A5C-F5D42834F733}"/>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64" name="Rectangle: Rounded Corners 63">
            <a:hlinkClick xmlns:r="http://schemas.openxmlformats.org/officeDocument/2006/relationships" r:id="rId9"/>
            <a:extLst>
              <a:ext uri="{FF2B5EF4-FFF2-40B4-BE49-F238E27FC236}">
                <a16:creationId xmlns:a16="http://schemas.microsoft.com/office/drawing/2014/main" id="{333DF783-C880-B2E9-955D-7AFFFCB5647A}"/>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65" name="Rectangle: Rounded Corners 64">
            <a:hlinkClick xmlns:r="http://schemas.openxmlformats.org/officeDocument/2006/relationships" r:id="rId10"/>
            <a:extLst>
              <a:ext uri="{FF2B5EF4-FFF2-40B4-BE49-F238E27FC236}">
                <a16:creationId xmlns:a16="http://schemas.microsoft.com/office/drawing/2014/main" id="{4BF2BABA-9A97-6A5C-4A2A-197C50220393}"/>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66" name="Rectangle: Rounded Corners 65">
            <a:hlinkClick xmlns:r="http://schemas.openxmlformats.org/officeDocument/2006/relationships" r:id="rId11"/>
            <a:extLst>
              <a:ext uri="{FF2B5EF4-FFF2-40B4-BE49-F238E27FC236}">
                <a16:creationId xmlns:a16="http://schemas.microsoft.com/office/drawing/2014/main" id="{4B8FC468-98C1-B913-07F5-D53C75AB87D2}"/>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67" name="Rectangle: Rounded Corners 66">
            <a:hlinkClick xmlns:r="http://schemas.openxmlformats.org/officeDocument/2006/relationships" r:id="rId12"/>
            <a:extLst>
              <a:ext uri="{FF2B5EF4-FFF2-40B4-BE49-F238E27FC236}">
                <a16:creationId xmlns:a16="http://schemas.microsoft.com/office/drawing/2014/main" id="{D6A8A882-91F3-7811-236D-9D4AC879E6E1}"/>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68" name="Rectangle: Rounded Corners 67">
            <a:hlinkClick xmlns:r="http://schemas.openxmlformats.org/officeDocument/2006/relationships" r:id="rId13"/>
            <a:extLst>
              <a:ext uri="{FF2B5EF4-FFF2-40B4-BE49-F238E27FC236}">
                <a16:creationId xmlns:a16="http://schemas.microsoft.com/office/drawing/2014/main" id="{EC0F78E3-512B-DE37-23B9-7BE86EEBBFD0}"/>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69" name="Rectangle: Rounded Corners 68">
            <a:hlinkClick xmlns:r="http://schemas.openxmlformats.org/officeDocument/2006/relationships" r:id="rId14"/>
            <a:extLst>
              <a:ext uri="{FF2B5EF4-FFF2-40B4-BE49-F238E27FC236}">
                <a16:creationId xmlns:a16="http://schemas.microsoft.com/office/drawing/2014/main" id="{7DA4F753-5AEF-B625-7A23-516D87607C6D}"/>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70" name="Rectangle: Rounded Corners 69">
            <a:hlinkClick xmlns:r="http://schemas.openxmlformats.org/officeDocument/2006/relationships" r:id="rId15"/>
            <a:extLst>
              <a:ext uri="{FF2B5EF4-FFF2-40B4-BE49-F238E27FC236}">
                <a16:creationId xmlns:a16="http://schemas.microsoft.com/office/drawing/2014/main" id="{0567FC09-E1FD-CE75-F9A5-E28A42EDC56A}"/>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71" name="Rectangle: Rounded Corners 70">
            <a:hlinkClick xmlns:r="http://schemas.openxmlformats.org/officeDocument/2006/relationships" r:id="rId16"/>
            <a:extLst>
              <a:ext uri="{FF2B5EF4-FFF2-40B4-BE49-F238E27FC236}">
                <a16:creationId xmlns:a16="http://schemas.microsoft.com/office/drawing/2014/main" id="{FD81AADC-4F30-1F37-C6D8-2289AB74DBD2}"/>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72" name="Rectangle: Rounded Corners 71">
            <a:hlinkClick xmlns:r="http://schemas.openxmlformats.org/officeDocument/2006/relationships" r:id="rId17"/>
            <a:extLst>
              <a:ext uri="{FF2B5EF4-FFF2-40B4-BE49-F238E27FC236}">
                <a16:creationId xmlns:a16="http://schemas.microsoft.com/office/drawing/2014/main" id="{7BCC504F-BAAC-5C0D-55AE-35C2E9BEAC8C}"/>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73" name="Rectangle: Rounded Corners 72">
            <a:hlinkClick xmlns:r="http://schemas.openxmlformats.org/officeDocument/2006/relationships" r:id="rId18"/>
            <a:extLst>
              <a:ext uri="{FF2B5EF4-FFF2-40B4-BE49-F238E27FC236}">
                <a16:creationId xmlns:a16="http://schemas.microsoft.com/office/drawing/2014/main" id="{D71454AD-6C5C-3EED-55AF-C89FA17A717D}"/>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74" name="Rectangle: Rounded Corners 73">
            <a:hlinkClick xmlns:r="http://schemas.openxmlformats.org/officeDocument/2006/relationships" r:id="rId19"/>
            <a:extLst>
              <a:ext uri="{FF2B5EF4-FFF2-40B4-BE49-F238E27FC236}">
                <a16:creationId xmlns:a16="http://schemas.microsoft.com/office/drawing/2014/main" id="{E938D75E-49B5-BF60-71DF-641A48BC989B}"/>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75" name="Rectangle: Rounded Corners 74">
            <a:hlinkClick xmlns:r="http://schemas.openxmlformats.org/officeDocument/2006/relationships" r:id="rId20"/>
            <a:extLst>
              <a:ext uri="{FF2B5EF4-FFF2-40B4-BE49-F238E27FC236}">
                <a16:creationId xmlns:a16="http://schemas.microsoft.com/office/drawing/2014/main" id="{2281B3D3-F507-84CF-293C-58A8FBBD35CC}"/>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76" name="Rectangle: Rounded Corners 75">
            <a:hlinkClick xmlns:r="http://schemas.openxmlformats.org/officeDocument/2006/relationships" r:id="rId21"/>
            <a:extLst>
              <a:ext uri="{FF2B5EF4-FFF2-40B4-BE49-F238E27FC236}">
                <a16:creationId xmlns:a16="http://schemas.microsoft.com/office/drawing/2014/main" id="{79A138A2-3A09-A4A7-3A1F-FE474D0DAFA7}"/>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77" name="Rectangle: Rounded Corners 76">
            <a:hlinkClick xmlns:r="http://schemas.openxmlformats.org/officeDocument/2006/relationships" r:id="rId22"/>
            <a:extLst>
              <a:ext uri="{FF2B5EF4-FFF2-40B4-BE49-F238E27FC236}">
                <a16:creationId xmlns:a16="http://schemas.microsoft.com/office/drawing/2014/main" id="{4F284D76-71F9-82A2-9F05-8158A973EA85}"/>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78" name="Rectangle: Rounded Corners 77">
            <a:hlinkClick xmlns:r="http://schemas.openxmlformats.org/officeDocument/2006/relationships" r:id="rId23"/>
            <a:extLst>
              <a:ext uri="{FF2B5EF4-FFF2-40B4-BE49-F238E27FC236}">
                <a16:creationId xmlns:a16="http://schemas.microsoft.com/office/drawing/2014/main" id="{B9B140CC-1E98-21AB-5B71-9377E6C3C56C}"/>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67.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217BF2FE-CCBE-4CC3-901E-55E2DEC0220F}"/>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137160</xdr:colOff>
      <xdr:row>2</xdr:row>
      <xdr:rowOff>206361</xdr:rowOff>
    </xdr:from>
    <xdr:to>
      <xdr:col>47</xdr:col>
      <xdr:colOff>637539</xdr:colOff>
      <xdr:row>4</xdr:row>
      <xdr:rowOff>62640</xdr:rowOff>
    </xdr:to>
    <xdr:sp macro="" textlink="">
      <xdr:nvSpPr>
        <xdr:cNvPr id="25" name="Rectangle: Rounded Corners 24">
          <a:hlinkClick xmlns:r="http://schemas.openxmlformats.org/officeDocument/2006/relationships" r:id="rId1"/>
          <a:extLst>
            <a:ext uri="{FF2B5EF4-FFF2-40B4-BE49-F238E27FC236}">
              <a16:creationId xmlns:a16="http://schemas.microsoft.com/office/drawing/2014/main" id="{B980BA30-09C1-49F7-AE50-861139F156BC}"/>
            </a:ext>
          </a:extLst>
        </xdr:cNvPr>
        <xdr:cNvSpPr/>
      </xdr:nvSpPr>
      <xdr:spPr>
        <a:xfrm>
          <a:off x="1006602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398992</xdr:colOff>
      <xdr:row>1</xdr:row>
      <xdr:rowOff>7620</xdr:rowOff>
    </xdr:from>
    <xdr:to>
      <xdr:col>45</xdr:col>
      <xdr:colOff>667809</xdr:colOff>
      <xdr:row>2</xdr:row>
      <xdr:rowOff>17357</xdr:rowOff>
    </xdr:to>
    <xdr:sp macro="" textlink="">
      <xdr:nvSpPr>
        <xdr:cNvPr id="26" name="Rectangle: Rounded Corners 25">
          <a:hlinkClick xmlns:r="http://schemas.openxmlformats.org/officeDocument/2006/relationships" r:id="rId2"/>
          <a:extLst>
            <a:ext uri="{FF2B5EF4-FFF2-40B4-BE49-F238E27FC236}">
              <a16:creationId xmlns:a16="http://schemas.microsoft.com/office/drawing/2014/main" id="{3B250E0B-593D-4299-B99F-F82BA76F4614}"/>
            </a:ext>
          </a:extLst>
        </xdr:cNvPr>
        <xdr:cNvSpPr/>
      </xdr:nvSpPr>
      <xdr:spPr>
        <a:xfrm>
          <a:off x="1032785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46</xdr:col>
      <xdr:colOff>4445</xdr:colOff>
      <xdr:row>1</xdr:row>
      <xdr:rowOff>7620</xdr:rowOff>
    </xdr:from>
    <xdr:to>
      <xdr:col>47</xdr:col>
      <xdr:colOff>275802</xdr:colOff>
      <xdr:row>2</xdr:row>
      <xdr:rowOff>22648</xdr:rowOff>
    </xdr:to>
    <xdr:sp macro="" textlink="">
      <xdr:nvSpPr>
        <xdr:cNvPr id="27" name="Rectangle: Rounded Corners 26">
          <a:hlinkClick xmlns:r="http://schemas.openxmlformats.org/officeDocument/2006/relationships" r:id="rId3"/>
          <a:extLst>
            <a:ext uri="{FF2B5EF4-FFF2-40B4-BE49-F238E27FC236}">
              <a16:creationId xmlns:a16="http://schemas.microsoft.com/office/drawing/2014/main" id="{4A138BE1-35ED-418F-861E-94766777662F}"/>
            </a:ext>
          </a:extLst>
        </xdr:cNvPr>
        <xdr:cNvSpPr/>
      </xdr:nvSpPr>
      <xdr:spPr>
        <a:xfrm>
          <a:off x="1140396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571500</xdr:colOff>
      <xdr:row>1</xdr:row>
      <xdr:rowOff>60960</xdr:rowOff>
    </xdr:from>
    <xdr:to>
      <xdr:col>2</xdr:col>
      <xdr:colOff>45722</xdr:colOff>
      <xdr:row>27</xdr:row>
      <xdr:rowOff>132480</xdr:rowOff>
    </xdr:to>
    <xdr:grpSp>
      <xdr:nvGrpSpPr>
        <xdr:cNvPr id="2" name="Group 1">
          <a:extLst>
            <a:ext uri="{FF2B5EF4-FFF2-40B4-BE49-F238E27FC236}">
              <a16:creationId xmlns:a16="http://schemas.microsoft.com/office/drawing/2014/main" id="{CB560CB5-5277-442D-9D3C-2AFDD5CEBAD2}"/>
            </a:ext>
          </a:extLst>
        </xdr:cNvPr>
        <xdr:cNvGrpSpPr/>
      </xdr:nvGrpSpPr>
      <xdr:grpSpPr>
        <a:xfrm>
          <a:off x="754380" y="373380"/>
          <a:ext cx="1371602" cy="6411360"/>
          <a:chOff x="365760" y="191859"/>
          <a:chExt cx="1371602" cy="6411360"/>
        </a:xfrm>
      </xdr:grpSpPr>
      <xdr:sp macro="" textlink="">
        <xdr:nvSpPr>
          <xdr:cNvPr id="3" name="Rectangle: Rounded Corners 2">
            <a:hlinkClick xmlns:r="http://schemas.openxmlformats.org/officeDocument/2006/relationships" r:id="rId4"/>
            <a:extLst>
              <a:ext uri="{FF2B5EF4-FFF2-40B4-BE49-F238E27FC236}">
                <a16:creationId xmlns:a16="http://schemas.microsoft.com/office/drawing/2014/main" id="{6103ADD5-7E35-74A8-0E28-42496B8D3683}"/>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4" name="Rectangle: Rounded Corners 3">
            <a:hlinkClick xmlns:r="http://schemas.openxmlformats.org/officeDocument/2006/relationships" r:id="rId5"/>
            <a:extLst>
              <a:ext uri="{FF2B5EF4-FFF2-40B4-BE49-F238E27FC236}">
                <a16:creationId xmlns:a16="http://schemas.microsoft.com/office/drawing/2014/main" id="{81C1660B-4E0C-C275-6A9E-1E42308CC9DB}"/>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8" name="Rectangle: Rounded Corners 27">
            <a:hlinkClick xmlns:r="http://schemas.openxmlformats.org/officeDocument/2006/relationships" r:id="rId6"/>
            <a:extLst>
              <a:ext uri="{FF2B5EF4-FFF2-40B4-BE49-F238E27FC236}">
                <a16:creationId xmlns:a16="http://schemas.microsoft.com/office/drawing/2014/main" id="{240D593D-8686-AD91-3784-7446B6B91D17}"/>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9" name="Rectangle: Rounded Corners 28">
            <a:hlinkClick xmlns:r="http://schemas.openxmlformats.org/officeDocument/2006/relationships" r:id="rId7"/>
            <a:extLst>
              <a:ext uri="{FF2B5EF4-FFF2-40B4-BE49-F238E27FC236}">
                <a16:creationId xmlns:a16="http://schemas.microsoft.com/office/drawing/2014/main" id="{C589D4D4-0A80-4822-2DA0-EEEEF894BD5C}"/>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30" name="Rectangle: Rounded Corners 29">
            <a:hlinkClick xmlns:r="http://schemas.openxmlformats.org/officeDocument/2006/relationships" r:id="rId8"/>
            <a:extLst>
              <a:ext uri="{FF2B5EF4-FFF2-40B4-BE49-F238E27FC236}">
                <a16:creationId xmlns:a16="http://schemas.microsoft.com/office/drawing/2014/main" id="{4CB2E964-0BF6-FF68-5A2A-9D42DFA13147}"/>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31" name="Rectangle: Rounded Corners 30">
            <a:hlinkClick xmlns:r="http://schemas.openxmlformats.org/officeDocument/2006/relationships" r:id="rId9"/>
            <a:extLst>
              <a:ext uri="{FF2B5EF4-FFF2-40B4-BE49-F238E27FC236}">
                <a16:creationId xmlns:a16="http://schemas.microsoft.com/office/drawing/2014/main" id="{BDBB76C0-2CFC-4DEA-20F6-DE446489849E}"/>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32" name="Rectangle: Rounded Corners 31">
            <a:hlinkClick xmlns:r="http://schemas.openxmlformats.org/officeDocument/2006/relationships" r:id="rId10"/>
            <a:extLst>
              <a:ext uri="{FF2B5EF4-FFF2-40B4-BE49-F238E27FC236}">
                <a16:creationId xmlns:a16="http://schemas.microsoft.com/office/drawing/2014/main" id="{C6C8935A-884D-619E-DDEA-4EDE8B90EA94}"/>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3" name="Rectangle: Rounded Corners 32">
            <a:hlinkClick xmlns:r="http://schemas.openxmlformats.org/officeDocument/2006/relationships" r:id="rId11"/>
            <a:extLst>
              <a:ext uri="{FF2B5EF4-FFF2-40B4-BE49-F238E27FC236}">
                <a16:creationId xmlns:a16="http://schemas.microsoft.com/office/drawing/2014/main" id="{02CAC210-DCBC-0E5F-52BD-5ABEBDFB65F5}"/>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6EE3F994-C000-696C-FD58-998D16957C71}"/>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5" name="Rectangle: Rounded Corners 34">
            <a:hlinkClick xmlns:r="http://schemas.openxmlformats.org/officeDocument/2006/relationships" r:id="rId13"/>
            <a:extLst>
              <a:ext uri="{FF2B5EF4-FFF2-40B4-BE49-F238E27FC236}">
                <a16:creationId xmlns:a16="http://schemas.microsoft.com/office/drawing/2014/main" id="{63ADC401-9069-DB21-3F7C-9ED4F53235AB}"/>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6" name="Rectangle: Rounded Corners 35">
            <a:hlinkClick xmlns:r="http://schemas.openxmlformats.org/officeDocument/2006/relationships" r:id="rId14"/>
            <a:extLst>
              <a:ext uri="{FF2B5EF4-FFF2-40B4-BE49-F238E27FC236}">
                <a16:creationId xmlns:a16="http://schemas.microsoft.com/office/drawing/2014/main" id="{33F10DDF-3E90-924F-B1CA-04EC74F50C21}"/>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7" name="Rectangle: Rounded Corners 36">
            <a:hlinkClick xmlns:r="http://schemas.openxmlformats.org/officeDocument/2006/relationships" r:id="rId15"/>
            <a:extLst>
              <a:ext uri="{FF2B5EF4-FFF2-40B4-BE49-F238E27FC236}">
                <a16:creationId xmlns:a16="http://schemas.microsoft.com/office/drawing/2014/main" id="{57F56D58-01FA-99EF-D559-795231645951}"/>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8" name="Rectangle: Rounded Corners 37">
            <a:hlinkClick xmlns:r="http://schemas.openxmlformats.org/officeDocument/2006/relationships" r:id="rId16"/>
            <a:extLst>
              <a:ext uri="{FF2B5EF4-FFF2-40B4-BE49-F238E27FC236}">
                <a16:creationId xmlns:a16="http://schemas.microsoft.com/office/drawing/2014/main" id="{2AB04455-4549-BD76-DD26-A7D8A4E59539}"/>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9" name="Rectangle: Rounded Corners 38">
            <a:hlinkClick xmlns:r="http://schemas.openxmlformats.org/officeDocument/2006/relationships" r:id="rId17"/>
            <a:extLst>
              <a:ext uri="{FF2B5EF4-FFF2-40B4-BE49-F238E27FC236}">
                <a16:creationId xmlns:a16="http://schemas.microsoft.com/office/drawing/2014/main" id="{613DFE9B-5F2A-C346-B524-32818BA47606}"/>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40" name="Rectangle: Rounded Corners 39">
            <a:hlinkClick xmlns:r="http://schemas.openxmlformats.org/officeDocument/2006/relationships" r:id="rId18"/>
            <a:extLst>
              <a:ext uri="{FF2B5EF4-FFF2-40B4-BE49-F238E27FC236}">
                <a16:creationId xmlns:a16="http://schemas.microsoft.com/office/drawing/2014/main" id="{E14BD8AA-1C6D-064A-7BCB-711ECA733F76}"/>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41" name="Rectangle: Rounded Corners 40">
            <a:hlinkClick xmlns:r="http://schemas.openxmlformats.org/officeDocument/2006/relationships" r:id="rId19"/>
            <a:extLst>
              <a:ext uri="{FF2B5EF4-FFF2-40B4-BE49-F238E27FC236}">
                <a16:creationId xmlns:a16="http://schemas.microsoft.com/office/drawing/2014/main" id="{0B80BD36-9A31-6A0F-A55C-39C806EA98E6}"/>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2" name="Rectangle: Rounded Corners 41">
            <a:hlinkClick xmlns:r="http://schemas.openxmlformats.org/officeDocument/2006/relationships" r:id="rId20"/>
            <a:extLst>
              <a:ext uri="{FF2B5EF4-FFF2-40B4-BE49-F238E27FC236}">
                <a16:creationId xmlns:a16="http://schemas.microsoft.com/office/drawing/2014/main" id="{17D4C85F-790F-5ECF-53D1-E9420486DEEA}"/>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3" name="Rectangle: Rounded Corners 42">
            <a:hlinkClick xmlns:r="http://schemas.openxmlformats.org/officeDocument/2006/relationships" r:id="rId21"/>
            <a:extLst>
              <a:ext uri="{FF2B5EF4-FFF2-40B4-BE49-F238E27FC236}">
                <a16:creationId xmlns:a16="http://schemas.microsoft.com/office/drawing/2014/main" id="{3EC8800E-74CD-5097-457B-2AD1C52B4CD0}"/>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4" name="Rectangle: Rounded Corners 43">
            <a:hlinkClick xmlns:r="http://schemas.openxmlformats.org/officeDocument/2006/relationships" r:id="rId22"/>
            <a:extLst>
              <a:ext uri="{FF2B5EF4-FFF2-40B4-BE49-F238E27FC236}">
                <a16:creationId xmlns:a16="http://schemas.microsoft.com/office/drawing/2014/main" id="{F518C19A-F15C-D82A-DFB7-03B11F51E24B}"/>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5" name="Rectangle: Rounded Corners 44">
            <a:hlinkClick xmlns:r="http://schemas.openxmlformats.org/officeDocument/2006/relationships" r:id="rId23"/>
            <a:extLst>
              <a:ext uri="{FF2B5EF4-FFF2-40B4-BE49-F238E27FC236}">
                <a16:creationId xmlns:a16="http://schemas.microsoft.com/office/drawing/2014/main" id="{6BE3A149-E5BE-F804-F19B-36AC95177356}"/>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68.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ECE47387-FED6-4A97-8239-35ABE9E065EB}"/>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144780</xdr:colOff>
      <xdr:row>2</xdr:row>
      <xdr:rowOff>206361</xdr:rowOff>
    </xdr:from>
    <xdr:to>
      <xdr:col>47</xdr:col>
      <xdr:colOff>645159</xdr:colOff>
      <xdr:row>4</xdr:row>
      <xdr:rowOff>62640</xdr:rowOff>
    </xdr:to>
    <xdr:sp macro="" textlink="">
      <xdr:nvSpPr>
        <xdr:cNvPr id="28" name="Rectangle: Rounded Corners 27">
          <a:hlinkClick xmlns:r="http://schemas.openxmlformats.org/officeDocument/2006/relationships" r:id="rId1"/>
          <a:extLst>
            <a:ext uri="{FF2B5EF4-FFF2-40B4-BE49-F238E27FC236}">
              <a16:creationId xmlns:a16="http://schemas.microsoft.com/office/drawing/2014/main" id="{2288C166-183B-4DD4-89AC-4AD470817003}"/>
            </a:ext>
          </a:extLst>
        </xdr:cNvPr>
        <xdr:cNvSpPr/>
      </xdr:nvSpPr>
      <xdr:spPr>
        <a:xfrm>
          <a:off x="1007364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406612</xdr:colOff>
      <xdr:row>1</xdr:row>
      <xdr:rowOff>7620</xdr:rowOff>
    </xdr:from>
    <xdr:to>
      <xdr:col>45</xdr:col>
      <xdr:colOff>675429</xdr:colOff>
      <xdr:row>2</xdr:row>
      <xdr:rowOff>17357</xdr:rowOff>
    </xdr:to>
    <xdr:sp macro="" textlink="">
      <xdr:nvSpPr>
        <xdr:cNvPr id="29" name="Rectangle: Rounded Corners 28">
          <a:hlinkClick xmlns:r="http://schemas.openxmlformats.org/officeDocument/2006/relationships" r:id="rId2"/>
          <a:extLst>
            <a:ext uri="{FF2B5EF4-FFF2-40B4-BE49-F238E27FC236}">
              <a16:creationId xmlns:a16="http://schemas.microsoft.com/office/drawing/2014/main" id="{2BA74A0C-2AC1-4D49-9956-BF200ADFF4AF}"/>
            </a:ext>
          </a:extLst>
        </xdr:cNvPr>
        <xdr:cNvSpPr/>
      </xdr:nvSpPr>
      <xdr:spPr>
        <a:xfrm>
          <a:off x="1033547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46</xdr:col>
      <xdr:colOff>12065</xdr:colOff>
      <xdr:row>1</xdr:row>
      <xdr:rowOff>7620</xdr:rowOff>
    </xdr:from>
    <xdr:to>
      <xdr:col>47</xdr:col>
      <xdr:colOff>283422</xdr:colOff>
      <xdr:row>2</xdr:row>
      <xdr:rowOff>22648</xdr:rowOff>
    </xdr:to>
    <xdr:sp macro="" textlink="">
      <xdr:nvSpPr>
        <xdr:cNvPr id="30" name="Rectangle: Rounded Corners 29">
          <a:hlinkClick xmlns:r="http://schemas.openxmlformats.org/officeDocument/2006/relationships" r:id="rId3"/>
          <a:extLst>
            <a:ext uri="{FF2B5EF4-FFF2-40B4-BE49-F238E27FC236}">
              <a16:creationId xmlns:a16="http://schemas.microsoft.com/office/drawing/2014/main" id="{17066FF2-6B8B-4B97-B5CF-A5C671FE3212}"/>
            </a:ext>
          </a:extLst>
        </xdr:cNvPr>
        <xdr:cNvSpPr/>
      </xdr:nvSpPr>
      <xdr:spPr>
        <a:xfrm>
          <a:off x="1141158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563880</xdr:colOff>
      <xdr:row>1</xdr:row>
      <xdr:rowOff>68580</xdr:rowOff>
    </xdr:from>
    <xdr:to>
      <xdr:col>2</xdr:col>
      <xdr:colOff>38102</xdr:colOff>
      <xdr:row>27</xdr:row>
      <xdr:rowOff>140100</xdr:rowOff>
    </xdr:to>
    <xdr:grpSp>
      <xdr:nvGrpSpPr>
        <xdr:cNvPr id="65" name="Group 64">
          <a:extLst>
            <a:ext uri="{FF2B5EF4-FFF2-40B4-BE49-F238E27FC236}">
              <a16:creationId xmlns:a16="http://schemas.microsoft.com/office/drawing/2014/main" id="{828D9571-CD76-42C8-8BF0-8D6E4EA33074}"/>
            </a:ext>
          </a:extLst>
        </xdr:cNvPr>
        <xdr:cNvGrpSpPr/>
      </xdr:nvGrpSpPr>
      <xdr:grpSpPr>
        <a:xfrm>
          <a:off x="746760" y="381000"/>
          <a:ext cx="1371602" cy="6411360"/>
          <a:chOff x="365760" y="191859"/>
          <a:chExt cx="1371602" cy="6411360"/>
        </a:xfrm>
      </xdr:grpSpPr>
      <xdr:sp macro="" textlink="">
        <xdr:nvSpPr>
          <xdr:cNvPr id="66" name="Rectangle: Rounded Corners 65">
            <a:hlinkClick xmlns:r="http://schemas.openxmlformats.org/officeDocument/2006/relationships" r:id="rId4"/>
            <a:extLst>
              <a:ext uri="{FF2B5EF4-FFF2-40B4-BE49-F238E27FC236}">
                <a16:creationId xmlns:a16="http://schemas.microsoft.com/office/drawing/2014/main" id="{3985478A-0D1E-00D2-EA37-F6FA875FDB50}"/>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67" name="Rectangle: Rounded Corners 66">
            <a:hlinkClick xmlns:r="http://schemas.openxmlformats.org/officeDocument/2006/relationships" r:id="rId5"/>
            <a:extLst>
              <a:ext uri="{FF2B5EF4-FFF2-40B4-BE49-F238E27FC236}">
                <a16:creationId xmlns:a16="http://schemas.microsoft.com/office/drawing/2014/main" id="{9372AFAE-9C61-D5F0-7FBE-6538358044F4}"/>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68" name="Rectangle: Rounded Corners 67">
            <a:hlinkClick xmlns:r="http://schemas.openxmlformats.org/officeDocument/2006/relationships" r:id="rId6"/>
            <a:extLst>
              <a:ext uri="{FF2B5EF4-FFF2-40B4-BE49-F238E27FC236}">
                <a16:creationId xmlns:a16="http://schemas.microsoft.com/office/drawing/2014/main" id="{BD379304-BCDA-E424-44CC-DAE2FEB6EA72}"/>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69" name="Rectangle: Rounded Corners 68">
            <a:hlinkClick xmlns:r="http://schemas.openxmlformats.org/officeDocument/2006/relationships" r:id="rId7"/>
            <a:extLst>
              <a:ext uri="{FF2B5EF4-FFF2-40B4-BE49-F238E27FC236}">
                <a16:creationId xmlns:a16="http://schemas.microsoft.com/office/drawing/2014/main" id="{22B6DFEE-799F-8231-DED0-F639F58E28B4}"/>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70" name="Rectangle: Rounded Corners 69">
            <a:hlinkClick xmlns:r="http://schemas.openxmlformats.org/officeDocument/2006/relationships" r:id="rId8"/>
            <a:extLst>
              <a:ext uri="{FF2B5EF4-FFF2-40B4-BE49-F238E27FC236}">
                <a16:creationId xmlns:a16="http://schemas.microsoft.com/office/drawing/2014/main" id="{5B2E9CCD-09F4-339B-BAF3-A2FD5CC74EBC}"/>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71" name="Rectangle: Rounded Corners 70">
            <a:hlinkClick xmlns:r="http://schemas.openxmlformats.org/officeDocument/2006/relationships" r:id="rId9"/>
            <a:extLst>
              <a:ext uri="{FF2B5EF4-FFF2-40B4-BE49-F238E27FC236}">
                <a16:creationId xmlns:a16="http://schemas.microsoft.com/office/drawing/2014/main" id="{CCAC6568-CA36-E7B9-255C-6B8A9DB9BE35}"/>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72" name="Rectangle: Rounded Corners 71">
            <a:hlinkClick xmlns:r="http://schemas.openxmlformats.org/officeDocument/2006/relationships" r:id="rId10"/>
            <a:extLst>
              <a:ext uri="{FF2B5EF4-FFF2-40B4-BE49-F238E27FC236}">
                <a16:creationId xmlns:a16="http://schemas.microsoft.com/office/drawing/2014/main" id="{73287BD3-77A8-3E48-273E-BD1E3406C2F8}"/>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73" name="Rectangle: Rounded Corners 72">
            <a:hlinkClick xmlns:r="http://schemas.openxmlformats.org/officeDocument/2006/relationships" r:id="rId11"/>
            <a:extLst>
              <a:ext uri="{FF2B5EF4-FFF2-40B4-BE49-F238E27FC236}">
                <a16:creationId xmlns:a16="http://schemas.microsoft.com/office/drawing/2014/main" id="{CB1B0FB6-842B-A841-7310-045479049655}"/>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74" name="Rectangle: Rounded Corners 73">
            <a:hlinkClick xmlns:r="http://schemas.openxmlformats.org/officeDocument/2006/relationships" r:id="rId12"/>
            <a:extLst>
              <a:ext uri="{FF2B5EF4-FFF2-40B4-BE49-F238E27FC236}">
                <a16:creationId xmlns:a16="http://schemas.microsoft.com/office/drawing/2014/main" id="{3A284DD6-3251-A255-80AF-B312CAB0ADC7}"/>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75" name="Rectangle: Rounded Corners 74">
            <a:hlinkClick xmlns:r="http://schemas.openxmlformats.org/officeDocument/2006/relationships" r:id="rId13"/>
            <a:extLst>
              <a:ext uri="{FF2B5EF4-FFF2-40B4-BE49-F238E27FC236}">
                <a16:creationId xmlns:a16="http://schemas.microsoft.com/office/drawing/2014/main" id="{946E1DA2-604D-CFEF-CB79-2F49791D8528}"/>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76" name="Rectangle: Rounded Corners 75">
            <a:hlinkClick xmlns:r="http://schemas.openxmlformats.org/officeDocument/2006/relationships" r:id="rId14"/>
            <a:extLst>
              <a:ext uri="{FF2B5EF4-FFF2-40B4-BE49-F238E27FC236}">
                <a16:creationId xmlns:a16="http://schemas.microsoft.com/office/drawing/2014/main" id="{3E058BF1-3563-6BB3-CA9C-770524266129}"/>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77" name="Rectangle: Rounded Corners 76">
            <a:hlinkClick xmlns:r="http://schemas.openxmlformats.org/officeDocument/2006/relationships" r:id="rId15"/>
            <a:extLst>
              <a:ext uri="{FF2B5EF4-FFF2-40B4-BE49-F238E27FC236}">
                <a16:creationId xmlns:a16="http://schemas.microsoft.com/office/drawing/2014/main" id="{04F39D81-17F1-C8A5-6DEE-2AB7323220A9}"/>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78" name="Rectangle: Rounded Corners 77">
            <a:hlinkClick xmlns:r="http://schemas.openxmlformats.org/officeDocument/2006/relationships" r:id="rId16"/>
            <a:extLst>
              <a:ext uri="{FF2B5EF4-FFF2-40B4-BE49-F238E27FC236}">
                <a16:creationId xmlns:a16="http://schemas.microsoft.com/office/drawing/2014/main" id="{FD6B3B00-582C-1983-8BCF-4D14207C61CB}"/>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79" name="Rectangle: Rounded Corners 78">
            <a:hlinkClick xmlns:r="http://schemas.openxmlformats.org/officeDocument/2006/relationships" r:id="rId17"/>
            <a:extLst>
              <a:ext uri="{FF2B5EF4-FFF2-40B4-BE49-F238E27FC236}">
                <a16:creationId xmlns:a16="http://schemas.microsoft.com/office/drawing/2014/main" id="{FCC0F689-BCF6-35F7-16F9-BCFBA7AFF16C}"/>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80" name="Rectangle: Rounded Corners 79">
            <a:hlinkClick xmlns:r="http://schemas.openxmlformats.org/officeDocument/2006/relationships" r:id="rId18"/>
            <a:extLst>
              <a:ext uri="{FF2B5EF4-FFF2-40B4-BE49-F238E27FC236}">
                <a16:creationId xmlns:a16="http://schemas.microsoft.com/office/drawing/2014/main" id="{656DFFD4-7CA6-5F2A-3528-D898CC50AE37}"/>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81" name="Rectangle: Rounded Corners 80">
            <a:hlinkClick xmlns:r="http://schemas.openxmlformats.org/officeDocument/2006/relationships" r:id="rId19"/>
            <a:extLst>
              <a:ext uri="{FF2B5EF4-FFF2-40B4-BE49-F238E27FC236}">
                <a16:creationId xmlns:a16="http://schemas.microsoft.com/office/drawing/2014/main" id="{BCD3F2B0-AB73-C9EF-9D21-A9D6717C3B23}"/>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82" name="Rectangle: Rounded Corners 81">
            <a:hlinkClick xmlns:r="http://schemas.openxmlformats.org/officeDocument/2006/relationships" r:id="rId20"/>
            <a:extLst>
              <a:ext uri="{FF2B5EF4-FFF2-40B4-BE49-F238E27FC236}">
                <a16:creationId xmlns:a16="http://schemas.microsoft.com/office/drawing/2014/main" id="{874CBD62-D003-D294-C6AF-9EB37C5B70D7}"/>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83" name="Rectangle: Rounded Corners 82">
            <a:hlinkClick xmlns:r="http://schemas.openxmlformats.org/officeDocument/2006/relationships" r:id="rId21"/>
            <a:extLst>
              <a:ext uri="{FF2B5EF4-FFF2-40B4-BE49-F238E27FC236}">
                <a16:creationId xmlns:a16="http://schemas.microsoft.com/office/drawing/2014/main" id="{5F4BCF2D-0F74-8FF7-28D9-2A453FC5DC82}"/>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84" name="Rectangle: Rounded Corners 83">
            <a:hlinkClick xmlns:r="http://schemas.openxmlformats.org/officeDocument/2006/relationships" r:id="rId22"/>
            <a:extLst>
              <a:ext uri="{FF2B5EF4-FFF2-40B4-BE49-F238E27FC236}">
                <a16:creationId xmlns:a16="http://schemas.microsoft.com/office/drawing/2014/main" id="{7C9F543A-2914-E01D-FAF5-0DD0523D8F0E}"/>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85" name="Rectangle: Rounded Corners 84">
            <a:hlinkClick xmlns:r="http://schemas.openxmlformats.org/officeDocument/2006/relationships" r:id="rId23"/>
            <a:extLst>
              <a:ext uri="{FF2B5EF4-FFF2-40B4-BE49-F238E27FC236}">
                <a16:creationId xmlns:a16="http://schemas.microsoft.com/office/drawing/2014/main" id="{4EECD94B-F225-38E5-0DA2-2D0CE75726FF}"/>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69.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8C7765CB-8A9C-4A79-A9B8-082BDB5A85FF}"/>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137160</xdr:colOff>
      <xdr:row>2</xdr:row>
      <xdr:rowOff>206361</xdr:rowOff>
    </xdr:from>
    <xdr:to>
      <xdr:col>47</xdr:col>
      <xdr:colOff>637539</xdr:colOff>
      <xdr:row>4</xdr:row>
      <xdr:rowOff>62640</xdr:rowOff>
    </xdr:to>
    <xdr:sp macro="" textlink="">
      <xdr:nvSpPr>
        <xdr:cNvPr id="25" name="Rectangle: Rounded Corners 24">
          <a:hlinkClick xmlns:r="http://schemas.openxmlformats.org/officeDocument/2006/relationships" r:id="rId1"/>
          <a:extLst>
            <a:ext uri="{FF2B5EF4-FFF2-40B4-BE49-F238E27FC236}">
              <a16:creationId xmlns:a16="http://schemas.microsoft.com/office/drawing/2014/main" id="{734147CF-183F-4BB5-B939-7882EF57280F}"/>
            </a:ext>
          </a:extLst>
        </xdr:cNvPr>
        <xdr:cNvSpPr/>
      </xdr:nvSpPr>
      <xdr:spPr>
        <a:xfrm>
          <a:off x="1006602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398992</xdr:colOff>
      <xdr:row>1</xdr:row>
      <xdr:rowOff>7620</xdr:rowOff>
    </xdr:from>
    <xdr:to>
      <xdr:col>45</xdr:col>
      <xdr:colOff>667809</xdr:colOff>
      <xdr:row>2</xdr:row>
      <xdr:rowOff>17357</xdr:rowOff>
    </xdr:to>
    <xdr:sp macro="" textlink="">
      <xdr:nvSpPr>
        <xdr:cNvPr id="26" name="Rectangle: Rounded Corners 25">
          <a:hlinkClick xmlns:r="http://schemas.openxmlformats.org/officeDocument/2006/relationships" r:id="rId2"/>
          <a:extLst>
            <a:ext uri="{FF2B5EF4-FFF2-40B4-BE49-F238E27FC236}">
              <a16:creationId xmlns:a16="http://schemas.microsoft.com/office/drawing/2014/main" id="{4586C022-42A5-450C-A2A5-1D03079A01FF}"/>
            </a:ext>
          </a:extLst>
        </xdr:cNvPr>
        <xdr:cNvSpPr/>
      </xdr:nvSpPr>
      <xdr:spPr>
        <a:xfrm>
          <a:off x="1032785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46</xdr:col>
      <xdr:colOff>4445</xdr:colOff>
      <xdr:row>1</xdr:row>
      <xdr:rowOff>7620</xdr:rowOff>
    </xdr:from>
    <xdr:to>
      <xdr:col>47</xdr:col>
      <xdr:colOff>275802</xdr:colOff>
      <xdr:row>2</xdr:row>
      <xdr:rowOff>22648</xdr:rowOff>
    </xdr:to>
    <xdr:sp macro="" textlink="">
      <xdr:nvSpPr>
        <xdr:cNvPr id="27" name="Rectangle: Rounded Corners 26">
          <a:hlinkClick xmlns:r="http://schemas.openxmlformats.org/officeDocument/2006/relationships" r:id="rId3"/>
          <a:extLst>
            <a:ext uri="{FF2B5EF4-FFF2-40B4-BE49-F238E27FC236}">
              <a16:creationId xmlns:a16="http://schemas.microsoft.com/office/drawing/2014/main" id="{430B1412-7A4A-4B38-BC70-2871BD649871}"/>
            </a:ext>
          </a:extLst>
        </xdr:cNvPr>
        <xdr:cNvSpPr/>
      </xdr:nvSpPr>
      <xdr:spPr>
        <a:xfrm>
          <a:off x="1140396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563880</xdr:colOff>
      <xdr:row>1</xdr:row>
      <xdr:rowOff>68580</xdr:rowOff>
    </xdr:from>
    <xdr:to>
      <xdr:col>2</xdr:col>
      <xdr:colOff>38102</xdr:colOff>
      <xdr:row>27</xdr:row>
      <xdr:rowOff>140100</xdr:rowOff>
    </xdr:to>
    <xdr:grpSp>
      <xdr:nvGrpSpPr>
        <xdr:cNvPr id="2" name="Group 1">
          <a:extLst>
            <a:ext uri="{FF2B5EF4-FFF2-40B4-BE49-F238E27FC236}">
              <a16:creationId xmlns:a16="http://schemas.microsoft.com/office/drawing/2014/main" id="{E4A854B5-9C35-45F4-B9C3-EDE565DED46E}"/>
            </a:ext>
          </a:extLst>
        </xdr:cNvPr>
        <xdr:cNvGrpSpPr/>
      </xdr:nvGrpSpPr>
      <xdr:grpSpPr>
        <a:xfrm>
          <a:off x="746760" y="381000"/>
          <a:ext cx="1371602" cy="6411360"/>
          <a:chOff x="365760" y="191859"/>
          <a:chExt cx="1371602" cy="6411360"/>
        </a:xfrm>
      </xdr:grpSpPr>
      <xdr:sp macro="" textlink="">
        <xdr:nvSpPr>
          <xdr:cNvPr id="3" name="Rectangle: Rounded Corners 2">
            <a:hlinkClick xmlns:r="http://schemas.openxmlformats.org/officeDocument/2006/relationships" r:id="rId4"/>
            <a:extLst>
              <a:ext uri="{FF2B5EF4-FFF2-40B4-BE49-F238E27FC236}">
                <a16:creationId xmlns:a16="http://schemas.microsoft.com/office/drawing/2014/main" id="{661E826E-E5CB-3943-60DC-9634756DF779}"/>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4" name="Rectangle: Rounded Corners 3">
            <a:hlinkClick xmlns:r="http://schemas.openxmlformats.org/officeDocument/2006/relationships" r:id="rId5"/>
            <a:extLst>
              <a:ext uri="{FF2B5EF4-FFF2-40B4-BE49-F238E27FC236}">
                <a16:creationId xmlns:a16="http://schemas.microsoft.com/office/drawing/2014/main" id="{5773396C-8D55-BDC0-92EB-A0F18614D114}"/>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8" name="Rectangle: Rounded Corners 27">
            <a:hlinkClick xmlns:r="http://schemas.openxmlformats.org/officeDocument/2006/relationships" r:id="rId6"/>
            <a:extLst>
              <a:ext uri="{FF2B5EF4-FFF2-40B4-BE49-F238E27FC236}">
                <a16:creationId xmlns:a16="http://schemas.microsoft.com/office/drawing/2014/main" id="{DD4ABAEB-D402-0B49-7E85-A5DD162905EF}"/>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9" name="Rectangle: Rounded Corners 28">
            <a:hlinkClick xmlns:r="http://schemas.openxmlformats.org/officeDocument/2006/relationships" r:id="rId7"/>
            <a:extLst>
              <a:ext uri="{FF2B5EF4-FFF2-40B4-BE49-F238E27FC236}">
                <a16:creationId xmlns:a16="http://schemas.microsoft.com/office/drawing/2014/main" id="{591E9AA2-D838-4562-7CD8-165F257A1F93}"/>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30" name="Rectangle: Rounded Corners 29">
            <a:hlinkClick xmlns:r="http://schemas.openxmlformats.org/officeDocument/2006/relationships" r:id="rId8"/>
            <a:extLst>
              <a:ext uri="{FF2B5EF4-FFF2-40B4-BE49-F238E27FC236}">
                <a16:creationId xmlns:a16="http://schemas.microsoft.com/office/drawing/2014/main" id="{C9C2AC26-E3F8-289C-D6ED-499EC7169C8C}"/>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31" name="Rectangle: Rounded Corners 30">
            <a:hlinkClick xmlns:r="http://schemas.openxmlformats.org/officeDocument/2006/relationships" r:id="rId9"/>
            <a:extLst>
              <a:ext uri="{FF2B5EF4-FFF2-40B4-BE49-F238E27FC236}">
                <a16:creationId xmlns:a16="http://schemas.microsoft.com/office/drawing/2014/main" id="{88C6C1A0-93DD-8A4C-0449-980BC84A4160}"/>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32" name="Rectangle: Rounded Corners 31">
            <a:hlinkClick xmlns:r="http://schemas.openxmlformats.org/officeDocument/2006/relationships" r:id="rId10"/>
            <a:extLst>
              <a:ext uri="{FF2B5EF4-FFF2-40B4-BE49-F238E27FC236}">
                <a16:creationId xmlns:a16="http://schemas.microsoft.com/office/drawing/2014/main" id="{53393D3B-163F-B618-5FE6-FEC206229F75}"/>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3" name="Rectangle: Rounded Corners 32">
            <a:hlinkClick xmlns:r="http://schemas.openxmlformats.org/officeDocument/2006/relationships" r:id="rId11"/>
            <a:extLst>
              <a:ext uri="{FF2B5EF4-FFF2-40B4-BE49-F238E27FC236}">
                <a16:creationId xmlns:a16="http://schemas.microsoft.com/office/drawing/2014/main" id="{F9D326D1-1498-2EFE-540D-4660C72EF2AE}"/>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1DAE4536-B1DE-C601-41B2-B38CAFF7B020}"/>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5" name="Rectangle: Rounded Corners 34">
            <a:hlinkClick xmlns:r="http://schemas.openxmlformats.org/officeDocument/2006/relationships" r:id="rId13"/>
            <a:extLst>
              <a:ext uri="{FF2B5EF4-FFF2-40B4-BE49-F238E27FC236}">
                <a16:creationId xmlns:a16="http://schemas.microsoft.com/office/drawing/2014/main" id="{D25D4838-39A6-7C77-F6D5-C95F4CA43B58}"/>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6" name="Rectangle: Rounded Corners 35">
            <a:hlinkClick xmlns:r="http://schemas.openxmlformats.org/officeDocument/2006/relationships" r:id="rId14"/>
            <a:extLst>
              <a:ext uri="{FF2B5EF4-FFF2-40B4-BE49-F238E27FC236}">
                <a16:creationId xmlns:a16="http://schemas.microsoft.com/office/drawing/2014/main" id="{2423FC94-4A4B-EE5C-A9E0-F442BD2D007F}"/>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7" name="Rectangle: Rounded Corners 36">
            <a:hlinkClick xmlns:r="http://schemas.openxmlformats.org/officeDocument/2006/relationships" r:id="rId15"/>
            <a:extLst>
              <a:ext uri="{FF2B5EF4-FFF2-40B4-BE49-F238E27FC236}">
                <a16:creationId xmlns:a16="http://schemas.microsoft.com/office/drawing/2014/main" id="{75AC09F6-556F-D545-BA02-EF2C2DAF5E0A}"/>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8" name="Rectangle: Rounded Corners 37">
            <a:hlinkClick xmlns:r="http://schemas.openxmlformats.org/officeDocument/2006/relationships" r:id="rId16"/>
            <a:extLst>
              <a:ext uri="{FF2B5EF4-FFF2-40B4-BE49-F238E27FC236}">
                <a16:creationId xmlns:a16="http://schemas.microsoft.com/office/drawing/2014/main" id="{D783CE0C-A2C4-4F42-A18F-1E9722B6FF88}"/>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9" name="Rectangle: Rounded Corners 38">
            <a:hlinkClick xmlns:r="http://schemas.openxmlformats.org/officeDocument/2006/relationships" r:id="rId17"/>
            <a:extLst>
              <a:ext uri="{FF2B5EF4-FFF2-40B4-BE49-F238E27FC236}">
                <a16:creationId xmlns:a16="http://schemas.microsoft.com/office/drawing/2014/main" id="{EB3BDC7E-AB40-315D-B33F-0DDBC59D18DF}"/>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40" name="Rectangle: Rounded Corners 39">
            <a:hlinkClick xmlns:r="http://schemas.openxmlformats.org/officeDocument/2006/relationships" r:id="rId18"/>
            <a:extLst>
              <a:ext uri="{FF2B5EF4-FFF2-40B4-BE49-F238E27FC236}">
                <a16:creationId xmlns:a16="http://schemas.microsoft.com/office/drawing/2014/main" id="{5B87153A-FB9A-8348-202E-3CE6CD75350B}"/>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41" name="Rectangle: Rounded Corners 40">
            <a:hlinkClick xmlns:r="http://schemas.openxmlformats.org/officeDocument/2006/relationships" r:id="rId19"/>
            <a:extLst>
              <a:ext uri="{FF2B5EF4-FFF2-40B4-BE49-F238E27FC236}">
                <a16:creationId xmlns:a16="http://schemas.microsoft.com/office/drawing/2014/main" id="{9C5DE9E5-2AD6-CA23-231A-679C6FBE9B54}"/>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2" name="Rectangle: Rounded Corners 41">
            <a:hlinkClick xmlns:r="http://schemas.openxmlformats.org/officeDocument/2006/relationships" r:id="rId20"/>
            <a:extLst>
              <a:ext uri="{FF2B5EF4-FFF2-40B4-BE49-F238E27FC236}">
                <a16:creationId xmlns:a16="http://schemas.microsoft.com/office/drawing/2014/main" id="{E7E98418-9882-44ED-9802-F291A7C8C1D1}"/>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3" name="Rectangle: Rounded Corners 42">
            <a:hlinkClick xmlns:r="http://schemas.openxmlformats.org/officeDocument/2006/relationships" r:id="rId21"/>
            <a:extLst>
              <a:ext uri="{FF2B5EF4-FFF2-40B4-BE49-F238E27FC236}">
                <a16:creationId xmlns:a16="http://schemas.microsoft.com/office/drawing/2014/main" id="{5FB8D8AB-93B5-F16C-36CD-FE5A57C93B60}"/>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4" name="Rectangle: Rounded Corners 43">
            <a:hlinkClick xmlns:r="http://schemas.openxmlformats.org/officeDocument/2006/relationships" r:id="rId22"/>
            <a:extLst>
              <a:ext uri="{FF2B5EF4-FFF2-40B4-BE49-F238E27FC236}">
                <a16:creationId xmlns:a16="http://schemas.microsoft.com/office/drawing/2014/main" id="{E7C37D3D-8B5F-3BD8-1C6A-165858128345}"/>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5" name="Rectangle: Rounded Corners 44">
            <a:hlinkClick xmlns:r="http://schemas.openxmlformats.org/officeDocument/2006/relationships" r:id="rId23"/>
            <a:extLst>
              <a:ext uri="{FF2B5EF4-FFF2-40B4-BE49-F238E27FC236}">
                <a16:creationId xmlns:a16="http://schemas.microsoft.com/office/drawing/2014/main" id="{6ABA23BF-067B-4EF0-A9EF-307723C4295F}"/>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9525</xdr:colOff>
      <xdr:row>1</xdr:row>
      <xdr:rowOff>0</xdr:rowOff>
    </xdr:from>
    <xdr:to>
      <xdr:col>12</xdr:col>
      <xdr:colOff>314325</xdr:colOff>
      <xdr:row>2</xdr:row>
      <xdr:rowOff>45720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8620125" y="200025"/>
          <a:ext cx="914400" cy="274320"/>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a:t>
          </a:r>
          <a:r>
            <a:rPr lang="en-US" sz="1000" b="1" i="1" u="none" baseline="0">
              <a:solidFill>
                <a:schemeClr val="bg1"/>
              </a:solidFill>
            </a:rPr>
            <a:t> P</a:t>
          </a:r>
          <a:r>
            <a:rPr lang="en-US" sz="1000" b="1" i="1" u="none">
              <a:solidFill>
                <a:schemeClr val="bg1"/>
              </a:solidFill>
            </a:rPr>
            <a:t>age</a:t>
          </a:r>
        </a:p>
      </xdr:txBody>
    </xdr:sp>
    <xdr:clientData/>
  </xdr:twoCellAnchor>
  <xdr:twoCellAnchor>
    <xdr:from>
      <xdr:col>11</xdr:col>
      <xdr:colOff>0</xdr:colOff>
      <xdr:row>2</xdr:row>
      <xdr:rowOff>106680</xdr:rowOff>
    </xdr:from>
    <xdr:to>
      <xdr:col>12</xdr:col>
      <xdr:colOff>304800</xdr:colOff>
      <xdr:row>3</xdr:row>
      <xdr:rowOff>152400</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0000000-0008-0000-0600-000003000000}"/>
            </a:ext>
          </a:extLst>
        </xdr:cNvPr>
        <xdr:cNvSpPr/>
      </xdr:nvSpPr>
      <xdr:spPr>
        <a:xfrm>
          <a:off x="8610600" y="535305"/>
          <a:ext cx="914400" cy="27432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10</xdr:col>
      <xdr:colOff>518160</xdr:colOff>
      <xdr:row>5</xdr:row>
      <xdr:rowOff>38100</xdr:rowOff>
    </xdr:from>
    <xdr:to>
      <xdr:col>17</xdr:col>
      <xdr:colOff>251460</xdr:colOff>
      <xdr:row>21</xdr:row>
      <xdr:rowOff>114300</xdr:rowOff>
    </xdr:to>
    <xdr:sp macro="" textlink="" fLocksText="0">
      <xdr:nvSpPr>
        <xdr:cNvPr id="4" name="TextBox 3">
          <a:extLst>
            <a:ext uri="{FF2B5EF4-FFF2-40B4-BE49-F238E27FC236}">
              <a16:creationId xmlns:a16="http://schemas.microsoft.com/office/drawing/2014/main" id="{00000000-0008-0000-0600-000004000000}"/>
            </a:ext>
          </a:extLst>
        </xdr:cNvPr>
        <xdr:cNvSpPr txBox="1"/>
      </xdr:nvSpPr>
      <xdr:spPr>
        <a:xfrm>
          <a:off x="8648700" y="1143000"/>
          <a:ext cx="4000500" cy="3733800"/>
        </a:xfrm>
        <a:prstGeom prst="rect">
          <a:avLst/>
        </a:prstGeom>
        <a:solidFill>
          <a:schemeClr val="accent1">
            <a:lumMod val="20000"/>
            <a:lumOff val="80000"/>
          </a:schemeClr>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381000</xdr:colOff>
      <xdr:row>1</xdr:row>
      <xdr:rowOff>69939</xdr:rowOff>
    </xdr:from>
    <xdr:to>
      <xdr:col>1</xdr:col>
      <xdr:colOff>1752602</xdr:colOff>
      <xdr:row>29</xdr:row>
      <xdr:rowOff>80499</xdr:rowOff>
    </xdr:to>
    <xdr:grpSp>
      <xdr:nvGrpSpPr>
        <xdr:cNvPr id="9" name="Group 8">
          <a:extLst>
            <a:ext uri="{FF2B5EF4-FFF2-40B4-BE49-F238E27FC236}">
              <a16:creationId xmlns:a16="http://schemas.microsoft.com/office/drawing/2014/main" id="{7475C646-4121-2A57-8233-A691AA1C23C5}"/>
            </a:ext>
          </a:extLst>
        </xdr:cNvPr>
        <xdr:cNvGrpSpPr/>
      </xdr:nvGrpSpPr>
      <xdr:grpSpPr>
        <a:xfrm>
          <a:off x="609600" y="260439"/>
          <a:ext cx="1371602" cy="6411360"/>
          <a:chOff x="365760" y="191859"/>
          <a:chExt cx="1371602" cy="6411360"/>
        </a:xfrm>
      </xdr:grpSpPr>
      <xdr:sp macro="" textlink="">
        <xdr:nvSpPr>
          <xdr:cNvPr id="24" name="Rectangle: Rounded Corners 23">
            <a:hlinkClick xmlns:r="http://schemas.openxmlformats.org/officeDocument/2006/relationships" r:id="rId3"/>
            <a:extLst>
              <a:ext uri="{FF2B5EF4-FFF2-40B4-BE49-F238E27FC236}">
                <a16:creationId xmlns:a16="http://schemas.microsoft.com/office/drawing/2014/main" id="{00000000-0008-0000-0600-000018000000}"/>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00000000-0008-0000-0600-000005000000}"/>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6" name="Rectangle: Rounded Corners 5">
            <a:hlinkClick xmlns:r="http://schemas.openxmlformats.org/officeDocument/2006/relationships" r:id="rId5"/>
            <a:extLst>
              <a:ext uri="{FF2B5EF4-FFF2-40B4-BE49-F238E27FC236}">
                <a16:creationId xmlns:a16="http://schemas.microsoft.com/office/drawing/2014/main" id="{00000000-0008-0000-0600-000006000000}"/>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8" name="Rectangle: Rounded Corners 7">
            <a:hlinkClick xmlns:r="http://schemas.openxmlformats.org/officeDocument/2006/relationships" r:id="rId6"/>
            <a:extLst>
              <a:ext uri="{FF2B5EF4-FFF2-40B4-BE49-F238E27FC236}">
                <a16:creationId xmlns:a16="http://schemas.microsoft.com/office/drawing/2014/main" id="{00000000-0008-0000-0600-000008000000}"/>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53" name="Rectangle: Rounded Corners 52">
            <a:hlinkClick xmlns:r="http://schemas.openxmlformats.org/officeDocument/2006/relationships" r:id="rId7"/>
            <a:extLst>
              <a:ext uri="{FF2B5EF4-FFF2-40B4-BE49-F238E27FC236}">
                <a16:creationId xmlns:a16="http://schemas.microsoft.com/office/drawing/2014/main" id="{00000000-0008-0000-0600-000035000000}"/>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55" name="Rectangle: Rounded Corners 54">
            <a:hlinkClick xmlns:r="http://schemas.openxmlformats.org/officeDocument/2006/relationships" r:id="rId8"/>
            <a:extLst>
              <a:ext uri="{FF2B5EF4-FFF2-40B4-BE49-F238E27FC236}">
                <a16:creationId xmlns:a16="http://schemas.microsoft.com/office/drawing/2014/main" id="{00000000-0008-0000-0600-000037000000}"/>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56" name="Rectangle: Rounded Corners 55">
            <a:hlinkClick xmlns:r="http://schemas.openxmlformats.org/officeDocument/2006/relationships" r:id="rId9"/>
            <a:extLst>
              <a:ext uri="{FF2B5EF4-FFF2-40B4-BE49-F238E27FC236}">
                <a16:creationId xmlns:a16="http://schemas.microsoft.com/office/drawing/2014/main" id="{00000000-0008-0000-0600-000038000000}"/>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57" name="Rectangle: Rounded Corners 56">
            <a:hlinkClick xmlns:r="http://schemas.openxmlformats.org/officeDocument/2006/relationships" r:id="rId10"/>
            <a:extLst>
              <a:ext uri="{FF2B5EF4-FFF2-40B4-BE49-F238E27FC236}">
                <a16:creationId xmlns:a16="http://schemas.microsoft.com/office/drawing/2014/main" id="{00000000-0008-0000-0600-000039000000}"/>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58" name="Rectangle: Rounded Corners 57">
            <a:hlinkClick xmlns:r="http://schemas.openxmlformats.org/officeDocument/2006/relationships" r:id="rId11"/>
            <a:extLst>
              <a:ext uri="{FF2B5EF4-FFF2-40B4-BE49-F238E27FC236}">
                <a16:creationId xmlns:a16="http://schemas.microsoft.com/office/drawing/2014/main" id="{00000000-0008-0000-0600-00003A000000}"/>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59" name="Rectangle: Rounded Corners 58">
            <a:hlinkClick xmlns:r="http://schemas.openxmlformats.org/officeDocument/2006/relationships" r:id="rId12"/>
            <a:extLst>
              <a:ext uri="{FF2B5EF4-FFF2-40B4-BE49-F238E27FC236}">
                <a16:creationId xmlns:a16="http://schemas.microsoft.com/office/drawing/2014/main" id="{00000000-0008-0000-0600-00003B000000}"/>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60" name="Rectangle: Rounded Corners 59">
            <a:hlinkClick xmlns:r="http://schemas.openxmlformats.org/officeDocument/2006/relationships" r:id="rId13"/>
            <a:extLst>
              <a:ext uri="{FF2B5EF4-FFF2-40B4-BE49-F238E27FC236}">
                <a16:creationId xmlns:a16="http://schemas.microsoft.com/office/drawing/2014/main" id="{00000000-0008-0000-0600-00003C000000}"/>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61" name="Rectangle: Rounded Corners 60">
            <a:hlinkClick xmlns:r="http://schemas.openxmlformats.org/officeDocument/2006/relationships" r:id="rId14"/>
            <a:extLst>
              <a:ext uri="{FF2B5EF4-FFF2-40B4-BE49-F238E27FC236}">
                <a16:creationId xmlns:a16="http://schemas.microsoft.com/office/drawing/2014/main" id="{00000000-0008-0000-0600-00003D000000}"/>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62" name="Rectangle: Rounded Corners 61">
            <a:hlinkClick xmlns:r="http://schemas.openxmlformats.org/officeDocument/2006/relationships" r:id="rId15"/>
            <a:extLst>
              <a:ext uri="{FF2B5EF4-FFF2-40B4-BE49-F238E27FC236}">
                <a16:creationId xmlns:a16="http://schemas.microsoft.com/office/drawing/2014/main" id="{00000000-0008-0000-0600-00003E000000}"/>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63" name="Rectangle: Rounded Corners 62">
            <a:hlinkClick xmlns:r="http://schemas.openxmlformats.org/officeDocument/2006/relationships" r:id="rId16"/>
            <a:extLst>
              <a:ext uri="{FF2B5EF4-FFF2-40B4-BE49-F238E27FC236}">
                <a16:creationId xmlns:a16="http://schemas.microsoft.com/office/drawing/2014/main" id="{00000000-0008-0000-0600-00003F000000}"/>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64" name="Rectangle: Rounded Corners 63">
            <a:hlinkClick xmlns:r="http://schemas.openxmlformats.org/officeDocument/2006/relationships" r:id="rId17"/>
            <a:extLst>
              <a:ext uri="{FF2B5EF4-FFF2-40B4-BE49-F238E27FC236}">
                <a16:creationId xmlns:a16="http://schemas.microsoft.com/office/drawing/2014/main" id="{00000000-0008-0000-0600-000040000000}"/>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65" name="Rectangle: Rounded Corners 64">
            <a:hlinkClick xmlns:r="http://schemas.openxmlformats.org/officeDocument/2006/relationships" r:id="rId18"/>
            <a:extLst>
              <a:ext uri="{FF2B5EF4-FFF2-40B4-BE49-F238E27FC236}">
                <a16:creationId xmlns:a16="http://schemas.microsoft.com/office/drawing/2014/main" id="{00000000-0008-0000-0600-000041000000}"/>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66" name="Rectangle: Rounded Corners 65">
            <a:hlinkClick xmlns:r="http://schemas.openxmlformats.org/officeDocument/2006/relationships" r:id="rId19"/>
            <a:extLst>
              <a:ext uri="{FF2B5EF4-FFF2-40B4-BE49-F238E27FC236}">
                <a16:creationId xmlns:a16="http://schemas.microsoft.com/office/drawing/2014/main" id="{00000000-0008-0000-0600-000042000000}"/>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67" name="Rectangle: Rounded Corners 66">
            <a:hlinkClick xmlns:r="http://schemas.openxmlformats.org/officeDocument/2006/relationships" r:id="rId20"/>
            <a:extLst>
              <a:ext uri="{FF2B5EF4-FFF2-40B4-BE49-F238E27FC236}">
                <a16:creationId xmlns:a16="http://schemas.microsoft.com/office/drawing/2014/main" id="{00000000-0008-0000-0600-000043000000}"/>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68" name="Rectangle: Rounded Corners 67">
            <a:hlinkClick xmlns:r="http://schemas.openxmlformats.org/officeDocument/2006/relationships" r:id="rId21"/>
            <a:extLst>
              <a:ext uri="{FF2B5EF4-FFF2-40B4-BE49-F238E27FC236}">
                <a16:creationId xmlns:a16="http://schemas.microsoft.com/office/drawing/2014/main" id="{00000000-0008-0000-0600-000044000000}"/>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7" name="Rectangle: Rounded Corners 6">
            <a:hlinkClick xmlns:r="http://schemas.openxmlformats.org/officeDocument/2006/relationships" r:id="rId22"/>
            <a:extLst>
              <a:ext uri="{FF2B5EF4-FFF2-40B4-BE49-F238E27FC236}">
                <a16:creationId xmlns:a16="http://schemas.microsoft.com/office/drawing/2014/main" id="{D01910CD-A461-4326-8B4E-A6A491B94644}"/>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70.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EF77EA7E-5F1D-4452-90AA-A3DF837C2840}"/>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137160</xdr:colOff>
      <xdr:row>2</xdr:row>
      <xdr:rowOff>206361</xdr:rowOff>
    </xdr:from>
    <xdr:to>
      <xdr:col>47</xdr:col>
      <xdr:colOff>637539</xdr:colOff>
      <xdr:row>4</xdr:row>
      <xdr:rowOff>62640</xdr:rowOff>
    </xdr:to>
    <xdr:sp macro="" textlink="">
      <xdr:nvSpPr>
        <xdr:cNvPr id="28" name="Rectangle: Rounded Corners 27">
          <a:hlinkClick xmlns:r="http://schemas.openxmlformats.org/officeDocument/2006/relationships" r:id="rId1"/>
          <a:extLst>
            <a:ext uri="{FF2B5EF4-FFF2-40B4-BE49-F238E27FC236}">
              <a16:creationId xmlns:a16="http://schemas.microsoft.com/office/drawing/2014/main" id="{F8A0399D-DDAC-4B2B-9177-FD847581DD5E}"/>
            </a:ext>
          </a:extLst>
        </xdr:cNvPr>
        <xdr:cNvSpPr/>
      </xdr:nvSpPr>
      <xdr:spPr>
        <a:xfrm>
          <a:off x="1006602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398992</xdr:colOff>
      <xdr:row>1</xdr:row>
      <xdr:rowOff>7620</xdr:rowOff>
    </xdr:from>
    <xdr:to>
      <xdr:col>45</xdr:col>
      <xdr:colOff>667809</xdr:colOff>
      <xdr:row>2</xdr:row>
      <xdr:rowOff>17357</xdr:rowOff>
    </xdr:to>
    <xdr:sp macro="" textlink="">
      <xdr:nvSpPr>
        <xdr:cNvPr id="29" name="Rectangle: Rounded Corners 28">
          <a:hlinkClick xmlns:r="http://schemas.openxmlformats.org/officeDocument/2006/relationships" r:id="rId2"/>
          <a:extLst>
            <a:ext uri="{FF2B5EF4-FFF2-40B4-BE49-F238E27FC236}">
              <a16:creationId xmlns:a16="http://schemas.microsoft.com/office/drawing/2014/main" id="{E4D4311B-5178-4E15-887F-16C11B4D537F}"/>
            </a:ext>
          </a:extLst>
        </xdr:cNvPr>
        <xdr:cNvSpPr/>
      </xdr:nvSpPr>
      <xdr:spPr>
        <a:xfrm>
          <a:off x="1032785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46</xdr:col>
      <xdr:colOff>4445</xdr:colOff>
      <xdr:row>1</xdr:row>
      <xdr:rowOff>7620</xdr:rowOff>
    </xdr:from>
    <xdr:to>
      <xdr:col>47</xdr:col>
      <xdr:colOff>275802</xdr:colOff>
      <xdr:row>2</xdr:row>
      <xdr:rowOff>22648</xdr:rowOff>
    </xdr:to>
    <xdr:sp macro="" textlink="">
      <xdr:nvSpPr>
        <xdr:cNvPr id="30" name="Rectangle: Rounded Corners 29">
          <a:hlinkClick xmlns:r="http://schemas.openxmlformats.org/officeDocument/2006/relationships" r:id="rId3"/>
          <a:extLst>
            <a:ext uri="{FF2B5EF4-FFF2-40B4-BE49-F238E27FC236}">
              <a16:creationId xmlns:a16="http://schemas.microsoft.com/office/drawing/2014/main" id="{A88A80D0-4C0E-4AE4-B566-7EB001E17DF7}"/>
            </a:ext>
          </a:extLst>
        </xdr:cNvPr>
        <xdr:cNvSpPr/>
      </xdr:nvSpPr>
      <xdr:spPr>
        <a:xfrm>
          <a:off x="1140396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571500</xdr:colOff>
      <xdr:row>1</xdr:row>
      <xdr:rowOff>68580</xdr:rowOff>
    </xdr:from>
    <xdr:to>
      <xdr:col>2</xdr:col>
      <xdr:colOff>45722</xdr:colOff>
      <xdr:row>27</xdr:row>
      <xdr:rowOff>140100</xdr:rowOff>
    </xdr:to>
    <xdr:grpSp>
      <xdr:nvGrpSpPr>
        <xdr:cNvPr id="46" name="Group 45">
          <a:extLst>
            <a:ext uri="{FF2B5EF4-FFF2-40B4-BE49-F238E27FC236}">
              <a16:creationId xmlns:a16="http://schemas.microsoft.com/office/drawing/2014/main" id="{C9A59A84-4BDE-49CD-9D26-E75CB3DB155B}"/>
            </a:ext>
          </a:extLst>
        </xdr:cNvPr>
        <xdr:cNvGrpSpPr/>
      </xdr:nvGrpSpPr>
      <xdr:grpSpPr>
        <a:xfrm>
          <a:off x="754380" y="381000"/>
          <a:ext cx="1371602" cy="6411360"/>
          <a:chOff x="365760" y="191859"/>
          <a:chExt cx="1371602" cy="6411360"/>
        </a:xfrm>
      </xdr:grpSpPr>
      <xdr:sp macro="" textlink="">
        <xdr:nvSpPr>
          <xdr:cNvPr id="47" name="Rectangle: Rounded Corners 46">
            <a:hlinkClick xmlns:r="http://schemas.openxmlformats.org/officeDocument/2006/relationships" r:id="rId4"/>
            <a:extLst>
              <a:ext uri="{FF2B5EF4-FFF2-40B4-BE49-F238E27FC236}">
                <a16:creationId xmlns:a16="http://schemas.microsoft.com/office/drawing/2014/main" id="{B9B57CB7-50A7-6116-381F-1D6D35C847FB}"/>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48" name="Rectangle: Rounded Corners 47">
            <a:hlinkClick xmlns:r="http://schemas.openxmlformats.org/officeDocument/2006/relationships" r:id="rId5"/>
            <a:extLst>
              <a:ext uri="{FF2B5EF4-FFF2-40B4-BE49-F238E27FC236}">
                <a16:creationId xmlns:a16="http://schemas.microsoft.com/office/drawing/2014/main" id="{EEA7DE2E-850C-EB9B-64B6-E49B0C578B7D}"/>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49" name="Rectangle: Rounded Corners 48">
            <a:hlinkClick xmlns:r="http://schemas.openxmlformats.org/officeDocument/2006/relationships" r:id="rId6"/>
            <a:extLst>
              <a:ext uri="{FF2B5EF4-FFF2-40B4-BE49-F238E27FC236}">
                <a16:creationId xmlns:a16="http://schemas.microsoft.com/office/drawing/2014/main" id="{A15053D9-838E-9151-49B1-3FBC6184557E}"/>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50" name="Rectangle: Rounded Corners 49">
            <a:hlinkClick xmlns:r="http://schemas.openxmlformats.org/officeDocument/2006/relationships" r:id="rId7"/>
            <a:extLst>
              <a:ext uri="{FF2B5EF4-FFF2-40B4-BE49-F238E27FC236}">
                <a16:creationId xmlns:a16="http://schemas.microsoft.com/office/drawing/2014/main" id="{929ABD27-76E9-2830-1580-5D32D6B7B094}"/>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51" name="Rectangle: Rounded Corners 50">
            <a:hlinkClick xmlns:r="http://schemas.openxmlformats.org/officeDocument/2006/relationships" r:id="rId8"/>
            <a:extLst>
              <a:ext uri="{FF2B5EF4-FFF2-40B4-BE49-F238E27FC236}">
                <a16:creationId xmlns:a16="http://schemas.microsoft.com/office/drawing/2014/main" id="{C79F1C4C-663E-B04A-0532-A2B240151E4B}"/>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52" name="Rectangle: Rounded Corners 51">
            <a:hlinkClick xmlns:r="http://schemas.openxmlformats.org/officeDocument/2006/relationships" r:id="rId9"/>
            <a:extLst>
              <a:ext uri="{FF2B5EF4-FFF2-40B4-BE49-F238E27FC236}">
                <a16:creationId xmlns:a16="http://schemas.microsoft.com/office/drawing/2014/main" id="{3665BF2F-7544-956B-B082-732D2A16D474}"/>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53" name="Rectangle: Rounded Corners 52">
            <a:hlinkClick xmlns:r="http://schemas.openxmlformats.org/officeDocument/2006/relationships" r:id="rId10"/>
            <a:extLst>
              <a:ext uri="{FF2B5EF4-FFF2-40B4-BE49-F238E27FC236}">
                <a16:creationId xmlns:a16="http://schemas.microsoft.com/office/drawing/2014/main" id="{F0F97F20-8A00-8E2A-241F-9806F0BABEF4}"/>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54" name="Rectangle: Rounded Corners 53">
            <a:hlinkClick xmlns:r="http://schemas.openxmlformats.org/officeDocument/2006/relationships" r:id="rId11"/>
            <a:extLst>
              <a:ext uri="{FF2B5EF4-FFF2-40B4-BE49-F238E27FC236}">
                <a16:creationId xmlns:a16="http://schemas.microsoft.com/office/drawing/2014/main" id="{85A688C9-430C-631F-E5CC-68DE68F87CFF}"/>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55" name="Rectangle: Rounded Corners 54">
            <a:hlinkClick xmlns:r="http://schemas.openxmlformats.org/officeDocument/2006/relationships" r:id="rId12"/>
            <a:extLst>
              <a:ext uri="{FF2B5EF4-FFF2-40B4-BE49-F238E27FC236}">
                <a16:creationId xmlns:a16="http://schemas.microsoft.com/office/drawing/2014/main" id="{662D8DB3-BC01-6609-47FE-B5F0FDD10A27}"/>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56" name="Rectangle: Rounded Corners 55">
            <a:hlinkClick xmlns:r="http://schemas.openxmlformats.org/officeDocument/2006/relationships" r:id="rId13"/>
            <a:extLst>
              <a:ext uri="{FF2B5EF4-FFF2-40B4-BE49-F238E27FC236}">
                <a16:creationId xmlns:a16="http://schemas.microsoft.com/office/drawing/2014/main" id="{5A193310-202C-561D-718F-352BEAA141FD}"/>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57" name="Rectangle: Rounded Corners 56">
            <a:hlinkClick xmlns:r="http://schemas.openxmlformats.org/officeDocument/2006/relationships" r:id="rId14"/>
            <a:extLst>
              <a:ext uri="{FF2B5EF4-FFF2-40B4-BE49-F238E27FC236}">
                <a16:creationId xmlns:a16="http://schemas.microsoft.com/office/drawing/2014/main" id="{F315DD2A-773B-29C9-FEC6-42E7522734C7}"/>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58" name="Rectangle: Rounded Corners 57">
            <a:hlinkClick xmlns:r="http://schemas.openxmlformats.org/officeDocument/2006/relationships" r:id="rId15"/>
            <a:extLst>
              <a:ext uri="{FF2B5EF4-FFF2-40B4-BE49-F238E27FC236}">
                <a16:creationId xmlns:a16="http://schemas.microsoft.com/office/drawing/2014/main" id="{AC41DA4D-CE3A-2D55-8CAC-28663098D19B}"/>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59" name="Rectangle: Rounded Corners 58">
            <a:hlinkClick xmlns:r="http://schemas.openxmlformats.org/officeDocument/2006/relationships" r:id="rId16"/>
            <a:extLst>
              <a:ext uri="{FF2B5EF4-FFF2-40B4-BE49-F238E27FC236}">
                <a16:creationId xmlns:a16="http://schemas.microsoft.com/office/drawing/2014/main" id="{D85F63BA-EAA1-9AD6-8F79-AEB231CB7D48}"/>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60" name="Rectangle: Rounded Corners 59">
            <a:hlinkClick xmlns:r="http://schemas.openxmlformats.org/officeDocument/2006/relationships" r:id="rId17"/>
            <a:extLst>
              <a:ext uri="{FF2B5EF4-FFF2-40B4-BE49-F238E27FC236}">
                <a16:creationId xmlns:a16="http://schemas.microsoft.com/office/drawing/2014/main" id="{BB50C507-0902-5335-1137-1E9FA9930040}"/>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61" name="Rectangle: Rounded Corners 60">
            <a:hlinkClick xmlns:r="http://schemas.openxmlformats.org/officeDocument/2006/relationships" r:id="rId18"/>
            <a:extLst>
              <a:ext uri="{FF2B5EF4-FFF2-40B4-BE49-F238E27FC236}">
                <a16:creationId xmlns:a16="http://schemas.microsoft.com/office/drawing/2014/main" id="{EBF8B886-8775-FA50-D951-EAE0F0135CC9}"/>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62" name="Rectangle: Rounded Corners 61">
            <a:hlinkClick xmlns:r="http://schemas.openxmlformats.org/officeDocument/2006/relationships" r:id="rId19"/>
            <a:extLst>
              <a:ext uri="{FF2B5EF4-FFF2-40B4-BE49-F238E27FC236}">
                <a16:creationId xmlns:a16="http://schemas.microsoft.com/office/drawing/2014/main" id="{4055CC0B-0F9D-BF9C-1109-CF498B124E6D}"/>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63" name="Rectangle: Rounded Corners 62">
            <a:hlinkClick xmlns:r="http://schemas.openxmlformats.org/officeDocument/2006/relationships" r:id="rId20"/>
            <a:extLst>
              <a:ext uri="{FF2B5EF4-FFF2-40B4-BE49-F238E27FC236}">
                <a16:creationId xmlns:a16="http://schemas.microsoft.com/office/drawing/2014/main" id="{627C538D-D6EC-A36E-EC4B-A6470B2B1D1B}"/>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64" name="Rectangle: Rounded Corners 63">
            <a:hlinkClick xmlns:r="http://schemas.openxmlformats.org/officeDocument/2006/relationships" r:id="rId21"/>
            <a:extLst>
              <a:ext uri="{FF2B5EF4-FFF2-40B4-BE49-F238E27FC236}">
                <a16:creationId xmlns:a16="http://schemas.microsoft.com/office/drawing/2014/main" id="{0860E5EC-E497-FD4F-845F-EBF083C2867A}"/>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65" name="Rectangle: Rounded Corners 64">
            <a:hlinkClick xmlns:r="http://schemas.openxmlformats.org/officeDocument/2006/relationships" r:id="rId22"/>
            <a:extLst>
              <a:ext uri="{FF2B5EF4-FFF2-40B4-BE49-F238E27FC236}">
                <a16:creationId xmlns:a16="http://schemas.microsoft.com/office/drawing/2014/main" id="{235381D4-51A7-24A7-4D35-95AE6C9D666A}"/>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66" name="Rectangle: Rounded Corners 65">
            <a:hlinkClick xmlns:r="http://schemas.openxmlformats.org/officeDocument/2006/relationships" r:id="rId23"/>
            <a:extLst>
              <a:ext uri="{FF2B5EF4-FFF2-40B4-BE49-F238E27FC236}">
                <a16:creationId xmlns:a16="http://schemas.microsoft.com/office/drawing/2014/main" id="{3F2DD978-65B7-88AC-3B9D-31A6A64F9E48}"/>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71.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AB140BEB-4B2B-41E4-8348-A2DB345B5E79}"/>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137160</xdr:colOff>
      <xdr:row>2</xdr:row>
      <xdr:rowOff>206361</xdr:rowOff>
    </xdr:from>
    <xdr:to>
      <xdr:col>47</xdr:col>
      <xdr:colOff>637539</xdr:colOff>
      <xdr:row>4</xdr:row>
      <xdr:rowOff>62640</xdr:rowOff>
    </xdr:to>
    <xdr:sp macro="" textlink="">
      <xdr:nvSpPr>
        <xdr:cNvPr id="25" name="Rectangle: Rounded Corners 24">
          <a:hlinkClick xmlns:r="http://schemas.openxmlformats.org/officeDocument/2006/relationships" r:id="rId1"/>
          <a:extLst>
            <a:ext uri="{FF2B5EF4-FFF2-40B4-BE49-F238E27FC236}">
              <a16:creationId xmlns:a16="http://schemas.microsoft.com/office/drawing/2014/main" id="{A830A670-3CBE-4516-8AFE-7AF9E8091D59}"/>
            </a:ext>
          </a:extLst>
        </xdr:cNvPr>
        <xdr:cNvSpPr/>
      </xdr:nvSpPr>
      <xdr:spPr>
        <a:xfrm>
          <a:off x="1006602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398992</xdr:colOff>
      <xdr:row>1</xdr:row>
      <xdr:rowOff>7620</xdr:rowOff>
    </xdr:from>
    <xdr:to>
      <xdr:col>45</xdr:col>
      <xdr:colOff>667809</xdr:colOff>
      <xdr:row>2</xdr:row>
      <xdr:rowOff>17357</xdr:rowOff>
    </xdr:to>
    <xdr:sp macro="" textlink="">
      <xdr:nvSpPr>
        <xdr:cNvPr id="26" name="Rectangle: Rounded Corners 25">
          <a:hlinkClick xmlns:r="http://schemas.openxmlformats.org/officeDocument/2006/relationships" r:id="rId2"/>
          <a:extLst>
            <a:ext uri="{FF2B5EF4-FFF2-40B4-BE49-F238E27FC236}">
              <a16:creationId xmlns:a16="http://schemas.microsoft.com/office/drawing/2014/main" id="{FF3E4E5E-42C4-4D91-8417-3D2A14160233}"/>
            </a:ext>
          </a:extLst>
        </xdr:cNvPr>
        <xdr:cNvSpPr/>
      </xdr:nvSpPr>
      <xdr:spPr>
        <a:xfrm>
          <a:off x="1032785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46</xdr:col>
      <xdr:colOff>4445</xdr:colOff>
      <xdr:row>1</xdr:row>
      <xdr:rowOff>7620</xdr:rowOff>
    </xdr:from>
    <xdr:to>
      <xdr:col>47</xdr:col>
      <xdr:colOff>275802</xdr:colOff>
      <xdr:row>2</xdr:row>
      <xdr:rowOff>22648</xdr:rowOff>
    </xdr:to>
    <xdr:sp macro="" textlink="">
      <xdr:nvSpPr>
        <xdr:cNvPr id="27" name="Rectangle: Rounded Corners 26">
          <a:hlinkClick xmlns:r="http://schemas.openxmlformats.org/officeDocument/2006/relationships" r:id="rId3"/>
          <a:extLst>
            <a:ext uri="{FF2B5EF4-FFF2-40B4-BE49-F238E27FC236}">
              <a16:creationId xmlns:a16="http://schemas.microsoft.com/office/drawing/2014/main" id="{C0F901C8-823F-4C96-93AA-C39CEF5CBA66}"/>
            </a:ext>
          </a:extLst>
        </xdr:cNvPr>
        <xdr:cNvSpPr/>
      </xdr:nvSpPr>
      <xdr:spPr>
        <a:xfrm>
          <a:off x="1140396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563880</xdr:colOff>
      <xdr:row>1</xdr:row>
      <xdr:rowOff>60960</xdr:rowOff>
    </xdr:from>
    <xdr:to>
      <xdr:col>2</xdr:col>
      <xdr:colOff>38102</xdr:colOff>
      <xdr:row>27</xdr:row>
      <xdr:rowOff>132480</xdr:rowOff>
    </xdr:to>
    <xdr:grpSp>
      <xdr:nvGrpSpPr>
        <xdr:cNvPr id="2" name="Group 1">
          <a:extLst>
            <a:ext uri="{FF2B5EF4-FFF2-40B4-BE49-F238E27FC236}">
              <a16:creationId xmlns:a16="http://schemas.microsoft.com/office/drawing/2014/main" id="{05D988AD-33E4-4937-9B37-EE5E8A9510F7}"/>
            </a:ext>
          </a:extLst>
        </xdr:cNvPr>
        <xdr:cNvGrpSpPr/>
      </xdr:nvGrpSpPr>
      <xdr:grpSpPr>
        <a:xfrm>
          <a:off x="746760" y="373380"/>
          <a:ext cx="1371602" cy="6411360"/>
          <a:chOff x="365760" y="191859"/>
          <a:chExt cx="1371602" cy="6411360"/>
        </a:xfrm>
      </xdr:grpSpPr>
      <xdr:sp macro="" textlink="">
        <xdr:nvSpPr>
          <xdr:cNvPr id="3" name="Rectangle: Rounded Corners 2">
            <a:hlinkClick xmlns:r="http://schemas.openxmlformats.org/officeDocument/2006/relationships" r:id="rId4"/>
            <a:extLst>
              <a:ext uri="{FF2B5EF4-FFF2-40B4-BE49-F238E27FC236}">
                <a16:creationId xmlns:a16="http://schemas.microsoft.com/office/drawing/2014/main" id="{DB5F0AD4-F4DD-1159-7206-1087CBE9EFC6}"/>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4" name="Rectangle: Rounded Corners 3">
            <a:hlinkClick xmlns:r="http://schemas.openxmlformats.org/officeDocument/2006/relationships" r:id="rId5"/>
            <a:extLst>
              <a:ext uri="{FF2B5EF4-FFF2-40B4-BE49-F238E27FC236}">
                <a16:creationId xmlns:a16="http://schemas.microsoft.com/office/drawing/2014/main" id="{73A4A331-B8A3-64CA-6BC3-5A42E9B4589B}"/>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8" name="Rectangle: Rounded Corners 27">
            <a:hlinkClick xmlns:r="http://schemas.openxmlformats.org/officeDocument/2006/relationships" r:id="rId6"/>
            <a:extLst>
              <a:ext uri="{FF2B5EF4-FFF2-40B4-BE49-F238E27FC236}">
                <a16:creationId xmlns:a16="http://schemas.microsoft.com/office/drawing/2014/main" id="{5810618C-654C-ED19-A663-79D1FA2B3AF0}"/>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9" name="Rectangle: Rounded Corners 28">
            <a:hlinkClick xmlns:r="http://schemas.openxmlformats.org/officeDocument/2006/relationships" r:id="rId7"/>
            <a:extLst>
              <a:ext uri="{FF2B5EF4-FFF2-40B4-BE49-F238E27FC236}">
                <a16:creationId xmlns:a16="http://schemas.microsoft.com/office/drawing/2014/main" id="{E88705D6-DB51-54D8-84CE-DC6F41E591EF}"/>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30" name="Rectangle: Rounded Corners 29">
            <a:hlinkClick xmlns:r="http://schemas.openxmlformats.org/officeDocument/2006/relationships" r:id="rId8"/>
            <a:extLst>
              <a:ext uri="{FF2B5EF4-FFF2-40B4-BE49-F238E27FC236}">
                <a16:creationId xmlns:a16="http://schemas.microsoft.com/office/drawing/2014/main" id="{AA980FE2-6107-A108-D41C-1F0C72C98736}"/>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31" name="Rectangle: Rounded Corners 30">
            <a:hlinkClick xmlns:r="http://schemas.openxmlformats.org/officeDocument/2006/relationships" r:id="rId9"/>
            <a:extLst>
              <a:ext uri="{FF2B5EF4-FFF2-40B4-BE49-F238E27FC236}">
                <a16:creationId xmlns:a16="http://schemas.microsoft.com/office/drawing/2014/main" id="{220488B9-6845-35C3-A593-F0AF925E3A4E}"/>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32" name="Rectangle: Rounded Corners 31">
            <a:hlinkClick xmlns:r="http://schemas.openxmlformats.org/officeDocument/2006/relationships" r:id="rId10"/>
            <a:extLst>
              <a:ext uri="{FF2B5EF4-FFF2-40B4-BE49-F238E27FC236}">
                <a16:creationId xmlns:a16="http://schemas.microsoft.com/office/drawing/2014/main" id="{BF87B4AB-4DA9-8D05-F26C-0D8E90ED549F}"/>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3" name="Rectangle: Rounded Corners 32">
            <a:hlinkClick xmlns:r="http://schemas.openxmlformats.org/officeDocument/2006/relationships" r:id="rId11"/>
            <a:extLst>
              <a:ext uri="{FF2B5EF4-FFF2-40B4-BE49-F238E27FC236}">
                <a16:creationId xmlns:a16="http://schemas.microsoft.com/office/drawing/2014/main" id="{425C047D-528E-3A5B-BCCB-1493B247BB6E}"/>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BA0A8D55-C682-9F6E-631A-59AAE45174D0}"/>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5" name="Rectangle: Rounded Corners 34">
            <a:hlinkClick xmlns:r="http://schemas.openxmlformats.org/officeDocument/2006/relationships" r:id="rId13"/>
            <a:extLst>
              <a:ext uri="{FF2B5EF4-FFF2-40B4-BE49-F238E27FC236}">
                <a16:creationId xmlns:a16="http://schemas.microsoft.com/office/drawing/2014/main" id="{4FAD7D36-7915-5A76-0E1E-BA2E5C38687C}"/>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6" name="Rectangle: Rounded Corners 35">
            <a:hlinkClick xmlns:r="http://schemas.openxmlformats.org/officeDocument/2006/relationships" r:id="rId14"/>
            <a:extLst>
              <a:ext uri="{FF2B5EF4-FFF2-40B4-BE49-F238E27FC236}">
                <a16:creationId xmlns:a16="http://schemas.microsoft.com/office/drawing/2014/main" id="{D5406FF1-AEA5-3660-B4F3-233162562557}"/>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7" name="Rectangle: Rounded Corners 36">
            <a:hlinkClick xmlns:r="http://schemas.openxmlformats.org/officeDocument/2006/relationships" r:id="rId15"/>
            <a:extLst>
              <a:ext uri="{FF2B5EF4-FFF2-40B4-BE49-F238E27FC236}">
                <a16:creationId xmlns:a16="http://schemas.microsoft.com/office/drawing/2014/main" id="{E94C58E1-D144-66CD-1A75-C2203D9285F1}"/>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8" name="Rectangle: Rounded Corners 37">
            <a:hlinkClick xmlns:r="http://schemas.openxmlformats.org/officeDocument/2006/relationships" r:id="rId16"/>
            <a:extLst>
              <a:ext uri="{FF2B5EF4-FFF2-40B4-BE49-F238E27FC236}">
                <a16:creationId xmlns:a16="http://schemas.microsoft.com/office/drawing/2014/main" id="{F40E511C-B589-0467-E0C9-1F706FDB2CA6}"/>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9" name="Rectangle: Rounded Corners 38">
            <a:hlinkClick xmlns:r="http://schemas.openxmlformats.org/officeDocument/2006/relationships" r:id="rId17"/>
            <a:extLst>
              <a:ext uri="{FF2B5EF4-FFF2-40B4-BE49-F238E27FC236}">
                <a16:creationId xmlns:a16="http://schemas.microsoft.com/office/drawing/2014/main" id="{71E84E3B-4CDD-A7BE-28E0-9F5E531BC473}"/>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40" name="Rectangle: Rounded Corners 39">
            <a:hlinkClick xmlns:r="http://schemas.openxmlformats.org/officeDocument/2006/relationships" r:id="rId18"/>
            <a:extLst>
              <a:ext uri="{FF2B5EF4-FFF2-40B4-BE49-F238E27FC236}">
                <a16:creationId xmlns:a16="http://schemas.microsoft.com/office/drawing/2014/main" id="{33DD0F96-C9DC-78C8-A57C-BC173779FD05}"/>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41" name="Rectangle: Rounded Corners 40">
            <a:hlinkClick xmlns:r="http://schemas.openxmlformats.org/officeDocument/2006/relationships" r:id="rId19"/>
            <a:extLst>
              <a:ext uri="{FF2B5EF4-FFF2-40B4-BE49-F238E27FC236}">
                <a16:creationId xmlns:a16="http://schemas.microsoft.com/office/drawing/2014/main" id="{EE5F3429-9A09-89E3-08C6-83D072C0C841}"/>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2" name="Rectangle: Rounded Corners 41">
            <a:hlinkClick xmlns:r="http://schemas.openxmlformats.org/officeDocument/2006/relationships" r:id="rId20"/>
            <a:extLst>
              <a:ext uri="{FF2B5EF4-FFF2-40B4-BE49-F238E27FC236}">
                <a16:creationId xmlns:a16="http://schemas.microsoft.com/office/drawing/2014/main" id="{490C7ED7-CF23-B22B-162F-112F6FF238F2}"/>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3" name="Rectangle: Rounded Corners 42">
            <a:hlinkClick xmlns:r="http://schemas.openxmlformats.org/officeDocument/2006/relationships" r:id="rId21"/>
            <a:extLst>
              <a:ext uri="{FF2B5EF4-FFF2-40B4-BE49-F238E27FC236}">
                <a16:creationId xmlns:a16="http://schemas.microsoft.com/office/drawing/2014/main" id="{A5FF19BD-463F-FCD8-D840-643EB71E7DA6}"/>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4" name="Rectangle: Rounded Corners 43">
            <a:hlinkClick xmlns:r="http://schemas.openxmlformats.org/officeDocument/2006/relationships" r:id="rId22"/>
            <a:extLst>
              <a:ext uri="{FF2B5EF4-FFF2-40B4-BE49-F238E27FC236}">
                <a16:creationId xmlns:a16="http://schemas.microsoft.com/office/drawing/2014/main" id="{CCA05B8A-962D-546B-E7C9-463BA8333462}"/>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5" name="Rectangle: Rounded Corners 44">
            <a:hlinkClick xmlns:r="http://schemas.openxmlformats.org/officeDocument/2006/relationships" r:id="rId23"/>
            <a:extLst>
              <a:ext uri="{FF2B5EF4-FFF2-40B4-BE49-F238E27FC236}">
                <a16:creationId xmlns:a16="http://schemas.microsoft.com/office/drawing/2014/main" id="{66B9AD2C-3C60-EAA6-F479-FE99E3B64E03}"/>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72.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704A42C9-467E-4CF8-8184-68D55E724C39}"/>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160020</xdr:colOff>
      <xdr:row>2</xdr:row>
      <xdr:rowOff>206361</xdr:rowOff>
    </xdr:from>
    <xdr:to>
      <xdr:col>47</xdr:col>
      <xdr:colOff>660399</xdr:colOff>
      <xdr:row>4</xdr:row>
      <xdr:rowOff>62640</xdr:rowOff>
    </xdr:to>
    <xdr:sp macro="" textlink="">
      <xdr:nvSpPr>
        <xdr:cNvPr id="29" name="Rectangle: Rounded Corners 28">
          <a:hlinkClick xmlns:r="http://schemas.openxmlformats.org/officeDocument/2006/relationships" r:id="rId1"/>
          <a:extLst>
            <a:ext uri="{FF2B5EF4-FFF2-40B4-BE49-F238E27FC236}">
              <a16:creationId xmlns:a16="http://schemas.microsoft.com/office/drawing/2014/main" id="{2ABE6E6D-CEB9-4D0A-A8A9-D7DCD3FC8210}"/>
            </a:ext>
          </a:extLst>
        </xdr:cNvPr>
        <xdr:cNvSpPr/>
      </xdr:nvSpPr>
      <xdr:spPr>
        <a:xfrm>
          <a:off x="1008888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421852</xdr:colOff>
      <xdr:row>1</xdr:row>
      <xdr:rowOff>7620</xdr:rowOff>
    </xdr:from>
    <xdr:to>
      <xdr:col>45</xdr:col>
      <xdr:colOff>690669</xdr:colOff>
      <xdr:row>2</xdr:row>
      <xdr:rowOff>17357</xdr:rowOff>
    </xdr:to>
    <xdr:sp macro="" textlink="">
      <xdr:nvSpPr>
        <xdr:cNvPr id="30" name="Rectangle: Rounded Corners 29">
          <a:hlinkClick xmlns:r="http://schemas.openxmlformats.org/officeDocument/2006/relationships" r:id="rId2"/>
          <a:extLst>
            <a:ext uri="{FF2B5EF4-FFF2-40B4-BE49-F238E27FC236}">
              <a16:creationId xmlns:a16="http://schemas.microsoft.com/office/drawing/2014/main" id="{8A2C243D-BCA2-4105-A507-E449D32A52DC}"/>
            </a:ext>
          </a:extLst>
        </xdr:cNvPr>
        <xdr:cNvSpPr/>
      </xdr:nvSpPr>
      <xdr:spPr>
        <a:xfrm>
          <a:off x="1035071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46</xdr:col>
      <xdr:colOff>27305</xdr:colOff>
      <xdr:row>1</xdr:row>
      <xdr:rowOff>7620</xdr:rowOff>
    </xdr:from>
    <xdr:to>
      <xdr:col>47</xdr:col>
      <xdr:colOff>298662</xdr:colOff>
      <xdr:row>2</xdr:row>
      <xdr:rowOff>22648</xdr:rowOff>
    </xdr:to>
    <xdr:sp macro="" textlink="">
      <xdr:nvSpPr>
        <xdr:cNvPr id="31" name="Rectangle: Rounded Corners 30">
          <a:hlinkClick xmlns:r="http://schemas.openxmlformats.org/officeDocument/2006/relationships" r:id="rId3"/>
          <a:extLst>
            <a:ext uri="{FF2B5EF4-FFF2-40B4-BE49-F238E27FC236}">
              <a16:creationId xmlns:a16="http://schemas.microsoft.com/office/drawing/2014/main" id="{1EF6F129-63F8-4619-AB5E-403C3A4056C5}"/>
            </a:ext>
          </a:extLst>
        </xdr:cNvPr>
        <xdr:cNvSpPr/>
      </xdr:nvSpPr>
      <xdr:spPr>
        <a:xfrm>
          <a:off x="1142682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563880</xdr:colOff>
      <xdr:row>1</xdr:row>
      <xdr:rowOff>60960</xdr:rowOff>
    </xdr:from>
    <xdr:to>
      <xdr:col>2</xdr:col>
      <xdr:colOff>38102</xdr:colOff>
      <xdr:row>27</xdr:row>
      <xdr:rowOff>132480</xdr:rowOff>
    </xdr:to>
    <xdr:grpSp>
      <xdr:nvGrpSpPr>
        <xdr:cNvPr id="2" name="Group 1">
          <a:extLst>
            <a:ext uri="{FF2B5EF4-FFF2-40B4-BE49-F238E27FC236}">
              <a16:creationId xmlns:a16="http://schemas.microsoft.com/office/drawing/2014/main" id="{E612DCCD-F45E-4463-96DE-374404AACC60}"/>
            </a:ext>
          </a:extLst>
        </xdr:cNvPr>
        <xdr:cNvGrpSpPr/>
      </xdr:nvGrpSpPr>
      <xdr:grpSpPr>
        <a:xfrm>
          <a:off x="746760" y="373380"/>
          <a:ext cx="1371602" cy="6411360"/>
          <a:chOff x="365760" y="191859"/>
          <a:chExt cx="1371602" cy="6411360"/>
        </a:xfrm>
      </xdr:grpSpPr>
      <xdr:sp macro="" textlink="">
        <xdr:nvSpPr>
          <xdr:cNvPr id="3" name="Rectangle: Rounded Corners 2">
            <a:hlinkClick xmlns:r="http://schemas.openxmlformats.org/officeDocument/2006/relationships" r:id="rId4"/>
            <a:extLst>
              <a:ext uri="{FF2B5EF4-FFF2-40B4-BE49-F238E27FC236}">
                <a16:creationId xmlns:a16="http://schemas.microsoft.com/office/drawing/2014/main" id="{C81D2BC5-0673-1195-90F6-A15B29895CB8}"/>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4" name="Rectangle: Rounded Corners 3">
            <a:hlinkClick xmlns:r="http://schemas.openxmlformats.org/officeDocument/2006/relationships" r:id="rId5"/>
            <a:extLst>
              <a:ext uri="{FF2B5EF4-FFF2-40B4-BE49-F238E27FC236}">
                <a16:creationId xmlns:a16="http://schemas.microsoft.com/office/drawing/2014/main" id="{111BAEF6-4BBD-AA26-44B6-7F7C7B96669C}"/>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5" name="Rectangle: Rounded Corners 24">
            <a:hlinkClick xmlns:r="http://schemas.openxmlformats.org/officeDocument/2006/relationships" r:id="rId6"/>
            <a:extLst>
              <a:ext uri="{FF2B5EF4-FFF2-40B4-BE49-F238E27FC236}">
                <a16:creationId xmlns:a16="http://schemas.microsoft.com/office/drawing/2014/main" id="{81D86AED-9B51-3840-2074-02D8B552C1FA}"/>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6" name="Rectangle: Rounded Corners 25">
            <a:hlinkClick xmlns:r="http://schemas.openxmlformats.org/officeDocument/2006/relationships" r:id="rId7"/>
            <a:extLst>
              <a:ext uri="{FF2B5EF4-FFF2-40B4-BE49-F238E27FC236}">
                <a16:creationId xmlns:a16="http://schemas.microsoft.com/office/drawing/2014/main" id="{F7FE453E-BA0F-0025-B82C-2F68E9755026}"/>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27" name="Rectangle: Rounded Corners 26">
            <a:hlinkClick xmlns:r="http://schemas.openxmlformats.org/officeDocument/2006/relationships" r:id="rId8"/>
            <a:extLst>
              <a:ext uri="{FF2B5EF4-FFF2-40B4-BE49-F238E27FC236}">
                <a16:creationId xmlns:a16="http://schemas.microsoft.com/office/drawing/2014/main" id="{73BA60DC-98E9-8D36-4F29-0DBDFBD4D1B0}"/>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28" name="Rectangle: Rounded Corners 27">
            <a:hlinkClick xmlns:r="http://schemas.openxmlformats.org/officeDocument/2006/relationships" r:id="rId9"/>
            <a:extLst>
              <a:ext uri="{FF2B5EF4-FFF2-40B4-BE49-F238E27FC236}">
                <a16:creationId xmlns:a16="http://schemas.microsoft.com/office/drawing/2014/main" id="{E79CE034-9588-6E23-0D53-8C7D8AE9ACBC}"/>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32" name="Rectangle: Rounded Corners 31">
            <a:hlinkClick xmlns:r="http://schemas.openxmlformats.org/officeDocument/2006/relationships" r:id="rId10"/>
            <a:extLst>
              <a:ext uri="{FF2B5EF4-FFF2-40B4-BE49-F238E27FC236}">
                <a16:creationId xmlns:a16="http://schemas.microsoft.com/office/drawing/2014/main" id="{4DA8738C-E5C9-AD2D-AD1E-42683F09FEBE}"/>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3" name="Rectangle: Rounded Corners 32">
            <a:hlinkClick xmlns:r="http://schemas.openxmlformats.org/officeDocument/2006/relationships" r:id="rId11"/>
            <a:extLst>
              <a:ext uri="{FF2B5EF4-FFF2-40B4-BE49-F238E27FC236}">
                <a16:creationId xmlns:a16="http://schemas.microsoft.com/office/drawing/2014/main" id="{084A0319-F994-E50D-86A4-A057C4BA8795}"/>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4FFFFBDE-345D-86A4-CD39-608FF25917AE}"/>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5" name="Rectangle: Rounded Corners 34">
            <a:hlinkClick xmlns:r="http://schemas.openxmlformats.org/officeDocument/2006/relationships" r:id="rId13"/>
            <a:extLst>
              <a:ext uri="{FF2B5EF4-FFF2-40B4-BE49-F238E27FC236}">
                <a16:creationId xmlns:a16="http://schemas.microsoft.com/office/drawing/2014/main" id="{102C8249-01A3-6D17-0EF2-1928B6A91FE6}"/>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6" name="Rectangle: Rounded Corners 35">
            <a:hlinkClick xmlns:r="http://schemas.openxmlformats.org/officeDocument/2006/relationships" r:id="rId14"/>
            <a:extLst>
              <a:ext uri="{FF2B5EF4-FFF2-40B4-BE49-F238E27FC236}">
                <a16:creationId xmlns:a16="http://schemas.microsoft.com/office/drawing/2014/main" id="{706C2697-788E-8E29-7826-B1EC5D33B587}"/>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7" name="Rectangle: Rounded Corners 36">
            <a:hlinkClick xmlns:r="http://schemas.openxmlformats.org/officeDocument/2006/relationships" r:id="rId15"/>
            <a:extLst>
              <a:ext uri="{FF2B5EF4-FFF2-40B4-BE49-F238E27FC236}">
                <a16:creationId xmlns:a16="http://schemas.microsoft.com/office/drawing/2014/main" id="{8368F413-73D8-1E8A-075E-209942B6E6D2}"/>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8" name="Rectangle: Rounded Corners 37">
            <a:hlinkClick xmlns:r="http://schemas.openxmlformats.org/officeDocument/2006/relationships" r:id="rId16"/>
            <a:extLst>
              <a:ext uri="{FF2B5EF4-FFF2-40B4-BE49-F238E27FC236}">
                <a16:creationId xmlns:a16="http://schemas.microsoft.com/office/drawing/2014/main" id="{4B10533D-A87E-08D5-E091-A588C2DB450C}"/>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9" name="Rectangle: Rounded Corners 38">
            <a:hlinkClick xmlns:r="http://schemas.openxmlformats.org/officeDocument/2006/relationships" r:id="rId17"/>
            <a:extLst>
              <a:ext uri="{FF2B5EF4-FFF2-40B4-BE49-F238E27FC236}">
                <a16:creationId xmlns:a16="http://schemas.microsoft.com/office/drawing/2014/main" id="{56B50186-6CD4-231A-BD6E-06F12B7990E0}"/>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40" name="Rectangle: Rounded Corners 39">
            <a:hlinkClick xmlns:r="http://schemas.openxmlformats.org/officeDocument/2006/relationships" r:id="rId18"/>
            <a:extLst>
              <a:ext uri="{FF2B5EF4-FFF2-40B4-BE49-F238E27FC236}">
                <a16:creationId xmlns:a16="http://schemas.microsoft.com/office/drawing/2014/main" id="{A879D7E7-E603-2777-5ECD-BEF23775A342}"/>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41" name="Rectangle: Rounded Corners 40">
            <a:hlinkClick xmlns:r="http://schemas.openxmlformats.org/officeDocument/2006/relationships" r:id="rId19"/>
            <a:extLst>
              <a:ext uri="{FF2B5EF4-FFF2-40B4-BE49-F238E27FC236}">
                <a16:creationId xmlns:a16="http://schemas.microsoft.com/office/drawing/2014/main" id="{319E67D2-6CAB-7921-FF5C-DBAF68B34099}"/>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2" name="Rectangle: Rounded Corners 41">
            <a:hlinkClick xmlns:r="http://schemas.openxmlformats.org/officeDocument/2006/relationships" r:id="rId20"/>
            <a:extLst>
              <a:ext uri="{FF2B5EF4-FFF2-40B4-BE49-F238E27FC236}">
                <a16:creationId xmlns:a16="http://schemas.microsoft.com/office/drawing/2014/main" id="{7799E5DE-8214-B36B-3856-08136000767A}"/>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3" name="Rectangle: Rounded Corners 42">
            <a:hlinkClick xmlns:r="http://schemas.openxmlformats.org/officeDocument/2006/relationships" r:id="rId21"/>
            <a:extLst>
              <a:ext uri="{FF2B5EF4-FFF2-40B4-BE49-F238E27FC236}">
                <a16:creationId xmlns:a16="http://schemas.microsoft.com/office/drawing/2014/main" id="{3BDAC5AF-DE25-63B9-E326-F01337CD5646}"/>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4" name="Rectangle: Rounded Corners 43">
            <a:hlinkClick xmlns:r="http://schemas.openxmlformats.org/officeDocument/2006/relationships" r:id="rId22"/>
            <a:extLst>
              <a:ext uri="{FF2B5EF4-FFF2-40B4-BE49-F238E27FC236}">
                <a16:creationId xmlns:a16="http://schemas.microsoft.com/office/drawing/2014/main" id="{E01B1004-4215-79FF-B2FB-3A85BA1E06FC}"/>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5" name="Rectangle: Rounded Corners 44">
            <a:hlinkClick xmlns:r="http://schemas.openxmlformats.org/officeDocument/2006/relationships" r:id="rId23"/>
            <a:extLst>
              <a:ext uri="{FF2B5EF4-FFF2-40B4-BE49-F238E27FC236}">
                <a16:creationId xmlns:a16="http://schemas.microsoft.com/office/drawing/2014/main" id="{A1EACA19-9262-8290-3349-4D7A9155392B}"/>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73.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95B5DFE8-BA97-417B-A3E7-01D363F2CAD0}"/>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137160</xdr:colOff>
      <xdr:row>2</xdr:row>
      <xdr:rowOff>206361</xdr:rowOff>
    </xdr:from>
    <xdr:to>
      <xdr:col>47</xdr:col>
      <xdr:colOff>637539</xdr:colOff>
      <xdr:row>4</xdr:row>
      <xdr:rowOff>62640</xdr:rowOff>
    </xdr:to>
    <xdr:sp macro="" textlink="">
      <xdr:nvSpPr>
        <xdr:cNvPr id="25" name="Rectangle: Rounded Corners 24">
          <a:hlinkClick xmlns:r="http://schemas.openxmlformats.org/officeDocument/2006/relationships" r:id="rId1"/>
          <a:extLst>
            <a:ext uri="{FF2B5EF4-FFF2-40B4-BE49-F238E27FC236}">
              <a16:creationId xmlns:a16="http://schemas.microsoft.com/office/drawing/2014/main" id="{3DBAE6B4-FA5E-4A6B-9EAB-9EF51203371F}"/>
            </a:ext>
          </a:extLst>
        </xdr:cNvPr>
        <xdr:cNvSpPr/>
      </xdr:nvSpPr>
      <xdr:spPr>
        <a:xfrm>
          <a:off x="1006602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398992</xdr:colOff>
      <xdr:row>1</xdr:row>
      <xdr:rowOff>7620</xdr:rowOff>
    </xdr:from>
    <xdr:to>
      <xdr:col>45</xdr:col>
      <xdr:colOff>667809</xdr:colOff>
      <xdr:row>2</xdr:row>
      <xdr:rowOff>17357</xdr:rowOff>
    </xdr:to>
    <xdr:sp macro="" textlink="">
      <xdr:nvSpPr>
        <xdr:cNvPr id="26" name="Rectangle: Rounded Corners 25">
          <a:hlinkClick xmlns:r="http://schemas.openxmlformats.org/officeDocument/2006/relationships" r:id="rId2"/>
          <a:extLst>
            <a:ext uri="{FF2B5EF4-FFF2-40B4-BE49-F238E27FC236}">
              <a16:creationId xmlns:a16="http://schemas.microsoft.com/office/drawing/2014/main" id="{0B883253-B50D-4807-92D8-6984D4AFC40F}"/>
            </a:ext>
          </a:extLst>
        </xdr:cNvPr>
        <xdr:cNvSpPr/>
      </xdr:nvSpPr>
      <xdr:spPr>
        <a:xfrm>
          <a:off x="1032785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46</xdr:col>
      <xdr:colOff>4445</xdr:colOff>
      <xdr:row>1</xdr:row>
      <xdr:rowOff>7620</xdr:rowOff>
    </xdr:from>
    <xdr:to>
      <xdr:col>47</xdr:col>
      <xdr:colOff>275802</xdr:colOff>
      <xdr:row>2</xdr:row>
      <xdr:rowOff>22648</xdr:rowOff>
    </xdr:to>
    <xdr:sp macro="" textlink="">
      <xdr:nvSpPr>
        <xdr:cNvPr id="27" name="Rectangle: Rounded Corners 26">
          <a:hlinkClick xmlns:r="http://schemas.openxmlformats.org/officeDocument/2006/relationships" r:id="rId3"/>
          <a:extLst>
            <a:ext uri="{FF2B5EF4-FFF2-40B4-BE49-F238E27FC236}">
              <a16:creationId xmlns:a16="http://schemas.microsoft.com/office/drawing/2014/main" id="{DA90848B-E7A0-4254-9B5F-9D0606F5CF5B}"/>
            </a:ext>
          </a:extLst>
        </xdr:cNvPr>
        <xdr:cNvSpPr/>
      </xdr:nvSpPr>
      <xdr:spPr>
        <a:xfrm>
          <a:off x="1140396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563880</xdr:colOff>
      <xdr:row>1</xdr:row>
      <xdr:rowOff>60960</xdr:rowOff>
    </xdr:from>
    <xdr:to>
      <xdr:col>2</xdr:col>
      <xdr:colOff>38102</xdr:colOff>
      <xdr:row>27</xdr:row>
      <xdr:rowOff>132480</xdr:rowOff>
    </xdr:to>
    <xdr:grpSp>
      <xdr:nvGrpSpPr>
        <xdr:cNvPr id="2" name="Group 1">
          <a:extLst>
            <a:ext uri="{FF2B5EF4-FFF2-40B4-BE49-F238E27FC236}">
              <a16:creationId xmlns:a16="http://schemas.microsoft.com/office/drawing/2014/main" id="{4C246C54-7C5C-4314-87EF-580A083228AD}"/>
            </a:ext>
          </a:extLst>
        </xdr:cNvPr>
        <xdr:cNvGrpSpPr/>
      </xdr:nvGrpSpPr>
      <xdr:grpSpPr>
        <a:xfrm>
          <a:off x="746760" y="373380"/>
          <a:ext cx="1371602" cy="6411360"/>
          <a:chOff x="365760" y="191859"/>
          <a:chExt cx="1371602" cy="6411360"/>
        </a:xfrm>
      </xdr:grpSpPr>
      <xdr:sp macro="" textlink="">
        <xdr:nvSpPr>
          <xdr:cNvPr id="3" name="Rectangle: Rounded Corners 2">
            <a:hlinkClick xmlns:r="http://schemas.openxmlformats.org/officeDocument/2006/relationships" r:id="rId4"/>
            <a:extLst>
              <a:ext uri="{FF2B5EF4-FFF2-40B4-BE49-F238E27FC236}">
                <a16:creationId xmlns:a16="http://schemas.microsoft.com/office/drawing/2014/main" id="{0F28B913-0C1B-D1B5-6670-F0D4AFBCC43F}"/>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4" name="Rectangle: Rounded Corners 3">
            <a:hlinkClick xmlns:r="http://schemas.openxmlformats.org/officeDocument/2006/relationships" r:id="rId5"/>
            <a:extLst>
              <a:ext uri="{FF2B5EF4-FFF2-40B4-BE49-F238E27FC236}">
                <a16:creationId xmlns:a16="http://schemas.microsoft.com/office/drawing/2014/main" id="{CD2CFA83-B847-6145-710E-684FAA292592}"/>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8" name="Rectangle: Rounded Corners 27">
            <a:hlinkClick xmlns:r="http://schemas.openxmlformats.org/officeDocument/2006/relationships" r:id="rId6"/>
            <a:extLst>
              <a:ext uri="{FF2B5EF4-FFF2-40B4-BE49-F238E27FC236}">
                <a16:creationId xmlns:a16="http://schemas.microsoft.com/office/drawing/2014/main" id="{1DDC6505-0172-C963-1360-077BA996B6AB}"/>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9" name="Rectangle: Rounded Corners 28">
            <a:hlinkClick xmlns:r="http://schemas.openxmlformats.org/officeDocument/2006/relationships" r:id="rId7"/>
            <a:extLst>
              <a:ext uri="{FF2B5EF4-FFF2-40B4-BE49-F238E27FC236}">
                <a16:creationId xmlns:a16="http://schemas.microsoft.com/office/drawing/2014/main" id="{64D043FF-5571-2D97-D8C7-9E6486919DBF}"/>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30" name="Rectangle: Rounded Corners 29">
            <a:hlinkClick xmlns:r="http://schemas.openxmlformats.org/officeDocument/2006/relationships" r:id="rId8"/>
            <a:extLst>
              <a:ext uri="{FF2B5EF4-FFF2-40B4-BE49-F238E27FC236}">
                <a16:creationId xmlns:a16="http://schemas.microsoft.com/office/drawing/2014/main" id="{5175197A-FF9F-F836-54E4-1E7A0F0C3F9C}"/>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31" name="Rectangle: Rounded Corners 30">
            <a:hlinkClick xmlns:r="http://schemas.openxmlformats.org/officeDocument/2006/relationships" r:id="rId9"/>
            <a:extLst>
              <a:ext uri="{FF2B5EF4-FFF2-40B4-BE49-F238E27FC236}">
                <a16:creationId xmlns:a16="http://schemas.microsoft.com/office/drawing/2014/main" id="{A644DF8F-A438-3A3E-88A5-83758F9F6CAA}"/>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32" name="Rectangle: Rounded Corners 31">
            <a:hlinkClick xmlns:r="http://schemas.openxmlformats.org/officeDocument/2006/relationships" r:id="rId10"/>
            <a:extLst>
              <a:ext uri="{FF2B5EF4-FFF2-40B4-BE49-F238E27FC236}">
                <a16:creationId xmlns:a16="http://schemas.microsoft.com/office/drawing/2014/main" id="{4BE6726B-FB10-2B78-4B62-6B401F8378DF}"/>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3" name="Rectangle: Rounded Corners 32">
            <a:hlinkClick xmlns:r="http://schemas.openxmlformats.org/officeDocument/2006/relationships" r:id="rId11"/>
            <a:extLst>
              <a:ext uri="{FF2B5EF4-FFF2-40B4-BE49-F238E27FC236}">
                <a16:creationId xmlns:a16="http://schemas.microsoft.com/office/drawing/2014/main" id="{39E2D4F4-2D70-8FCB-E48E-A57E76373227}"/>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98738A81-33E4-F5F4-5621-D6C1CBA85EE7}"/>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5" name="Rectangle: Rounded Corners 34">
            <a:hlinkClick xmlns:r="http://schemas.openxmlformats.org/officeDocument/2006/relationships" r:id="rId13"/>
            <a:extLst>
              <a:ext uri="{FF2B5EF4-FFF2-40B4-BE49-F238E27FC236}">
                <a16:creationId xmlns:a16="http://schemas.microsoft.com/office/drawing/2014/main" id="{5EA32CDB-3EF3-3767-AAC9-7977FCE68540}"/>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6" name="Rectangle: Rounded Corners 35">
            <a:hlinkClick xmlns:r="http://schemas.openxmlformats.org/officeDocument/2006/relationships" r:id="rId14"/>
            <a:extLst>
              <a:ext uri="{FF2B5EF4-FFF2-40B4-BE49-F238E27FC236}">
                <a16:creationId xmlns:a16="http://schemas.microsoft.com/office/drawing/2014/main" id="{566A83FA-AABA-5B55-AE9E-A99D7D08BD6D}"/>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7" name="Rectangle: Rounded Corners 36">
            <a:hlinkClick xmlns:r="http://schemas.openxmlformats.org/officeDocument/2006/relationships" r:id="rId15"/>
            <a:extLst>
              <a:ext uri="{FF2B5EF4-FFF2-40B4-BE49-F238E27FC236}">
                <a16:creationId xmlns:a16="http://schemas.microsoft.com/office/drawing/2014/main" id="{0C9A0FB0-DBE6-D765-1BC7-AFC9DC97E33B}"/>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8" name="Rectangle: Rounded Corners 37">
            <a:hlinkClick xmlns:r="http://schemas.openxmlformats.org/officeDocument/2006/relationships" r:id="rId16"/>
            <a:extLst>
              <a:ext uri="{FF2B5EF4-FFF2-40B4-BE49-F238E27FC236}">
                <a16:creationId xmlns:a16="http://schemas.microsoft.com/office/drawing/2014/main" id="{F78BA66E-8D2B-1B99-FABA-7DAE1E488B06}"/>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9" name="Rectangle: Rounded Corners 38">
            <a:hlinkClick xmlns:r="http://schemas.openxmlformats.org/officeDocument/2006/relationships" r:id="rId17"/>
            <a:extLst>
              <a:ext uri="{FF2B5EF4-FFF2-40B4-BE49-F238E27FC236}">
                <a16:creationId xmlns:a16="http://schemas.microsoft.com/office/drawing/2014/main" id="{0C028683-E69F-0186-6322-80ED5B81AFAE}"/>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40" name="Rectangle: Rounded Corners 39">
            <a:hlinkClick xmlns:r="http://schemas.openxmlformats.org/officeDocument/2006/relationships" r:id="rId18"/>
            <a:extLst>
              <a:ext uri="{FF2B5EF4-FFF2-40B4-BE49-F238E27FC236}">
                <a16:creationId xmlns:a16="http://schemas.microsoft.com/office/drawing/2014/main" id="{B7CC726B-6AE2-FC79-9633-C9E88D5D35CD}"/>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41" name="Rectangle: Rounded Corners 40">
            <a:hlinkClick xmlns:r="http://schemas.openxmlformats.org/officeDocument/2006/relationships" r:id="rId19"/>
            <a:extLst>
              <a:ext uri="{FF2B5EF4-FFF2-40B4-BE49-F238E27FC236}">
                <a16:creationId xmlns:a16="http://schemas.microsoft.com/office/drawing/2014/main" id="{A0F4E6AF-928F-7E2D-6A99-90F4C12974E8}"/>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2" name="Rectangle: Rounded Corners 41">
            <a:hlinkClick xmlns:r="http://schemas.openxmlformats.org/officeDocument/2006/relationships" r:id="rId20"/>
            <a:extLst>
              <a:ext uri="{FF2B5EF4-FFF2-40B4-BE49-F238E27FC236}">
                <a16:creationId xmlns:a16="http://schemas.microsoft.com/office/drawing/2014/main" id="{33C82192-B13E-051B-154C-9A0768611C94}"/>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3" name="Rectangle: Rounded Corners 42">
            <a:hlinkClick xmlns:r="http://schemas.openxmlformats.org/officeDocument/2006/relationships" r:id="rId21"/>
            <a:extLst>
              <a:ext uri="{FF2B5EF4-FFF2-40B4-BE49-F238E27FC236}">
                <a16:creationId xmlns:a16="http://schemas.microsoft.com/office/drawing/2014/main" id="{2820A1F4-EA39-6703-44C0-ED2A0B388E39}"/>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4" name="Rectangle: Rounded Corners 43">
            <a:hlinkClick xmlns:r="http://schemas.openxmlformats.org/officeDocument/2006/relationships" r:id="rId22"/>
            <a:extLst>
              <a:ext uri="{FF2B5EF4-FFF2-40B4-BE49-F238E27FC236}">
                <a16:creationId xmlns:a16="http://schemas.microsoft.com/office/drawing/2014/main" id="{AEB3847D-7DB4-64B4-D8F0-8C13FF5E864C}"/>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5" name="Rectangle: Rounded Corners 44">
            <a:hlinkClick xmlns:r="http://schemas.openxmlformats.org/officeDocument/2006/relationships" r:id="rId23"/>
            <a:extLst>
              <a:ext uri="{FF2B5EF4-FFF2-40B4-BE49-F238E27FC236}">
                <a16:creationId xmlns:a16="http://schemas.microsoft.com/office/drawing/2014/main" id="{704DA76F-2236-AC1C-CAA9-C8841EC0B29C}"/>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74.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C85CD049-E7BF-46DA-9B4E-35766A66A5E3}"/>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129540</xdr:colOff>
      <xdr:row>2</xdr:row>
      <xdr:rowOff>206361</xdr:rowOff>
    </xdr:from>
    <xdr:to>
      <xdr:col>47</xdr:col>
      <xdr:colOff>629919</xdr:colOff>
      <xdr:row>4</xdr:row>
      <xdr:rowOff>62640</xdr:rowOff>
    </xdr:to>
    <xdr:sp macro="" textlink="">
      <xdr:nvSpPr>
        <xdr:cNvPr id="25" name="Rectangle: Rounded Corners 24">
          <a:hlinkClick xmlns:r="http://schemas.openxmlformats.org/officeDocument/2006/relationships" r:id="rId1"/>
          <a:extLst>
            <a:ext uri="{FF2B5EF4-FFF2-40B4-BE49-F238E27FC236}">
              <a16:creationId xmlns:a16="http://schemas.microsoft.com/office/drawing/2014/main" id="{1ED12C19-764A-46B8-AC0C-EFFEC421B4FD}"/>
            </a:ext>
          </a:extLst>
        </xdr:cNvPr>
        <xdr:cNvSpPr/>
      </xdr:nvSpPr>
      <xdr:spPr>
        <a:xfrm>
          <a:off x="1005840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391372</xdr:colOff>
      <xdr:row>1</xdr:row>
      <xdr:rowOff>7620</xdr:rowOff>
    </xdr:from>
    <xdr:to>
      <xdr:col>45</xdr:col>
      <xdr:colOff>660189</xdr:colOff>
      <xdr:row>2</xdr:row>
      <xdr:rowOff>17357</xdr:rowOff>
    </xdr:to>
    <xdr:sp macro="" textlink="">
      <xdr:nvSpPr>
        <xdr:cNvPr id="26" name="Rectangle: Rounded Corners 25">
          <a:hlinkClick xmlns:r="http://schemas.openxmlformats.org/officeDocument/2006/relationships" r:id="rId2"/>
          <a:extLst>
            <a:ext uri="{FF2B5EF4-FFF2-40B4-BE49-F238E27FC236}">
              <a16:creationId xmlns:a16="http://schemas.microsoft.com/office/drawing/2014/main" id="{5B49622E-DCD9-4DE2-A083-0F7B4BC51293}"/>
            </a:ext>
          </a:extLst>
        </xdr:cNvPr>
        <xdr:cNvSpPr/>
      </xdr:nvSpPr>
      <xdr:spPr>
        <a:xfrm>
          <a:off x="1032023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45</xdr:col>
      <xdr:colOff>789305</xdr:colOff>
      <xdr:row>1</xdr:row>
      <xdr:rowOff>7620</xdr:rowOff>
    </xdr:from>
    <xdr:to>
      <xdr:col>47</xdr:col>
      <xdr:colOff>268182</xdr:colOff>
      <xdr:row>2</xdr:row>
      <xdr:rowOff>22648</xdr:rowOff>
    </xdr:to>
    <xdr:sp macro="" textlink="">
      <xdr:nvSpPr>
        <xdr:cNvPr id="27" name="Rectangle: Rounded Corners 26">
          <a:hlinkClick xmlns:r="http://schemas.openxmlformats.org/officeDocument/2006/relationships" r:id="rId3"/>
          <a:extLst>
            <a:ext uri="{FF2B5EF4-FFF2-40B4-BE49-F238E27FC236}">
              <a16:creationId xmlns:a16="http://schemas.microsoft.com/office/drawing/2014/main" id="{CF566482-2D87-4355-B310-A5172C76DB89}"/>
            </a:ext>
          </a:extLst>
        </xdr:cNvPr>
        <xdr:cNvSpPr/>
      </xdr:nvSpPr>
      <xdr:spPr>
        <a:xfrm>
          <a:off x="1139634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563880</xdr:colOff>
      <xdr:row>1</xdr:row>
      <xdr:rowOff>60960</xdr:rowOff>
    </xdr:from>
    <xdr:to>
      <xdr:col>2</xdr:col>
      <xdr:colOff>38102</xdr:colOff>
      <xdr:row>27</xdr:row>
      <xdr:rowOff>132480</xdr:rowOff>
    </xdr:to>
    <xdr:grpSp>
      <xdr:nvGrpSpPr>
        <xdr:cNvPr id="2" name="Group 1">
          <a:extLst>
            <a:ext uri="{FF2B5EF4-FFF2-40B4-BE49-F238E27FC236}">
              <a16:creationId xmlns:a16="http://schemas.microsoft.com/office/drawing/2014/main" id="{9FDE8873-B653-48DE-9011-5944B12E1AAD}"/>
            </a:ext>
          </a:extLst>
        </xdr:cNvPr>
        <xdr:cNvGrpSpPr/>
      </xdr:nvGrpSpPr>
      <xdr:grpSpPr>
        <a:xfrm>
          <a:off x="746760" y="373380"/>
          <a:ext cx="1371602" cy="6411360"/>
          <a:chOff x="365760" y="191859"/>
          <a:chExt cx="1371602" cy="6411360"/>
        </a:xfrm>
      </xdr:grpSpPr>
      <xdr:sp macro="" textlink="">
        <xdr:nvSpPr>
          <xdr:cNvPr id="3" name="Rectangle: Rounded Corners 2">
            <a:hlinkClick xmlns:r="http://schemas.openxmlformats.org/officeDocument/2006/relationships" r:id="rId4"/>
            <a:extLst>
              <a:ext uri="{FF2B5EF4-FFF2-40B4-BE49-F238E27FC236}">
                <a16:creationId xmlns:a16="http://schemas.microsoft.com/office/drawing/2014/main" id="{7B573FD1-D91D-044B-830F-CC98100C4F53}"/>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0" i="0" u="none">
                <a:solidFill>
                  <a:schemeClr val="bg1"/>
                </a:solidFill>
              </a:rPr>
              <a:t>Department</a:t>
            </a:r>
            <a:r>
              <a:rPr lang="en-US" sz="800" b="0" i="0" u="none" baseline="0">
                <a:solidFill>
                  <a:schemeClr val="bg1"/>
                </a:solidFill>
              </a:rPr>
              <a:t> Information</a:t>
            </a:r>
            <a:endParaRPr lang="en-US" sz="800" b="0" i="0" u="none">
              <a:solidFill>
                <a:schemeClr val="bg1"/>
              </a:solidFill>
            </a:endParaRPr>
          </a:p>
        </xdr:txBody>
      </xdr:sp>
      <xdr:sp macro="" textlink="">
        <xdr:nvSpPr>
          <xdr:cNvPr id="4" name="Rectangle: Rounded Corners 3">
            <a:hlinkClick xmlns:r="http://schemas.openxmlformats.org/officeDocument/2006/relationships" r:id="rId5"/>
            <a:extLst>
              <a:ext uri="{FF2B5EF4-FFF2-40B4-BE49-F238E27FC236}">
                <a16:creationId xmlns:a16="http://schemas.microsoft.com/office/drawing/2014/main" id="{F783F1F6-771C-E298-C63B-52781E5DB2C8}"/>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0" i="0" u="none">
                <a:solidFill>
                  <a:schemeClr val="bg1"/>
                </a:solidFill>
              </a:rPr>
              <a:t>County Contacts</a:t>
            </a:r>
          </a:p>
        </xdr:txBody>
      </xdr:sp>
      <xdr:sp macro="" textlink="">
        <xdr:nvSpPr>
          <xdr:cNvPr id="28" name="Rectangle: Rounded Corners 27">
            <a:hlinkClick xmlns:r="http://schemas.openxmlformats.org/officeDocument/2006/relationships" r:id="rId6"/>
            <a:extLst>
              <a:ext uri="{FF2B5EF4-FFF2-40B4-BE49-F238E27FC236}">
                <a16:creationId xmlns:a16="http://schemas.microsoft.com/office/drawing/2014/main" id="{CE44DE3C-BE70-6811-4388-42DF5E7CE282}"/>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0" i="0" u="none">
                <a:solidFill>
                  <a:schemeClr val="bg1"/>
                </a:solidFill>
              </a:rPr>
              <a:t>City or</a:t>
            </a:r>
            <a:r>
              <a:rPr lang="en-US" sz="800" b="0" i="0" u="none" baseline="0">
                <a:solidFill>
                  <a:schemeClr val="bg1"/>
                </a:solidFill>
              </a:rPr>
              <a:t> Town Contacts</a:t>
            </a:r>
            <a:endParaRPr lang="en-US" sz="800" b="0" i="0" u="none">
              <a:solidFill>
                <a:schemeClr val="bg1"/>
              </a:solidFill>
            </a:endParaRPr>
          </a:p>
        </xdr:txBody>
      </xdr:sp>
      <xdr:sp macro="" textlink="">
        <xdr:nvSpPr>
          <xdr:cNvPr id="29" name="Rectangle: Rounded Corners 28">
            <a:hlinkClick xmlns:r="http://schemas.openxmlformats.org/officeDocument/2006/relationships" r:id="rId7"/>
            <a:extLst>
              <a:ext uri="{FF2B5EF4-FFF2-40B4-BE49-F238E27FC236}">
                <a16:creationId xmlns:a16="http://schemas.microsoft.com/office/drawing/2014/main" id="{103368DD-8B1C-2A00-911B-67ABAB4B0114}"/>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0" i="0" u="none">
                <a:solidFill>
                  <a:schemeClr val="bg1"/>
                </a:solidFill>
              </a:rPr>
              <a:t>Fire Station Info</a:t>
            </a:r>
          </a:p>
          <a:p>
            <a:pPr algn="ctr"/>
            <a:endParaRPr lang="en-US" sz="800" b="0" i="0" u="none">
              <a:solidFill>
                <a:schemeClr val="bg1"/>
              </a:solidFill>
            </a:endParaRPr>
          </a:p>
        </xdr:txBody>
      </xdr:sp>
      <xdr:sp macro="" textlink="">
        <xdr:nvSpPr>
          <xdr:cNvPr id="30" name="Rectangle: Rounded Corners 29">
            <a:hlinkClick xmlns:r="http://schemas.openxmlformats.org/officeDocument/2006/relationships" r:id="rId8"/>
            <a:extLst>
              <a:ext uri="{FF2B5EF4-FFF2-40B4-BE49-F238E27FC236}">
                <a16:creationId xmlns:a16="http://schemas.microsoft.com/office/drawing/2014/main" id="{4CE20477-136A-CA30-EEF5-698906E05EE1}"/>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0" i="0" u="none">
                <a:solidFill>
                  <a:schemeClr val="bg1"/>
                </a:solidFill>
              </a:rPr>
              <a:t>Demographics and Alarms</a:t>
            </a:r>
          </a:p>
        </xdr:txBody>
      </xdr:sp>
      <xdr:sp macro="" textlink="">
        <xdr:nvSpPr>
          <xdr:cNvPr id="31" name="Rectangle: Rounded Corners 30">
            <a:hlinkClick xmlns:r="http://schemas.openxmlformats.org/officeDocument/2006/relationships" r:id="rId9"/>
            <a:extLst>
              <a:ext uri="{FF2B5EF4-FFF2-40B4-BE49-F238E27FC236}">
                <a16:creationId xmlns:a16="http://schemas.microsoft.com/office/drawing/2014/main" id="{3E4DB1E4-734B-C530-E550-41BDE2E2D071}"/>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0" i="0" u="none">
                <a:solidFill>
                  <a:schemeClr val="bg1"/>
                </a:solidFill>
              </a:rPr>
              <a:t>Personnel and On Duty Staffing</a:t>
            </a:r>
          </a:p>
        </xdr:txBody>
      </xdr:sp>
      <xdr:sp macro="" textlink="">
        <xdr:nvSpPr>
          <xdr:cNvPr id="32" name="Rectangle: Rounded Corners 31">
            <a:hlinkClick xmlns:r="http://schemas.openxmlformats.org/officeDocument/2006/relationships" r:id="rId10"/>
            <a:extLst>
              <a:ext uri="{FF2B5EF4-FFF2-40B4-BE49-F238E27FC236}">
                <a16:creationId xmlns:a16="http://schemas.microsoft.com/office/drawing/2014/main" id="{CEE6905E-E314-125E-5370-4F5E498A5FB6}"/>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0" i="0" u="none">
                <a:solidFill>
                  <a:schemeClr val="bg1"/>
                </a:solidFill>
              </a:rPr>
              <a:t>Structure Fire Response</a:t>
            </a:r>
          </a:p>
        </xdr:txBody>
      </xdr:sp>
      <xdr:sp macro="" textlink="">
        <xdr:nvSpPr>
          <xdr:cNvPr id="33" name="Rectangle: Rounded Corners 32">
            <a:hlinkClick xmlns:r="http://schemas.openxmlformats.org/officeDocument/2006/relationships" r:id="rId11"/>
            <a:extLst>
              <a:ext uri="{FF2B5EF4-FFF2-40B4-BE49-F238E27FC236}">
                <a16:creationId xmlns:a16="http://schemas.microsoft.com/office/drawing/2014/main" id="{54FDE75E-AAB2-BC2B-91CC-F3084365DC3B}"/>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0" i="0" u="none">
                <a:solidFill>
                  <a:schemeClr val="bg1"/>
                </a:solidFill>
              </a:rPr>
              <a:t>Training Sheets</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64E85373-59FD-1C7D-38B5-63136677E77A}"/>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0" i="0" u="none">
                <a:solidFill>
                  <a:schemeClr val="bg1"/>
                </a:solidFill>
              </a:rPr>
              <a:t>Governmental Information</a:t>
            </a:r>
          </a:p>
        </xdr:txBody>
      </xdr:sp>
      <xdr:sp macro="" textlink="">
        <xdr:nvSpPr>
          <xdr:cNvPr id="35" name="Rectangle: Rounded Corners 34">
            <a:hlinkClick xmlns:r="http://schemas.openxmlformats.org/officeDocument/2006/relationships" r:id="rId13"/>
            <a:extLst>
              <a:ext uri="{FF2B5EF4-FFF2-40B4-BE49-F238E27FC236}">
                <a16:creationId xmlns:a16="http://schemas.microsoft.com/office/drawing/2014/main" id="{4ED53787-38D6-F64C-1212-80B5A9AF23E8}"/>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0" i="0" u="none">
                <a:solidFill>
                  <a:schemeClr val="bg1"/>
                </a:solidFill>
              </a:rPr>
              <a:t>Automatic Aid Response</a:t>
            </a:r>
          </a:p>
        </xdr:txBody>
      </xdr:sp>
      <xdr:sp macro="" textlink="">
        <xdr:nvSpPr>
          <xdr:cNvPr id="36" name="Rectangle: Rounded Corners 35">
            <a:hlinkClick xmlns:r="http://schemas.openxmlformats.org/officeDocument/2006/relationships" r:id="rId14"/>
            <a:extLst>
              <a:ext uri="{FF2B5EF4-FFF2-40B4-BE49-F238E27FC236}">
                <a16:creationId xmlns:a16="http://schemas.microsoft.com/office/drawing/2014/main" id="{C8BA0312-A185-4EDF-1A45-065AB6857222}"/>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0" i="0" u="none">
                <a:solidFill>
                  <a:schemeClr val="bg1"/>
                </a:solidFill>
              </a:rPr>
              <a:t>Automatic Aid Worksheets</a:t>
            </a:r>
          </a:p>
        </xdr:txBody>
      </xdr:sp>
      <xdr:sp macro="" textlink="">
        <xdr:nvSpPr>
          <xdr:cNvPr id="37" name="Rectangle: Rounded Corners 36">
            <a:hlinkClick xmlns:r="http://schemas.openxmlformats.org/officeDocument/2006/relationships" r:id="rId15"/>
            <a:extLst>
              <a:ext uri="{FF2B5EF4-FFF2-40B4-BE49-F238E27FC236}">
                <a16:creationId xmlns:a16="http://schemas.microsoft.com/office/drawing/2014/main" id="{C84D6EB3-3CE0-8EFE-AE37-2F03711579E5}"/>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0" i="0" u="none">
                <a:solidFill>
                  <a:schemeClr val="bg1"/>
                </a:solidFill>
              </a:rPr>
              <a:t>Outside Aid for IP's</a:t>
            </a:r>
          </a:p>
        </xdr:txBody>
      </xdr:sp>
      <xdr:sp macro="" textlink="">
        <xdr:nvSpPr>
          <xdr:cNvPr id="38" name="Rectangle: Rounded Corners 37">
            <a:hlinkClick xmlns:r="http://schemas.openxmlformats.org/officeDocument/2006/relationships" r:id="rId16"/>
            <a:extLst>
              <a:ext uri="{FF2B5EF4-FFF2-40B4-BE49-F238E27FC236}">
                <a16:creationId xmlns:a16="http://schemas.microsoft.com/office/drawing/2014/main" id="{617A54D1-88A6-34AE-3695-4BD328304A11}"/>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0" i="0" u="none">
                <a:solidFill>
                  <a:schemeClr val="bg1"/>
                </a:solidFill>
              </a:rPr>
              <a:t>Apparatus</a:t>
            </a:r>
            <a:r>
              <a:rPr lang="en-US" sz="800" b="0" i="0" u="none" baseline="0">
                <a:solidFill>
                  <a:schemeClr val="bg1"/>
                </a:solidFill>
              </a:rPr>
              <a:t> Sheets</a:t>
            </a:r>
            <a:endParaRPr lang="en-US" sz="800" b="0" i="0" u="none">
              <a:solidFill>
                <a:schemeClr val="bg1"/>
              </a:solidFill>
            </a:endParaRPr>
          </a:p>
        </xdr:txBody>
      </xdr:sp>
      <xdr:sp macro="" textlink="">
        <xdr:nvSpPr>
          <xdr:cNvPr id="39" name="Rectangle: Rounded Corners 38">
            <a:hlinkClick xmlns:r="http://schemas.openxmlformats.org/officeDocument/2006/relationships" r:id="rId17"/>
            <a:extLst>
              <a:ext uri="{FF2B5EF4-FFF2-40B4-BE49-F238E27FC236}">
                <a16:creationId xmlns:a16="http://schemas.microsoft.com/office/drawing/2014/main" id="{40E0886B-B0E8-0092-58D2-7B3896A0F8B8}"/>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0" i="0" u="none">
                <a:solidFill>
                  <a:schemeClr val="bg1"/>
                </a:solidFill>
              </a:rPr>
              <a:t>Deployment Performance</a:t>
            </a:r>
          </a:p>
        </xdr:txBody>
      </xdr:sp>
      <xdr:sp macro="" textlink="">
        <xdr:nvSpPr>
          <xdr:cNvPr id="40" name="Rectangle: Rounded Corners 39">
            <a:hlinkClick xmlns:r="http://schemas.openxmlformats.org/officeDocument/2006/relationships" r:id="rId18"/>
            <a:extLst>
              <a:ext uri="{FF2B5EF4-FFF2-40B4-BE49-F238E27FC236}">
                <a16:creationId xmlns:a16="http://schemas.microsoft.com/office/drawing/2014/main" id="{D82E6EC5-ECD6-4472-7798-0FE9BECF64EA}"/>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0" i="0" u="none">
                <a:solidFill>
                  <a:schemeClr val="bg1"/>
                </a:solidFill>
              </a:rPr>
              <a:t>Community Risk</a:t>
            </a:r>
            <a:r>
              <a:rPr lang="en-US" sz="800" b="0" i="0" u="none" baseline="0">
                <a:solidFill>
                  <a:schemeClr val="bg1"/>
                </a:solidFill>
              </a:rPr>
              <a:t> Reduction</a:t>
            </a:r>
            <a:endParaRPr lang="en-US" sz="800" b="0" i="0" u="none">
              <a:solidFill>
                <a:schemeClr val="bg1"/>
              </a:solidFill>
            </a:endParaRPr>
          </a:p>
        </xdr:txBody>
      </xdr:sp>
      <xdr:sp macro="" textlink="">
        <xdr:nvSpPr>
          <xdr:cNvPr id="41" name="Rectangle: Rounded Corners 40">
            <a:hlinkClick xmlns:r="http://schemas.openxmlformats.org/officeDocument/2006/relationships" r:id="rId19"/>
            <a:extLst>
              <a:ext uri="{FF2B5EF4-FFF2-40B4-BE49-F238E27FC236}">
                <a16:creationId xmlns:a16="http://schemas.microsoft.com/office/drawing/2014/main" id="{1D28A247-6F4F-BB2C-AE92-8F9D493F0D7F}"/>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0" i="0" u="none">
                <a:solidFill>
                  <a:schemeClr val="bg1"/>
                </a:solidFill>
              </a:rPr>
              <a:t>Static Water</a:t>
            </a:r>
            <a:r>
              <a:rPr lang="en-US" sz="800" b="0" i="0" u="none" baseline="0">
                <a:solidFill>
                  <a:schemeClr val="bg1"/>
                </a:solidFill>
              </a:rPr>
              <a:t> Point Worksheet</a:t>
            </a:r>
          </a:p>
        </xdr:txBody>
      </xdr:sp>
      <xdr:sp macro="" textlink="">
        <xdr:nvSpPr>
          <xdr:cNvPr id="42" name="Rectangle: Rounded Corners 41">
            <a:hlinkClick xmlns:r="http://schemas.openxmlformats.org/officeDocument/2006/relationships" r:id="rId20"/>
            <a:extLst>
              <a:ext uri="{FF2B5EF4-FFF2-40B4-BE49-F238E27FC236}">
                <a16:creationId xmlns:a16="http://schemas.microsoft.com/office/drawing/2014/main" id="{DFFDFF25-84DF-7731-E017-CB28D6A5EA26}"/>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0" i="0" u="none">
                <a:solidFill>
                  <a:schemeClr val="bg1"/>
                </a:solidFill>
              </a:rPr>
              <a:t>Alternate</a:t>
            </a:r>
            <a:r>
              <a:rPr lang="en-US" sz="800" b="0" i="0" u="none" baseline="0">
                <a:solidFill>
                  <a:schemeClr val="bg1"/>
                </a:solidFill>
              </a:rPr>
              <a:t> Water Supply</a:t>
            </a:r>
            <a:endParaRPr lang="en-US" sz="800" b="0" i="0" u="none">
              <a:solidFill>
                <a:schemeClr val="bg1"/>
              </a:solidFill>
            </a:endParaRPr>
          </a:p>
        </xdr:txBody>
      </xdr:sp>
      <xdr:sp macro="" textlink="">
        <xdr:nvSpPr>
          <xdr:cNvPr id="43" name="Rectangle: Rounded Corners 42">
            <a:hlinkClick xmlns:r="http://schemas.openxmlformats.org/officeDocument/2006/relationships" r:id="rId21"/>
            <a:extLst>
              <a:ext uri="{FF2B5EF4-FFF2-40B4-BE49-F238E27FC236}">
                <a16:creationId xmlns:a16="http://schemas.microsoft.com/office/drawing/2014/main" id="{EFAD0114-7A9E-A8CE-0396-AE0F4BFCC686}"/>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0" i="0" u="none">
                <a:solidFill>
                  <a:schemeClr val="bg1"/>
                </a:solidFill>
              </a:rPr>
              <a:t>Water System </a:t>
            </a:r>
          </a:p>
        </xdr:txBody>
      </xdr:sp>
      <xdr:sp macro="" textlink="">
        <xdr:nvSpPr>
          <xdr:cNvPr id="44" name="Rectangle: Rounded Corners 43">
            <a:hlinkClick xmlns:r="http://schemas.openxmlformats.org/officeDocument/2006/relationships" r:id="rId22"/>
            <a:extLst>
              <a:ext uri="{FF2B5EF4-FFF2-40B4-BE49-F238E27FC236}">
                <a16:creationId xmlns:a16="http://schemas.microsoft.com/office/drawing/2014/main" id="{C604E441-B901-4C11-FCC5-DCE6430A5925}"/>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0" i="0" u="none">
                <a:solidFill>
                  <a:schemeClr val="bg1"/>
                </a:solidFill>
              </a:rPr>
              <a:t>Communication</a:t>
            </a:r>
            <a:r>
              <a:rPr lang="en-US" sz="800" b="0" i="0" u="none" baseline="0">
                <a:solidFill>
                  <a:schemeClr val="bg1"/>
                </a:solidFill>
              </a:rPr>
              <a:t> Info</a:t>
            </a:r>
            <a:endParaRPr lang="en-US" sz="800" b="0" i="0" u="none">
              <a:solidFill>
                <a:schemeClr val="bg1"/>
              </a:solidFill>
            </a:endParaRPr>
          </a:p>
        </xdr:txBody>
      </xdr:sp>
      <xdr:sp macro="" textlink="">
        <xdr:nvSpPr>
          <xdr:cNvPr id="45" name="Rectangle: Rounded Corners 44">
            <a:hlinkClick xmlns:r="http://schemas.openxmlformats.org/officeDocument/2006/relationships" r:id="rId23"/>
            <a:extLst>
              <a:ext uri="{FF2B5EF4-FFF2-40B4-BE49-F238E27FC236}">
                <a16:creationId xmlns:a16="http://schemas.microsoft.com/office/drawing/2014/main" id="{E37CF9DE-D7EE-A130-C2F8-6B342A34F787}"/>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0" i="0" u="none">
                <a:solidFill>
                  <a:schemeClr val="bg1"/>
                </a:solidFill>
              </a:rPr>
              <a:t>Water Haul Apparatus List</a:t>
            </a:r>
          </a:p>
        </xdr:txBody>
      </xdr:sp>
    </xdr:grpSp>
    <xdr:clientData/>
  </xdr:twoCellAnchor>
</xdr:wsDr>
</file>

<file path=xl/drawings/drawing75.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48D0A907-7923-4579-BD84-3C748D1D1E16}"/>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129540</xdr:colOff>
      <xdr:row>2</xdr:row>
      <xdr:rowOff>206361</xdr:rowOff>
    </xdr:from>
    <xdr:to>
      <xdr:col>47</xdr:col>
      <xdr:colOff>629919</xdr:colOff>
      <xdr:row>4</xdr:row>
      <xdr:rowOff>62640</xdr:rowOff>
    </xdr:to>
    <xdr:sp macro="" textlink="">
      <xdr:nvSpPr>
        <xdr:cNvPr id="28" name="Rectangle: Rounded Corners 27">
          <a:hlinkClick xmlns:r="http://schemas.openxmlformats.org/officeDocument/2006/relationships" r:id="rId1"/>
          <a:extLst>
            <a:ext uri="{FF2B5EF4-FFF2-40B4-BE49-F238E27FC236}">
              <a16:creationId xmlns:a16="http://schemas.microsoft.com/office/drawing/2014/main" id="{917271CB-1ABD-4CDA-87B9-7B6D264D8453}"/>
            </a:ext>
          </a:extLst>
        </xdr:cNvPr>
        <xdr:cNvSpPr/>
      </xdr:nvSpPr>
      <xdr:spPr>
        <a:xfrm>
          <a:off x="1005840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391372</xdr:colOff>
      <xdr:row>1</xdr:row>
      <xdr:rowOff>7620</xdr:rowOff>
    </xdr:from>
    <xdr:to>
      <xdr:col>45</xdr:col>
      <xdr:colOff>660189</xdr:colOff>
      <xdr:row>2</xdr:row>
      <xdr:rowOff>17357</xdr:rowOff>
    </xdr:to>
    <xdr:sp macro="" textlink="">
      <xdr:nvSpPr>
        <xdr:cNvPr id="29" name="Rectangle: Rounded Corners 28">
          <a:hlinkClick xmlns:r="http://schemas.openxmlformats.org/officeDocument/2006/relationships" r:id="rId2"/>
          <a:extLst>
            <a:ext uri="{FF2B5EF4-FFF2-40B4-BE49-F238E27FC236}">
              <a16:creationId xmlns:a16="http://schemas.microsoft.com/office/drawing/2014/main" id="{86ADCFB7-18F4-401F-BA6B-98FBF6A9A398}"/>
            </a:ext>
          </a:extLst>
        </xdr:cNvPr>
        <xdr:cNvSpPr/>
      </xdr:nvSpPr>
      <xdr:spPr>
        <a:xfrm>
          <a:off x="1032023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45</xdr:col>
      <xdr:colOff>789305</xdr:colOff>
      <xdr:row>1</xdr:row>
      <xdr:rowOff>7620</xdr:rowOff>
    </xdr:from>
    <xdr:to>
      <xdr:col>47</xdr:col>
      <xdr:colOff>268182</xdr:colOff>
      <xdr:row>2</xdr:row>
      <xdr:rowOff>22648</xdr:rowOff>
    </xdr:to>
    <xdr:sp macro="" textlink="">
      <xdr:nvSpPr>
        <xdr:cNvPr id="30" name="Rectangle: Rounded Corners 29">
          <a:hlinkClick xmlns:r="http://schemas.openxmlformats.org/officeDocument/2006/relationships" r:id="rId3"/>
          <a:extLst>
            <a:ext uri="{FF2B5EF4-FFF2-40B4-BE49-F238E27FC236}">
              <a16:creationId xmlns:a16="http://schemas.microsoft.com/office/drawing/2014/main" id="{894FC698-F8B0-43AC-B5EE-AEE08FD2098F}"/>
            </a:ext>
          </a:extLst>
        </xdr:cNvPr>
        <xdr:cNvSpPr/>
      </xdr:nvSpPr>
      <xdr:spPr>
        <a:xfrm>
          <a:off x="1139634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563880</xdr:colOff>
      <xdr:row>1</xdr:row>
      <xdr:rowOff>68580</xdr:rowOff>
    </xdr:from>
    <xdr:to>
      <xdr:col>2</xdr:col>
      <xdr:colOff>38102</xdr:colOff>
      <xdr:row>27</xdr:row>
      <xdr:rowOff>140100</xdr:rowOff>
    </xdr:to>
    <xdr:grpSp>
      <xdr:nvGrpSpPr>
        <xdr:cNvPr id="2" name="Group 1">
          <a:extLst>
            <a:ext uri="{FF2B5EF4-FFF2-40B4-BE49-F238E27FC236}">
              <a16:creationId xmlns:a16="http://schemas.microsoft.com/office/drawing/2014/main" id="{D6ED2815-E881-46C4-9C1A-EF1A1BFDA1A1}"/>
            </a:ext>
          </a:extLst>
        </xdr:cNvPr>
        <xdr:cNvGrpSpPr/>
      </xdr:nvGrpSpPr>
      <xdr:grpSpPr>
        <a:xfrm>
          <a:off x="746760" y="381000"/>
          <a:ext cx="1371602" cy="6411360"/>
          <a:chOff x="365760" y="191859"/>
          <a:chExt cx="1371602" cy="6411360"/>
        </a:xfrm>
      </xdr:grpSpPr>
      <xdr:sp macro="" textlink="">
        <xdr:nvSpPr>
          <xdr:cNvPr id="3" name="Rectangle: Rounded Corners 2">
            <a:hlinkClick xmlns:r="http://schemas.openxmlformats.org/officeDocument/2006/relationships" r:id="rId4"/>
            <a:extLst>
              <a:ext uri="{FF2B5EF4-FFF2-40B4-BE49-F238E27FC236}">
                <a16:creationId xmlns:a16="http://schemas.microsoft.com/office/drawing/2014/main" id="{293510E8-0A05-A7CD-1DF2-FE888C3B4809}"/>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4" name="Rectangle: Rounded Corners 3">
            <a:hlinkClick xmlns:r="http://schemas.openxmlformats.org/officeDocument/2006/relationships" r:id="rId5"/>
            <a:extLst>
              <a:ext uri="{FF2B5EF4-FFF2-40B4-BE49-F238E27FC236}">
                <a16:creationId xmlns:a16="http://schemas.microsoft.com/office/drawing/2014/main" id="{50F185D0-ED8F-2A4B-370E-35CB4D5B80EE}"/>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5" name="Rectangle: Rounded Corners 24">
            <a:hlinkClick xmlns:r="http://schemas.openxmlformats.org/officeDocument/2006/relationships" r:id="rId6"/>
            <a:extLst>
              <a:ext uri="{FF2B5EF4-FFF2-40B4-BE49-F238E27FC236}">
                <a16:creationId xmlns:a16="http://schemas.microsoft.com/office/drawing/2014/main" id="{6F018538-1388-7144-C6A2-6C2BB5E87339}"/>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6" name="Rectangle: Rounded Corners 25">
            <a:hlinkClick xmlns:r="http://schemas.openxmlformats.org/officeDocument/2006/relationships" r:id="rId7"/>
            <a:extLst>
              <a:ext uri="{FF2B5EF4-FFF2-40B4-BE49-F238E27FC236}">
                <a16:creationId xmlns:a16="http://schemas.microsoft.com/office/drawing/2014/main" id="{DD6E9A9D-C3E4-BF75-A6F8-F9D4CB3F03C5}"/>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27" name="Rectangle: Rounded Corners 26">
            <a:hlinkClick xmlns:r="http://schemas.openxmlformats.org/officeDocument/2006/relationships" r:id="rId8"/>
            <a:extLst>
              <a:ext uri="{FF2B5EF4-FFF2-40B4-BE49-F238E27FC236}">
                <a16:creationId xmlns:a16="http://schemas.microsoft.com/office/drawing/2014/main" id="{1269910D-0DBC-D49D-8E99-DDE6C20A585B}"/>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31" name="Rectangle: Rounded Corners 30">
            <a:hlinkClick xmlns:r="http://schemas.openxmlformats.org/officeDocument/2006/relationships" r:id="rId9"/>
            <a:extLst>
              <a:ext uri="{FF2B5EF4-FFF2-40B4-BE49-F238E27FC236}">
                <a16:creationId xmlns:a16="http://schemas.microsoft.com/office/drawing/2014/main" id="{90D454E1-993E-A54A-39E3-6FFA77C418A2}"/>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32" name="Rectangle: Rounded Corners 31">
            <a:hlinkClick xmlns:r="http://schemas.openxmlformats.org/officeDocument/2006/relationships" r:id="rId10"/>
            <a:extLst>
              <a:ext uri="{FF2B5EF4-FFF2-40B4-BE49-F238E27FC236}">
                <a16:creationId xmlns:a16="http://schemas.microsoft.com/office/drawing/2014/main" id="{E33FAC22-E35A-B0D9-73ED-769B73B99555}"/>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3" name="Rectangle: Rounded Corners 32">
            <a:hlinkClick xmlns:r="http://schemas.openxmlformats.org/officeDocument/2006/relationships" r:id="rId11"/>
            <a:extLst>
              <a:ext uri="{FF2B5EF4-FFF2-40B4-BE49-F238E27FC236}">
                <a16:creationId xmlns:a16="http://schemas.microsoft.com/office/drawing/2014/main" id="{80E3F5DF-9FEE-6404-A61A-5250D79EB72D}"/>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527E65F7-E15C-4349-3D48-85D2E3E79D15}"/>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5" name="Rectangle: Rounded Corners 34">
            <a:hlinkClick xmlns:r="http://schemas.openxmlformats.org/officeDocument/2006/relationships" r:id="rId13"/>
            <a:extLst>
              <a:ext uri="{FF2B5EF4-FFF2-40B4-BE49-F238E27FC236}">
                <a16:creationId xmlns:a16="http://schemas.microsoft.com/office/drawing/2014/main" id="{2828844E-D8E8-1368-5EE2-5F06F6BF6BF8}"/>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6" name="Rectangle: Rounded Corners 35">
            <a:hlinkClick xmlns:r="http://schemas.openxmlformats.org/officeDocument/2006/relationships" r:id="rId14"/>
            <a:extLst>
              <a:ext uri="{FF2B5EF4-FFF2-40B4-BE49-F238E27FC236}">
                <a16:creationId xmlns:a16="http://schemas.microsoft.com/office/drawing/2014/main" id="{46047FAA-C1CB-D11E-0BB1-7E8AAC269CF7}"/>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7" name="Rectangle: Rounded Corners 36">
            <a:hlinkClick xmlns:r="http://schemas.openxmlformats.org/officeDocument/2006/relationships" r:id="rId15"/>
            <a:extLst>
              <a:ext uri="{FF2B5EF4-FFF2-40B4-BE49-F238E27FC236}">
                <a16:creationId xmlns:a16="http://schemas.microsoft.com/office/drawing/2014/main" id="{9BAD7848-D23E-3838-F4AF-4BAD39CCF190}"/>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8" name="Rectangle: Rounded Corners 37">
            <a:hlinkClick xmlns:r="http://schemas.openxmlformats.org/officeDocument/2006/relationships" r:id="rId16"/>
            <a:extLst>
              <a:ext uri="{FF2B5EF4-FFF2-40B4-BE49-F238E27FC236}">
                <a16:creationId xmlns:a16="http://schemas.microsoft.com/office/drawing/2014/main" id="{B168BDAD-AB9B-CCBF-A098-C686CE9F36D1}"/>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9" name="Rectangle: Rounded Corners 38">
            <a:hlinkClick xmlns:r="http://schemas.openxmlformats.org/officeDocument/2006/relationships" r:id="rId17"/>
            <a:extLst>
              <a:ext uri="{FF2B5EF4-FFF2-40B4-BE49-F238E27FC236}">
                <a16:creationId xmlns:a16="http://schemas.microsoft.com/office/drawing/2014/main" id="{CEF07195-45D3-8B27-1A88-83B0FD23D25B}"/>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40" name="Rectangle: Rounded Corners 39">
            <a:hlinkClick xmlns:r="http://schemas.openxmlformats.org/officeDocument/2006/relationships" r:id="rId18"/>
            <a:extLst>
              <a:ext uri="{FF2B5EF4-FFF2-40B4-BE49-F238E27FC236}">
                <a16:creationId xmlns:a16="http://schemas.microsoft.com/office/drawing/2014/main" id="{1A0AF83F-38D2-8546-6979-F8B9AE0162FB}"/>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41" name="Rectangle: Rounded Corners 40">
            <a:hlinkClick xmlns:r="http://schemas.openxmlformats.org/officeDocument/2006/relationships" r:id="rId19"/>
            <a:extLst>
              <a:ext uri="{FF2B5EF4-FFF2-40B4-BE49-F238E27FC236}">
                <a16:creationId xmlns:a16="http://schemas.microsoft.com/office/drawing/2014/main" id="{3E768854-3155-507B-3EDB-4E059C897E55}"/>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2" name="Rectangle: Rounded Corners 41">
            <a:hlinkClick xmlns:r="http://schemas.openxmlformats.org/officeDocument/2006/relationships" r:id="rId20"/>
            <a:extLst>
              <a:ext uri="{FF2B5EF4-FFF2-40B4-BE49-F238E27FC236}">
                <a16:creationId xmlns:a16="http://schemas.microsoft.com/office/drawing/2014/main" id="{E3A542D4-7E4D-A559-797E-6FD4C500AF36}"/>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3" name="Rectangle: Rounded Corners 42">
            <a:hlinkClick xmlns:r="http://schemas.openxmlformats.org/officeDocument/2006/relationships" r:id="rId21"/>
            <a:extLst>
              <a:ext uri="{FF2B5EF4-FFF2-40B4-BE49-F238E27FC236}">
                <a16:creationId xmlns:a16="http://schemas.microsoft.com/office/drawing/2014/main" id="{5EF872A0-D256-0013-DDA4-AE04BA6C2B3C}"/>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4" name="Rectangle: Rounded Corners 43">
            <a:hlinkClick xmlns:r="http://schemas.openxmlformats.org/officeDocument/2006/relationships" r:id="rId22"/>
            <a:extLst>
              <a:ext uri="{FF2B5EF4-FFF2-40B4-BE49-F238E27FC236}">
                <a16:creationId xmlns:a16="http://schemas.microsoft.com/office/drawing/2014/main" id="{C23756A6-E94C-2BFC-D453-7E7596F2218D}"/>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5" name="Rectangle: Rounded Corners 44">
            <a:hlinkClick xmlns:r="http://schemas.openxmlformats.org/officeDocument/2006/relationships" r:id="rId23"/>
            <a:extLst>
              <a:ext uri="{FF2B5EF4-FFF2-40B4-BE49-F238E27FC236}">
                <a16:creationId xmlns:a16="http://schemas.microsoft.com/office/drawing/2014/main" id="{BA60FE87-5245-C5EA-C53F-01C33F8D7BFE}"/>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76.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437D7C59-FB2C-405A-85B1-F8E5348C6FF2}"/>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129540</xdr:colOff>
      <xdr:row>2</xdr:row>
      <xdr:rowOff>206361</xdr:rowOff>
    </xdr:from>
    <xdr:to>
      <xdr:col>47</xdr:col>
      <xdr:colOff>629919</xdr:colOff>
      <xdr:row>4</xdr:row>
      <xdr:rowOff>62640</xdr:rowOff>
    </xdr:to>
    <xdr:sp macro="" textlink="">
      <xdr:nvSpPr>
        <xdr:cNvPr id="25" name="Rectangle: Rounded Corners 24">
          <a:hlinkClick xmlns:r="http://schemas.openxmlformats.org/officeDocument/2006/relationships" r:id="rId1"/>
          <a:extLst>
            <a:ext uri="{FF2B5EF4-FFF2-40B4-BE49-F238E27FC236}">
              <a16:creationId xmlns:a16="http://schemas.microsoft.com/office/drawing/2014/main" id="{84E54C86-74F5-4DC7-BD1D-9FBEFA080378}"/>
            </a:ext>
          </a:extLst>
        </xdr:cNvPr>
        <xdr:cNvSpPr/>
      </xdr:nvSpPr>
      <xdr:spPr>
        <a:xfrm>
          <a:off x="1005840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391372</xdr:colOff>
      <xdr:row>1</xdr:row>
      <xdr:rowOff>7620</xdr:rowOff>
    </xdr:from>
    <xdr:to>
      <xdr:col>45</xdr:col>
      <xdr:colOff>660189</xdr:colOff>
      <xdr:row>2</xdr:row>
      <xdr:rowOff>17357</xdr:rowOff>
    </xdr:to>
    <xdr:sp macro="" textlink="">
      <xdr:nvSpPr>
        <xdr:cNvPr id="26" name="Rectangle: Rounded Corners 25">
          <a:hlinkClick xmlns:r="http://schemas.openxmlformats.org/officeDocument/2006/relationships" r:id="rId2"/>
          <a:extLst>
            <a:ext uri="{FF2B5EF4-FFF2-40B4-BE49-F238E27FC236}">
              <a16:creationId xmlns:a16="http://schemas.microsoft.com/office/drawing/2014/main" id="{61494645-AE9D-42EB-AD02-815AB836F889}"/>
            </a:ext>
          </a:extLst>
        </xdr:cNvPr>
        <xdr:cNvSpPr/>
      </xdr:nvSpPr>
      <xdr:spPr>
        <a:xfrm>
          <a:off x="1032023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45</xdr:col>
      <xdr:colOff>789305</xdr:colOff>
      <xdr:row>1</xdr:row>
      <xdr:rowOff>7620</xdr:rowOff>
    </xdr:from>
    <xdr:to>
      <xdr:col>47</xdr:col>
      <xdr:colOff>268182</xdr:colOff>
      <xdr:row>2</xdr:row>
      <xdr:rowOff>22648</xdr:rowOff>
    </xdr:to>
    <xdr:sp macro="" textlink="">
      <xdr:nvSpPr>
        <xdr:cNvPr id="27" name="Rectangle: Rounded Corners 26">
          <a:hlinkClick xmlns:r="http://schemas.openxmlformats.org/officeDocument/2006/relationships" r:id="rId3"/>
          <a:extLst>
            <a:ext uri="{FF2B5EF4-FFF2-40B4-BE49-F238E27FC236}">
              <a16:creationId xmlns:a16="http://schemas.microsoft.com/office/drawing/2014/main" id="{96A4BE4F-BE85-462B-B909-D88EF3798CF4}"/>
            </a:ext>
          </a:extLst>
        </xdr:cNvPr>
        <xdr:cNvSpPr/>
      </xdr:nvSpPr>
      <xdr:spPr>
        <a:xfrm>
          <a:off x="1139634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563880</xdr:colOff>
      <xdr:row>1</xdr:row>
      <xdr:rowOff>68580</xdr:rowOff>
    </xdr:from>
    <xdr:to>
      <xdr:col>2</xdr:col>
      <xdr:colOff>38102</xdr:colOff>
      <xdr:row>27</xdr:row>
      <xdr:rowOff>140100</xdr:rowOff>
    </xdr:to>
    <xdr:grpSp>
      <xdr:nvGrpSpPr>
        <xdr:cNvPr id="47" name="Group 46">
          <a:extLst>
            <a:ext uri="{FF2B5EF4-FFF2-40B4-BE49-F238E27FC236}">
              <a16:creationId xmlns:a16="http://schemas.microsoft.com/office/drawing/2014/main" id="{CB21E128-1B2E-43A1-9A52-A84F6E3CC440}"/>
            </a:ext>
          </a:extLst>
        </xdr:cNvPr>
        <xdr:cNvGrpSpPr/>
      </xdr:nvGrpSpPr>
      <xdr:grpSpPr>
        <a:xfrm>
          <a:off x="746760" y="381000"/>
          <a:ext cx="1371602" cy="6411360"/>
          <a:chOff x="365760" y="191859"/>
          <a:chExt cx="1371602" cy="6411360"/>
        </a:xfrm>
      </xdr:grpSpPr>
      <xdr:sp macro="" textlink="">
        <xdr:nvSpPr>
          <xdr:cNvPr id="48" name="Rectangle: Rounded Corners 47">
            <a:hlinkClick xmlns:r="http://schemas.openxmlformats.org/officeDocument/2006/relationships" r:id="rId4"/>
            <a:extLst>
              <a:ext uri="{FF2B5EF4-FFF2-40B4-BE49-F238E27FC236}">
                <a16:creationId xmlns:a16="http://schemas.microsoft.com/office/drawing/2014/main" id="{AA13F89A-C9D1-5C5E-61A0-FA56804B2A3F}"/>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49" name="Rectangle: Rounded Corners 48">
            <a:hlinkClick xmlns:r="http://schemas.openxmlformats.org/officeDocument/2006/relationships" r:id="rId5"/>
            <a:extLst>
              <a:ext uri="{FF2B5EF4-FFF2-40B4-BE49-F238E27FC236}">
                <a16:creationId xmlns:a16="http://schemas.microsoft.com/office/drawing/2014/main" id="{F8599633-296E-B755-D5C6-B9E664CCD0BE}"/>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50" name="Rectangle: Rounded Corners 49">
            <a:hlinkClick xmlns:r="http://schemas.openxmlformats.org/officeDocument/2006/relationships" r:id="rId6"/>
            <a:extLst>
              <a:ext uri="{FF2B5EF4-FFF2-40B4-BE49-F238E27FC236}">
                <a16:creationId xmlns:a16="http://schemas.microsoft.com/office/drawing/2014/main" id="{5666A59C-9CE6-0A8A-465F-6FABF0E1A9FB}"/>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51" name="Rectangle: Rounded Corners 50">
            <a:hlinkClick xmlns:r="http://schemas.openxmlformats.org/officeDocument/2006/relationships" r:id="rId7"/>
            <a:extLst>
              <a:ext uri="{FF2B5EF4-FFF2-40B4-BE49-F238E27FC236}">
                <a16:creationId xmlns:a16="http://schemas.microsoft.com/office/drawing/2014/main" id="{214EAF1D-EEC4-9970-DEDF-14BFEC5CBB51}"/>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52" name="Rectangle: Rounded Corners 51">
            <a:hlinkClick xmlns:r="http://schemas.openxmlformats.org/officeDocument/2006/relationships" r:id="rId8"/>
            <a:extLst>
              <a:ext uri="{FF2B5EF4-FFF2-40B4-BE49-F238E27FC236}">
                <a16:creationId xmlns:a16="http://schemas.microsoft.com/office/drawing/2014/main" id="{66BB38CE-1831-ED0C-FCF7-16AF7B1B48A2}"/>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53" name="Rectangle: Rounded Corners 52">
            <a:hlinkClick xmlns:r="http://schemas.openxmlformats.org/officeDocument/2006/relationships" r:id="rId9"/>
            <a:extLst>
              <a:ext uri="{FF2B5EF4-FFF2-40B4-BE49-F238E27FC236}">
                <a16:creationId xmlns:a16="http://schemas.microsoft.com/office/drawing/2014/main" id="{3BDAE81E-E6B0-F79B-930C-2114A244F0EE}"/>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54" name="Rectangle: Rounded Corners 53">
            <a:hlinkClick xmlns:r="http://schemas.openxmlformats.org/officeDocument/2006/relationships" r:id="rId10"/>
            <a:extLst>
              <a:ext uri="{FF2B5EF4-FFF2-40B4-BE49-F238E27FC236}">
                <a16:creationId xmlns:a16="http://schemas.microsoft.com/office/drawing/2014/main" id="{81797C2C-CF2B-743D-205B-67854D154A0A}"/>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55" name="Rectangle: Rounded Corners 54">
            <a:hlinkClick xmlns:r="http://schemas.openxmlformats.org/officeDocument/2006/relationships" r:id="rId11"/>
            <a:extLst>
              <a:ext uri="{FF2B5EF4-FFF2-40B4-BE49-F238E27FC236}">
                <a16:creationId xmlns:a16="http://schemas.microsoft.com/office/drawing/2014/main" id="{521511BF-2188-8778-D2C3-FC00BF0A3A3C}"/>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56" name="Rectangle: Rounded Corners 55">
            <a:hlinkClick xmlns:r="http://schemas.openxmlformats.org/officeDocument/2006/relationships" r:id="rId12"/>
            <a:extLst>
              <a:ext uri="{FF2B5EF4-FFF2-40B4-BE49-F238E27FC236}">
                <a16:creationId xmlns:a16="http://schemas.microsoft.com/office/drawing/2014/main" id="{7A4E5D9A-57E2-09A7-72FB-898036576813}"/>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57" name="Rectangle: Rounded Corners 56">
            <a:hlinkClick xmlns:r="http://schemas.openxmlformats.org/officeDocument/2006/relationships" r:id="rId13"/>
            <a:extLst>
              <a:ext uri="{FF2B5EF4-FFF2-40B4-BE49-F238E27FC236}">
                <a16:creationId xmlns:a16="http://schemas.microsoft.com/office/drawing/2014/main" id="{531C5484-6DBC-0F42-3017-9106B32979FC}"/>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58" name="Rectangle: Rounded Corners 57">
            <a:hlinkClick xmlns:r="http://schemas.openxmlformats.org/officeDocument/2006/relationships" r:id="rId14"/>
            <a:extLst>
              <a:ext uri="{FF2B5EF4-FFF2-40B4-BE49-F238E27FC236}">
                <a16:creationId xmlns:a16="http://schemas.microsoft.com/office/drawing/2014/main" id="{9C0E0111-5EDE-ABEF-9A24-9341457E4F24}"/>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59" name="Rectangle: Rounded Corners 58">
            <a:hlinkClick xmlns:r="http://schemas.openxmlformats.org/officeDocument/2006/relationships" r:id="rId15"/>
            <a:extLst>
              <a:ext uri="{FF2B5EF4-FFF2-40B4-BE49-F238E27FC236}">
                <a16:creationId xmlns:a16="http://schemas.microsoft.com/office/drawing/2014/main" id="{D4AA28BE-D8A8-A505-D763-DE7CD2ABD8FB}"/>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60" name="Rectangle: Rounded Corners 59">
            <a:hlinkClick xmlns:r="http://schemas.openxmlformats.org/officeDocument/2006/relationships" r:id="rId16"/>
            <a:extLst>
              <a:ext uri="{FF2B5EF4-FFF2-40B4-BE49-F238E27FC236}">
                <a16:creationId xmlns:a16="http://schemas.microsoft.com/office/drawing/2014/main" id="{48AC8DF8-5550-1C4D-52EA-47A3CD6C6034}"/>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61" name="Rectangle: Rounded Corners 60">
            <a:hlinkClick xmlns:r="http://schemas.openxmlformats.org/officeDocument/2006/relationships" r:id="rId17"/>
            <a:extLst>
              <a:ext uri="{FF2B5EF4-FFF2-40B4-BE49-F238E27FC236}">
                <a16:creationId xmlns:a16="http://schemas.microsoft.com/office/drawing/2014/main" id="{B5CE845E-C231-FB7C-E400-49466BC08FD5}"/>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62" name="Rectangle: Rounded Corners 61">
            <a:hlinkClick xmlns:r="http://schemas.openxmlformats.org/officeDocument/2006/relationships" r:id="rId18"/>
            <a:extLst>
              <a:ext uri="{FF2B5EF4-FFF2-40B4-BE49-F238E27FC236}">
                <a16:creationId xmlns:a16="http://schemas.microsoft.com/office/drawing/2014/main" id="{6028C013-FEA3-2D17-6FC9-6BFB4641134D}"/>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63" name="Rectangle: Rounded Corners 62">
            <a:hlinkClick xmlns:r="http://schemas.openxmlformats.org/officeDocument/2006/relationships" r:id="rId19"/>
            <a:extLst>
              <a:ext uri="{FF2B5EF4-FFF2-40B4-BE49-F238E27FC236}">
                <a16:creationId xmlns:a16="http://schemas.microsoft.com/office/drawing/2014/main" id="{FED6AE89-FF43-5552-F45D-2B563F25F4C4}"/>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64" name="Rectangle: Rounded Corners 63">
            <a:hlinkClick xmlns:r="http://schemas.openxmlformats.org/officeDocument/2006/relationships" r:id="rId20"/>
            <a:extLst>
              <a:ext uri="{FF2B5EF4-FFF2-40B4-BE49-F238E27FC236}">
                <a16:creationId xmlns:a16="http://schemas.microsoft.com/office/drawing/2014/main" id="{6766E6F0-7748-74D0-4CC9-243BFE886E64}"/>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65" name="Rectangle: Rounded Corners 64">
            <a:hlinkClick xmlns:r="http://schemas.openxmlformats.org/officeDocument/2006/relationships" r:id="rId21"/>
            <a:extLst>
              <a:ext uri="{FF2B5EF4-FFF2-40B4-BE49-F238E27FC236}">
                <a16:creationId xmlns:a16="http://schemas.microsoft.com/office/drawing/2014/main" id="{FEB57366-C7D7-7CCB-64DD-E860207DECDC}"/>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66" name="Rectangle: Rounded Corners 65">
            <a:hlinkClick xmlns:r="http://schemas.openxmlformats.org/officeDocument/2006/relationships" r:id="rId22"/>
            <a:extLst>
              <a:ext uri="{FF2B5EF4-FFF2-40B4-BE49-F238E27FC236}">
                <a16:creationId xmlns:a16="http://schemas.microsoft.com/office/drawing/2014/main" id="{A032BC2F-FF56-579C-BE63-354410EC56C7}"/>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67" name="Rectangle: Rounded Corners 66">
            <a:hlinkClick xmlns:r="http://schemas.openxmlformats.org/officeDocument/2006/relationships" r:id="rId23"/>
            <a:extLst>
              <a:ext uri="{FF2B5EF4-FFF2-40B4-BE49-F238E27FC236}">
                <a16:creationId xmlns:a16="http://schemas.microsoft.com/office/drawing/2014/main" id="{35F921D8-FC06-C97E-0152-6742F2C6C7E9}"/>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77.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D5F7BAF8-89C6-45AF-B3AD-0611E7D0A0A1}"/>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129540</xdr:colOff>
      <xdr:row>2</xdr:row>
      <xdr:rowOff>206361</xdr:rowOff>
    </xdr:from>
    <xdr:to>
      <xdr:col>47</xdr:col>
      <xdr:colOff>629919</xdr:colOff>
      <xdr:row>4</xdr:row>
      <xdr:rowOff>62640</xdr:rowOff>
    </xdr:to>
    <xdr:sp macro="" textlink="">
      <xdr:nvSpPr>
        <xdr:cNvPr id="25" name="Rectangle: Rounded Corners 24">
          <a:hlinkClick xmlns:r="http://schemas.openxmlformats.org/officeDocument/2006/relationships" r:id="rId1"/>
          <a:extLst>
            <a:ext uri="{FF2B5EF4-FFF2-40B4-BE49-F238E27FC236}">
              <a16:creationId xmlns:a16="http://schemas.microsoft.com/office/drawing/2014/main" id="{686FB258-D7A2-4C23-BE63-A6E15257A0C5}"/>
            </a:ext>
          </a:extLst>
        </xdr:cNvPr>
        <xdr:cNvSpPr/>
      </xdr:nvSpPr>
      <xdr:spPr>
        <a:xfrm>
          <a:off x="1005840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391372</xdr:colOff>
      <xdr:row>1</xdr:row>
      <xdr:rowOff>7620</xdr:rowOff>
    </xdr:from>
    <xdr:to>
      <xdr:col>45</xdr:col>
      <xdr:colOff>660189</xdr:colOff>
      <xdr:row>2</xdr:row>
      <xdr:rowOff>17357</xdr:rowOff>
    </xdr:to>
    <xdr:sp macro="" textlink="">
      <xdr:nvSpPr>
        <xdr:cNvPr id="26" name="Rectangle: Rounded Corners 25">
          <a:hlinkClick xmlns:r="http://schemas.openxmlformats.org/officeDocument/2006/relationships" r:id="rId2"/>
          <a:extLst>
            <a:ext uri="{FF2B5EF4-FFF2-40B4-BE49-F238E27FC236}">
              <a16:creationId xmlns:a16="http://schemas.microsoft.com/office/drawing/2014/main" id="{A3DF8772-672A-4AC8-BFC3-C212733DA596}"/>
            </a:ext>
          </a:extLst>
        </xdr:cNvPr>
        <xdr:cNvSpPr/>
      </xdr:nvSpPr>
      <xdr:spPr>
        <a:xfrm>
          <a:off x="1032023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45</xdr:col>
      <xdr:colOff>789305</xdr:colOff>
      <xdr:row>1</xdr:row>
      <xdr:rowOff>7620</xdr:rowOff>
    </xdr:from>
    <xdr:to>
      <xdr:col>47</xdr:col>
      <xdr:colOff>268182</xdr:colOff>
      <xdr:row>2</xdr:row>
      <xdr:rowOff>22648</xdr:rowOff>
    </xdr:to>
    <xdr:sp macro="" textlink="">
      <xdr:nvSpPr>
        <xdr:cNvPr id="27" name="Rectangle: Rounded Corners 26">
          <a:hlinkClick xmlns:r="http://schemas.openxmlformats.org/officeDocument/2006/relationships" r:id="rId3"/>
          <a:extLst>
            <a:ext uri="{FF2B5EF4-FFF2-40B4-BE49-F238E27FC236}">
              <a16:creationId xmlns:a16="http://schemas.microsoft.com/office/drawing/2014/main" id="{898773F2-79B2-48EB-B339-692AFA8760ED}"/>
            </a:ext>
          </a:extLst>
        </xdr:cNvPr>
        <xdr:cNvSpPr/>
      </xdr:nvSpPr>
      <xdr:spPr>
        <a:xfrm>
          <a:off x="1139634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563880</xdr:colOff>
      <xdr:row>1</xdr:row>
      <xdr:rowOff>68580</xdr:rowOff>
    </xdr:from>
    <xdr:to>
      <xdr:col>2</xdr:col>
      <xdr:colOff>38102</xdr:colOff>
      <xdr:row>27</xdr:row>
      <xdr:rowOff>140100</xdr:rowOff>
    </xdr:to>
    <xdr:grpSp>
      <xdr:nvGrpSpPr>
        <xdr:cNvPr id="44" name="Group 43">
          <a:extLst>
            <a:ext uri="{FF2B5EF4-FFF2-40B4-BE49-F238E27FC236}">
              <a16:creationId xmlns:a16="http://schemas.microsoft.com/office/drawing/2014/main" id="{9BCD5D9F-DBA8-4576-AD01-65F97C3E7E77}"/>
            </a:ext>
          </a:extLst>
        </xdr:cNvPr>
        <xdr:cNvGrpSpPr/>
      </xdr:nvGrpSpPr>
      <xdr:grpSpPr>
        <a:xfrm>
          <a:off x="746760" y="381000"/>
          <a:ext cx="1371602" cy="6411360"/>
          <a:chOff x="365760" y="191859"/>
          <a:chExt cx="1371602" cy="6411360"/>
        </a:xfrm>
      </xdr:grpSpPr>
      <xdr:sp macro="" textlink="">
        <xdr:nvSpPr>
          <xdr:cNvPr id="45" name="Rectangle: Rounded Corners 44">
            <a:hlinkClick xmlns:r="http://schemas.openxmlformats.org/officeDocument/2006/relationships" r:id="rId4"/>
            <a:extLst>
              <a:ext uri="{FF2B5EF4-FFF2-40B4-BE49-F238E27FC236}">
                <a16:creationId xmlns:a16="http://schemas.microsoft.com/office/drawing/2014/main" id="{99201BB0-0CC8-5399-A46A-F8456C9B1452}"/>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46" name="Rectangle: Rounded Corners 45">
            <a:hlinkClick xmlns:r="http://schemas.openxmlformats.org/officeDocument/2006/relationships" r:id="rId5"/>
            <a:extLst>
              <a:ext uri="{FF2B5EF4-FFF2-40B4-BE49-F238E27FC236}">
                <a16:creationId xmlns:a16="http://schemas.microsoft.com/office/drawing/2014/main" id="{B026CCA2-8782-7108-78AF-071296D91C2B}"/>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47" name="Rectangle: Rounded Corners 46">
            <a:hlinkClick xmlns:r="http://schemas.openxmlformats.org/officeDocument/2006/relationships" r:id="rId6"/>
            <a:extLst>
              <a:ext uri="{FF2B5EF4-FFF2-40B4-BE49-F238E27FC236}">
                <a16:creationId xmlns:a16="http://schemas.microsoft.com/office/drawing/2014/main" id="{4B4095C7-D6E2-E437-092C-15CDCB994A12}"/>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48" name="Rectangle: Rounded Corners 47">
            <a:hlinkClick xmlns:r="http://schemas.openxmlformats.org/officeDocument/2006/relationships" r:id="rId7"/>
            <a:extLst>
              <a:ext uri="{FF2B5EF4-FFF2-40B4-BE49-F238E27FC236}">
                <a16:creationId xmlns:a16="http://schemas.microsoft.com/office/drawing/2014/main" id="{F96988F6-A014-D8E2-B04B-243FB93DCE75}"/>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49" name="Rectangle: Rounded Corners 48">
            <a:hlinkClick xmlns:r="http://schemas.openxmlformats.org/officeDocument/2006/relationships" r:id="rId8"/>
            <a:extLst>
              <a:ext uri="{FF2B5EF4-FFF2-40B4-BE49-F238E27FC236}">
                <a16:creationId xmlns:a16="http://schemas.microsoft.com/office/drawing/2014/main" id="{16E42453-96C3-E8E2-F4F1-F20A093018A2}"/>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50" name="Rectangle: Rounded Corners 49">
            <a:hlinkClick xmlns:r="http://schemas.openxmlformats.org/officeDocument/2006/relationships" r:id="rId9"/>
            <a:extLst>
              <a:ext uri="{FF2B5EF4-FFF2-40B4-BE49-F238E27FC236}">
                <a16:creationId xmlns:a16="http://schemas.microsoft.com/office/drawing/2014/main" id="{45E7523B-8AB6-F67A-B93B-163BAFEA3CA9}"/>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51" name="Rectangle: Rounded Corners 50">
            <a:hlinkClick xmlns:r="http://schemas.openxmlformats.org/officeDocument/2006/relationships" r:id="rId10"/>
            <a:extLst>
              <a:ext uri="{FF2B5EF4-FFF2-40B4-BE49-F238E27FC236}">
                <a16:creationId xmlns:a16="http://schemas.microsoft.com/office/drawing/2014/main" id="{3B6FFAD7-DDE2-90BC-3BA2-0AD533D3C9E0}"/>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52" name="Rectangle: Rounded Corners 51">
            <a:hlinkClick xmlns:r="http://schemas.openxmlformats.org/officeDocument/2006/relationships" r:id="rId11"/>
            <a:extLst>
              <a:ext uri="{FF2B5EF4-FFF2-40B4-BE49-F238E27FC236}">
                <a16:creationId xmlns:a16="http://schemas.microsoft.com/office/drawing/2014/main" id="{01223405-0103-6325-E74B-3B2FE39150B5}"/>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53" name="Rectangle: Rounded Corners 52">
            <a:hlinkClick xmlns:r="http://schemas.openxmlformats.org/officeDocument/2006/relationships" r:id="rId12"/>
            <a:extLst>
              <a:ext uri="{FF2B5EF4-FFF2-40B4-BE49-F238E27FC236}">
                <a16:creationId xmlns:a16="http://schemas.microsoft.com/office/drawing/2014/main" id="{766E1315-4200-7115-5630-D00BE312BE9C}"/>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54" name="Rectangle: Rounded Corners 53">
            <a:hlinkClick xmlns:r="http://schemas.openxmlformats.org/officeDocument/2006/relationships" r:id="rId13"/>
            <a:extLst>
              <a:ext uri="{FF2B5EF4-FFF2-40B4-BE49-F238E27FC236}">
                <a16:creationId xmlns:a16="http://schemas.microsoft.com/office/drawing/2014/main" id="{342E2F86-22C8-26C5-2B14-1F57DABA1CE0}"/>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55" name="Rectangle: Rounded Corners 54">
            <a:hlinkClick xmlns:r="http://schemas.openxmlformats.org/officeDocument/2006/relationships" r:id="rId14"/>
            <a:extLst>
              <a:ext uri="{FF2B5EF4-FFF2-40B4-BE49-F238E27FC236}">
                <a16:creationId xmlns:a16="http://schemas.microsoft.com/office/drawing/2014/main" id="{92EA35EF-8827-F989-6903-37395921F8DE}"/>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56" name="Rectangle: Rounded Corners 55">
            <a:hlinkClick xmlns:r="http://schemas.openxmlformats.org/officeDocument/2006/relationships" r:id="rId15"/>
            <a:extLst>
              <a:ext uri="{FF2B5EF4-FFF2-40B4-BE49-F238E27FC236}">
                <a16:creationId xmlns:a16="http://schemas.microsoft.com/office/drawing/2014/main" id="{2D4ABEF6-96F5-2FC8-C30F-1CCD4492CB33}"/>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57" name="Rectangle: Rounded Corners 56">
            <a:hlinkClick xmlns:r="http://schemas.openxmlformats.org/officeDocument/2006/relationships" r:id="rId16"/>
            <a:extLst>
              <a:ext uri="{FF2B5EF4-FFF2-40B4-BE49-F238E27FC236}">
                <a16:creationId xmlns:a16="http://schemas.microsoft.com/office/drawing/2014/main" id="{2B453AAC-C739-6E7B-5C0B-9AC4F59BC4A5}"/>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58" name="Rectangle: Rounded Corners 57">
            <a:hlinkClick xmlns:r="http://schemas.openxmlformats.org/officeDocument/2006/relationships" r:id="rId17"/>
            <a:extLst>
              <a:ext uri="{FF2B5EF4-FFF2-40B4-BE49-F238E27FC236}">
                <a16:creationId xmlns:a16="http://schemas.microsoft.com/office/drawing/2014/main" id="{8815B786-737E-A88B-6E6A-371787540E0C}"/>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59" name="Rectangle: Rounded Corners 58">
            <a:hlinkClick xmlns:r="http://schemas.openxmlformats.org/officeDocument/2006/relationships" r:id="rId18"/>
            <a:extLst>
              <a:ext uri="{FF2B5EF4-FFF2-40B4-BE49-F238E27FC236}">
                <a16:creationId xmlns:a16="http://schemas.microsoft.com/office/drawing/2014/main" id="{0EFC00CE-F0FB-20D6-8960-7D92DA037CB0}"/>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60" name="Rectangle: Rounded Corners 59">
            <a:hlinkClick xmlns:r="http://schemas.openxmlformats.org/officeDocument/2006/relationships" r:id="rId19"/>
            <a:extLst>
              <a:ext uri="{FF2B5EF4-FFF2-40B4-BE49-F238E27FC236}">
                <a16:creationId xmlns:a16="http://schemas.microsoft.com/office/drawing/2014/main" id="{F1896FF9-BE7E-8A3D-857D-8A9D1137B5D8}"/>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61" name="Rectangle: Rounded Corners 60">
            <a:hlinkClick xmlns:r="http://schemas.openxmlformats.org/officeDocument/2006/relationships" r:id="rId20"/>
            <a:extLst>
              <a:ext uri="{FF2B5EF4-FFF2-40B4-BE49-F238E27FC236}">
                <a16:creationId xmlns:a16="http://schemas.microsoft.com/office/drawing/2014/main" id="{B30F69A8-6EDC-5D88-CE9E-B14D3D7573F7}"/>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62" name="Rectangle: Rounded Corners 61">
            <a:hlinkClick xmlns:r="http://schemas.openxmlformats.org/officeDocument/2006/relationships" r:id="rId21"/>
            <a:extLst>
              <a:ext uri="{FF2B5EF4-FFF2-40B4-BE49-F238E27FC236}">
                <a16:creationId xmlns:a16="http://schemas.microsoft.com/office/drawing/2014/main" id="{E14AD92D-2F0A-CD54-F265-89FE37CD89D6}"/>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63" name="Rectangle: Rounded Corners 62">
            <a:hlinkClick xmlns:r="http://schemas.openxmlformats.org/officeDocument/2006/relationships" r:id="rId22"/>
            <a:extLst>
              <a:ext uri="{FF2B5EF4-FFF2-40B4-BE49-F238E27FC236}">
                <a16:creationId xmlns:a16="http://schemas.microsoft.com/office/drawing/2014/main" id="{EC3E3949-ADD8-AACC-25A0-602E5DDDA6F0}"/>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64" name="Rectangle: Rounded Corners 63">
            <a:hlinkClick xmlns:r="http://schemas.openxmlformats.org/officeDocument/2006/relationships" r:id="rId23"/>
            <a:extLst>
              <a:ext uri="{FF2B5EF4-FFF2-40B4-BE49-F238E27FC236}">
                <a16:creationId xmlns:a16="http://schemas.microsoft.com/office/drawing/2014/main" id="{0AA04F1D-BEDE-7ABD-E9C5-D0005C12F625}"/>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78.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F66F6DED-6498-4362-860F-2FB3D223CD8F}"/>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129540</xdr:colOff>
      <xdr:row>2</xdr:row>
      <xdr:rowOff>206361</xdr:rowOff>
    </xdr:from>
    <xdr:to>
      <xdr:col>47</xdr:col>
      <xdr:colOff>629919</xdr:colOff>
      <xdr:row>4</xdr:row>
      <xdr:rowOff>62640</xdr:rowOff>
    </xdr:to>
    <xdr:sp macro="" textlink="">
      <xdr:nvSpPr>
        <xdr:cNvPr id="25" name="Rectangle: Rounded Corners 24">
          <a:hlinkClick xmlns:r="http://schemas.openxmlformats.org/officeDocument/2006/relationships" r:id="rId1"/>
          <a:extLst>
            <a:ext uri="{FF2B5EF4-FFF2-40B4-BE49-F238E27FC236}">
              <a16:creationId xmlns:a16="http://schemas.microsoft.com/office/drawing/2014/main" id="{5F2582F3-3EC8-4AD1-97F4-BBF10EC53FC8}"/>
            </a:ext>
          </a:extLst>
        </xdr:cNvPr>
        <xdr:cNvSpPr/>
      </xdr:nvSpPr>
      <xdr:spPr>
        <a:xfrm>
          <a:off x="1005840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391372</xdr:colOff>
      <xdr:row>1</xdr:row>
      <xdr:rowOff>7620</xdr:rowOff>
    </xdr:from>
    <xdr:to>
      <xdr:col>45</xdr:col>
      <xdr:colOff>660189</xdr:colOff>
      <xdr:row>2</xdr:row>
      <xdr:rowOff>17357</xdr:rowOff>
    </xdr:to>
    <xdr:sp macro="" textlink="">
      <xdr:nvSpPr>
        <xdr:cNvPr id="26" name="Rectangle: Rounded Corners 25">
          <a:hlinkClick xmlns:r="http://schemas.openxmlformats.org/officeDocument/2006/relationships" r:id="rId2"/>
          <a:extLst>
            <a:ext uri="{FF2B5EF4-FFF2-40B4-BE49-F238E27FC236}">
              <a16:creationId xmlns:a16="http://schemas.microsoft.com/office/drawing/2014/main" id="{766D364D-D070-4B86-BE58-64AC43DB5E90}"/>
            </a:ext>
          </a:extLst>
        </xdr:cNvPr>
        <xdr:cNvSpPr/>
      </xdr:nvSpPr>
      <xdr:spPr>
        <a:xfrm>
          <a:off x="1032023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45</xdr:col>
      <xdr:colOff>789305</xdr:colOff>
      <xdr:row>1</xdr:row>
      <xdr:rowOff>7620</xdr:rowOff>
    </xdr:from>
    <xdr:to>
      <xdr:col>47</xdr:col>
      <xdr:colOff>268182</xdr:colOff>
      <xdr:row>2</xdr:row>
      <xdr:rowOff>22648</xdr:rowOff>
    </xdr:to>
    <xdr:sp macro="" textlink="">
      <xdr:nvSpPr>
        <xdr:cNvPr id="27" name="Rectangle: Rounded Corners 26">
          <a:hlinkClick xmlns:r="http://schemas.openxmlformats.org/officeDocument/2006/relationships" r:id="rId3"/>
          <a:extLst>
            <a:ext uri="{FF2B5EF4-FFF2-40B4-BE49-F238E27FC236}">
              <a16:creationId xmlns:a16="http://schemas.microsoft.com/office/drawing/2014/main" id="{CF78A9D2-4B33-43C1-8CFF-CA8911700F10}"/>
            </a:ext>
          </a:extLst>
        </xdr:cNvPr>
        <xdr:cNvSpPr/>
      </xdr:nvSpPr>
      <xdr:spPr>
        <a:xfrm>
          <a:off x="1139634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563880</xdr:colOff>
      <xdr:row>1</xdr:row>
      <xdr:rowOff>60960</xdr:rowOff>
    </xdr:from>
    <xdr:to>
      <xdr:col>2</xdr:col>
      <xdr:colOff>38102</xdr:colOff>
      <xdr:row>27</xdr:row>
      <xdr:rowOff>132480</xdr:rowOff>
    </xdr:to>
    <xdr:grpSp>
      <xdr:nvGrpSpPr>
        <xdr:cNvPr id="46" name="Group 45">
          <a:extLst>
            <a:ext uri="{FF2B5EF4-FFF2-40B4-BE49-F238E27FC236}">
              <a16:creationId xmlns:a16="http://schemas.microsoft.com/office/drawing/2014/main" id="{34688430-C36D-4542-85DF-91AC84DD0FA0}"/>
            </a:ext>
          </a:extLst>
        </xdr:cNvPr>
        <xdr:cNvGrpSpPr/>
      </xdr:nvGrpSpPr>
      <xdr:grpSpPr>
        <a:xfrm>
          <a:off x="746760" y="373380"/>
          <a:ext cx="1371602" cy="6411360"/>
          <a:chOff x="365760" y="191859"/>
          <a:chExt cx="1371602" cy="6411360"/>
        </a:xfrm>
      </xdr:grpSpPr>
      <xdr:sp macro="" textlink="">
        <xdr:nvSpPr>
          <xdr:cNvPr id="47" name="Rectangle: Rounded Corners 46">
            <a:hlinkClick xmlns:r="http://schemas.openxmlformats.org/officeDocument/2006/relationships" r:id="rId4"/>
            <a:extLst>
              <a:ext uri="{FF2B5EF4-FFF2-40B4-BE49-F238E27FC236}">
                <a16:creationId xmlns:a16="http://schemas.microsoft.com/office/drawing/2014/main" id="{A0127C8B-AA63-3CFE-3E61-68C70C1A3401}"/>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48" name="Rectangle: Rounded Corners 47">
            <a:hlinkClick xmlns:r="http://schemas.openxmlformats.org/officeDocument/2006/relationships" r:id="rId5"/>
            <a:extLst>
              <a:ext uri="{FF2B5EF4-FFF2-40B4-BE49-F238E27FC236}">
                <a16:creationId xmlns:a16="http://schemas.microsoft.com/office/drawing/2014/main" id="{8227733C-FAE1-75EC-E50A-0BA57FD160C7}"/>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49" name="Rectangle: Rounded Corners 48">
            <a:hlinkClick xmlns:r="http://schemas.openxmlformats.org/officeDocument/2006/relationships" r:id="rId6"/>
            <a:extLst>
              <a:ext uri="{FF2B5EF4-FFF2-40B4-BE49-F238E27FC236}">
                <a16:creationId xmlns:a16="http://schemas.microsoft.com/office/drawing/2014/main" id="{64F1B77D-BFA7-C838-548C-BD63DEDC4C3A}"/>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50" name="Rectangle: Rounded Corners 49">
            <a:hlinkClick xmlns:r="http://schemas.openxmlformats.org/officeDocument/2006/relationships" r:id="rId7"/>
            <a:extLst>
              <a:ext uri="{FF2B5EF4-FFF2-40B4-BE49-F238E27FC236}">
                <a16:creationId xmlns:a16="http://schemas.microsoft.com/office/drawing/2014/main" id="{0ADA9691-E71E-8474-C4AA-E382D130AFC1}"/>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51" name="Rectangle: Rounded Corners 50">
            <a:hlinkClick xmlns:r="http://schemas.openxmlformats.org/officeDocument/2006/relationships" r:id="rId8"/>
            <a:extLst>
              <a:ext uri="{FF2B5EF4-FFF2-40B4-BE49-F238E27FC236}">
                <a16:creationId xmlns:a16="http://schemas.microsoft.com/office/drawing/2014/main" id="{854B87E7-0850-58F8-2402-D877E71D34EC}"/>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52" name="Rectangle: Rounded Corners 51">
            <a:hlinkClick xmlns:r="http://schemas.openxmlformats.org/officeDocument/2006/relationships" r:id="rId9"/>
            <a:extLst>
              <a:ext uri="{FF2B5EF4-FFF2-40B4-BE49-F238E27FC236}">
                <a16:creationId xmlns:a16="http://schemas.microsoft.com/office/drawing/2014/main" id="{000C999B-16E1-B7FB-C40C-489F09EC88EB}"/>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53" name="Rectangle: Rounded Corners 52">
            <a:hlinkClick xmlns:r="http://schemas.openxmlformats.org/officeDocument/2006/relationships" r:id="rId10"/>
            <a:extLst>
              <a:ext uri="{FF2B5EF4-FFF2-40B4-BE49-F238E27FC236}">
                <a16:creationId xmlns:a16="http://schemas.microsoft.com/office/drawing/2014/main" id="{578356AB-D745-3C9A-BDF3-A68DE25D05E1}"/>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54" name="Rectangle: Rounded Corners 53">
            <a:hlinkClick xmlns:r="http://schemas.openxmlformats.org/officeDocument/2006/relationships" r:id="rId11"/>
            <a:extLst>
              <a:ext uri="{FF2B5EF4-FFF2-40B4-BE49-F238E27FC236}">
                <a16:creationId xmlns:a16="http://schemas.microsoft.com/office/drawing/2014/main" id="{A9FC61CA-5BFD-10B3-96E6-88C99C7FBBE0}"/>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55" name="Rectangle: Rounded Corners 54">
            <a:hlinkClick xmlns:r="http://schemas.openxmlformats.org/officeDocument/2006/relationships" r:id="rId12"/>
            <a:extLst>
              <a:ext uri="{FF2B5EF4-FFF2-40B4-BE49-F238E27FC236}">
                <a16:creationId xmlns:a16="http://schemas.microsoft.com/office/drawing/2014/main" id="{61801E9F-0486-12AF-F536-9453D0F9A661}"/>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56" name="Rectangle: Rounded Corners 55">
            <a:hlinkClick xmlns:r="http://schemas.openxmlformats.org/officeDocument/2006/relationships" r:id="rId13"/>
            <a:extLst>
              <a:ext uri="{FF2B5EF4-FFF2-40B4-BE49-F238E27FC236}">
                <a16:creationId xmlns:a16="http://schemas.microsoft.com/office/drawing/2014/main" id="{A9803BBF-EE1E-E9CE-3B6D-58EA8575A89B}"/>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57" name="Rectangle: Rounded Corners 56">
            <a:hlinkClick xmlns:r="http://schemas.openxmlformats.org/officeDocument/2006/relationships" r:id="rId14"/>
            <a:extLst>
              <a:ext uri="{FF2B5EF4-FFF2-40B4-BE49-F238E27FC236}">
                <a16:creationId xmlns:a16="http://schemas.microsoft.com/office/drawing/2014/main" id="{EC83DAE9-7854-F0C0-F178-C89E37B7BC69}"/>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58" name="Rectangle: Rounded Corners 57">
            <a:hlinkClick xmlns:r="http://schemas.openxmlformats.org/officeDocument/2006/relationships" r:id="rId15"/>
            <a:extLst>
              <a:ext uri="{FF2B5EF4-FFF2-40B4-BE49-F238E27FC236}">
                <a16:creationId xmlns:a16="http://schemas.microsoft.com/office/drawing/2014/main" id="{61930486-C090-D804-5D84-1F04C25889D7}"/>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59" name="Rectangle: Rounded Corners 58">
            <a:hlinkClick xmlns:r="http://schemas.openxmlformats.org/officeDocument/2006/relationships" r:id="rId16"/>
            <a:extLst>
              <a:ext uri="{FF2B5EF4-FFF2-40B4-BE49-F238E27FC236}">
                <a16:creationId xmlns:a16="http://schemas.microsoft.com/office/drawing/2014/main" id="{69E3DEB0-1FF2-9A58-1B83-01DE50E01FAE}"/>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60" name="Rectangle: Rounded Corners 59">
            <a:hlinkClick xmlns:r="http://schemas.openxmlformats.org/officeDocument/2006/relationships" r:id="rId17"/>
            <a:extLst>
              <a:ext uri="{FF2B5EF4-FFF2-40B4-BE49-F238E27FC236}">
                <a16:creationId xmlns:a16="http://schemas.microsoft.com/office/drawing/2014/main" id="{3770FB23-0531-41A5-242A-CCBFB53D0CEA}"/>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61" name="Rectangle: Rounded Corners 60">
            <a:hlinkClick xmlns:r="http://schemas.openxmlformats.org/officeDocument/2006/relationships" r:id="rId18"/>
            <a:extLst>
              <a:ext uri="{FF2B5EF4-FFF2-40B4-BE49-F238E27FC236}">
                <a16:creationId xmlns:a16="http://schemas.microsoft.com/office/drawing/2014/main" id="{39561CA4-20E6-F4ED-C10B-E946FBE9CCEA}"/>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62" name="Rectangle: Rounded Corners 61">
            <a:hlinkClick xmlns:r="http://schemas.openxmlformats.org/officeDocument/2006/relationships" r:id="rId19"/>
            <a:extLst>
              <a:ext uri="{FF2B5EF4-FFF2-40B4-BE49-F238E27FC236}">
                <a16:creationId xmlns:a16="http://schemas.microsoft.com/office/drawing/2014/main" id="{A062B2AE-8813-F055-E4C0-D82A69103576}"/>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63" name="Rectangle: Rounded Corners 62">
            <a:hlinkClick xmlns:r="http://schemas.openxmlformats.org/officeDocument/2006/relationships" r:id="rId20"/>
            <a:extLst>
              <a:ext uri="{FF2B5EF4-FFF2-40B4-BE49-F238E27FC236}">
                <a16:creationId xmlns:a16="http://schemas.microsoft.com/office/drawing/2014/main" id="{EB72BC1F-A4DE-95FA-041B-ED1BD401D6A7}"/>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64" name="Rectangle: Rounded Corners 63">
            <a:hlinkClick xmlns:r="http://schemas.openxmlformats.org/officeDocument/2006/relationships" r:id="rId21"/>
            <a:extLst>
              <a:ext uri="{FF2B5EF4-FFF2-40B4-BE49-F238E27FC236}">
                <a16:creationId xmlns:a16="http://schemas.microsoft.com/office/drawing/2014/main" id="{168E7C19-4EB5-6887-3228-3BE2562B1882}"/>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65" name="Rectangle: Rounded Corners 64">
            <a:hlinkClick xmlns:r="http://schemas.openxmlformats.org/officeDocument/2006/relationships" r:id="rId22"/>
            <a:extLst>
              <a:ext uri="{FF2B5EF4-FFF2-40B4-BE49-F238E27FC236}">
                <a16:creationId xmlns:a16="http://schemas.microsoft.com/office/drawing/2014/main" id="{4217B44D-D326-4EF2-BD28-5230FEBF5C4D}"/>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66" name="Rectangle: Rounded Corners 65">
            <a:hlinkClick xmlns:r="http://schemas.openxmlformats.org/officeDocument/2006/relationships" r:id="rId23"/>
            <a:extLst>
              <a:ext uri="{FF2B5EF4-FFF2-40B4-BE49-F238E27FC236}">
                <a16:creationId xmlns:a16="http://schemas.microsoft.com/office/drawing/2014/main" id="{174050D6-4466-1FDA-8D40-0DCE65DC3B0F}"/>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79.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6F1B13A8-6C97-4A07-8E79-1946F324156D}"/>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121920</xdr:colOff>
      <xdr:row>2</xdr:row>
      <xdr:rowOff>206361</xdr:rowOff>
    </xdr:from>
    <xdr:to>
      <xdr:col>47</xdr:col>
      <xdr:colOff>622299</xdr:colOff>
      <xdr:row>4</xdr:row>
      <xdr:rowOff>62640</xdr:rowOff>
    </xdr:to>
    <xdr:sp macro="" textlink="">
      <xdr:nvSpPr>
        <xdr:cNvPr id="25" name="Rectangle: Rounded Corners 24">
          <a:hlinkClick xmlns:r="http://schemas.openxmlformats.org/officeDocument/2006/relationships" r:id="rId1"/>
          <a:extLst>
            <a:ext uri="{FF2B5EF4-FFF2-40B4-BE49-F238E27FC236}">
              <a16:creationId xmlns:a16="http://schemas.microsoft.com/office/drawing/2014/main" id="{98DDEEC8-58F1-450F-B26C-FD51F1043B68}"/>
            </a:ext>
          </a:extLst>
        </xdr:cNvPr>
        <xdr:cNvSpPr/>
      </xdr:nvSpPr>
      <xdr:spPr>
        <a:xfrm>
          <a:off x="1005078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383752</xdr:colOff>
      <xdr:row>1</xdr:row>
      <xdr:rowOff>7620</xdr:rowOff>
    </xdr:from>
    <xdr:to>
      <xdr:col>45</xdr:col>
      <xdr:colOff>652569</xdr:colOff>
      <xdr:row>2</xdr:row>
      <xdr:rowOff>17357</xdr:rowOff>
    </xdr:to>
    <xdr:sp macro="" textlink="">
      <xdr:nvSpPr>
        <xdr:cNvPr id="26" name="Rectangle: Rounded Corners 25">
          <a:hlinkClick xmlns:r="http://schemas.openxmlformats.org/officeDocument/2006/relationships" r:id="rId2"/>
          <a:extLst>
            <a:ext uri="{FF2B5EF4-FFF2-40B4-BE49-F238E27FC236}">
              <a16:creationId xmlns:a16="http://schemas.microsoft.com/office/drawing/2014/main" id="{A24A07E4-1936-451A-B065-C4719444AF31}"/>
            </a:ext>
          </a:extLst>
        </xdr:cNvPr>
        <xdr:cNvSpPr/>
      </xdr:nvSpPr>
      <xdr:spPr>
        <a:xfrm>
          <a:off x="1031261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45</xdr:col>
      <xdr:colOff>781685</xdr:colOff>
      <xdr:row>1</xdr:row>
      <xdr:rowOff>7620</xdr:rowOff>
    </xdr:from>
    <xdr:to>
      <xdr:col>47</xdr:col>
      <xdr:colOff>260562</xdr:colOff>
      <xdr:row>2</xdr:row>
      <xdr:rowOff>22648</xdr:rowOff>
    </xdr:to>
    <xdr:sp macro="" textlink="">
      <xdr:nvSpPr>
        <xdr:cNvPr id="27" name="Rectangle: Rounded Corners 26">
          <a:hlinkClick xmlns:r="http://schemas.openxmlformats.org/officeDocument/2006/relationships" r:id="rId3"/>
          <a:extLst>
            <a:ext uri="{FF2B5EF4-FFF2-40B4-BE49-F238E27FC236}">
              <a16:creationId xmlns:a16="http://schemas.microsoft.com/office/drawing/2014/main" id="{D7E2496E-990A-41E3-95FC-05F7BF59215C}"/>
            </a:ext>
          </a:extLst>
        </xdr:cNvPr>
        <xdr:cNvSpPr/>
      </xdr:nvSpPr>
      <xdr:spPr>
        <a:xfrm>
          <a:off x="1138872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563880</xdr:colOff>
      <xdr:row>1</xdr:row>
      <xdr:rowOff>60960</xdr:rowOff>
    </xdr:from>
    <xdr:to>
      <xdr:col>2</xdr:col>
      <xdr:colOff>38102</xdr:colOff>
      <xdr:row>27</xdr:row>
      <xdr:rowOff>132480</xdr:rowOff>
    </xdr:to>
    <xdr:grpSp>
      <xdr:nvGrpSpPr>
        <xdr:cNvPr id="2" name="Group 1">
          <a:extLst>
            <a:ext uri="{FF2B5EF4-FFF2-40B4-BE49-F238E27FC236}">
              <a16:creationId xmlns:a16="http://schemas.microsoft.com/office/drawing/2014/main" id="{758A0A59-9B22-4C5C-8D40-D1ED42693DB4}"/>
            </a:ext>
          </a:extLst>
        </xdr:cNvPr>
        <xdr:cNvGrpSpPr/>
      </xdr:nvGrpSpPr>
      <xdr:grpSpPr>
        <a:xfrm>
          <a:off x="746760" y="373380"/>
          <a:ext cx="1371602" cy="6411360"/>
          <a:chOff x="365760" y="191859"/>
          <a:chExt cx="1371602" cy="6411360"/>
        </a:xfrm>
      </xdr:grpSpPr>
      <xdr:sp macro="" textlink="">
        <xdr:nvSpPr>
          <xdr:cNvPr id="3" name="Rectangle: Rounded Corners 2">
            <a:hlinkClick xmlns:r="http://schemas.openxmlformats.org/officeDocument/2006/relationships" r:id="rId4"/>
            <a:extLst>
              <a:ext uri="{FF2B5EF4-FFF2-40B4-BE49-F238E27FC236}">
                <a16:creationId xmlns:a16="http://schemas.microsoft.com/office/drawing/2014/main" id="{EF8E6939-0E47-492B-4700-8ACF0D0CD794}"/>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4" name="Rectangle: Rounded Corners 3">
            <a:hlinkClick xmlns:r="http://schemas.openxmlformats.org/officeDocument/2006/relationships" r:id="rId5"/>
            <a:extLst>
              <a:ext uri="{FF2B5EF4-FFF2-40B4-BE49-F238E27FC236}">
                <a16:creationId xmlns:a16="http://schemas.microsoft.com/office/drawing/2014/main" id="{979138C9-780F-8743-E87C-F60C8F0A6720}"/>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8" name="Rectangle: Rounded Corners 27">
            <a:hlinkClick xmlns:r="http://schemas.openxmlformats.org/officeDocument/2006/relationships" r:id="rId6"/>
            <a:extLst>
              <a:ext uri="{FF2B5EF4-FFF2-40B4-BE49-F238E27FC236}">
                <a16:creationId xmlns:a16="http://schemas.microsoft.com/office/drawing/2014/main" id="{7DEC2F8C-2388-B331-03BD-6B9B82512144}"/>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9" name="Rectangle: Rounded Corners 28">
            <a:hlinkClick xmlns:r="http://schemas.openxmlformats.org/officeDocument/2006/relationships" r:id="rId7"/>
            <a:extLst>
              <a:ext uri="{FF2B5EF4-FFF2-40B4-BE49-F238E27FC236}">
                <a16:creationId xmlns:a16="http://schemas.microsoft.com/office/drawing/2014/main" id="{12AB2502-6535-2EDE-3C63-8209FC4D13C5}"/>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30" name="Rectangle: Rounded Corners 29">
            <a:hlinkClick xmlns:r="http://schemas.openxmlformats.org/officeDocument/2006/relationships" r:id="rId8"/>
            <a:extLst>
              <a:ext uri="{FF2B5EF4-FFF2-40B4-BE49-F238E27FC236}">
                <a16:creationId xmlns:a16="http://schemas.microsoft.com/office/drawing/2014/main" id="{10DB7F9C-233A-F8D9-09DC-ABED97DFAEDE}"/>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31" name="Rectangle: Rounded Corners 30">
            <a:hlinkClick xmlns:r="http://schemas.openxmlformats.org/officeDocument/2006/relationships" r:id="rId9"/>
            <a:extLst>
              <a:ext uri="{FF2B5EF4-FFF2-40B4-BE49-F238E27FC236}">
                <a16:creationId xmlns:a16="http://schemas.microsoft.com/office/drawing/2014/main" id="{486F3281-FED0-F994-C5A2-2E417113CD48}"/>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32" name="Rectangle: Rounded Corners 31">
            <a:hlinkClick xmlns:r="http://schemas.openxmlformats.org/officeDocument/2006/relationships" r:id="rId10"/>
            <a:extLst>
              <a:ext uri="{FF2B5EF4-FFF2-40B4-BE49-F238E27FC236}">
                <a16:creationId xmlns:a16="http://schemas.microsoft.com/office/drawing/2014/main" id="{A03F4540-1E9D-9FCC-2F2D-9A10A3EA79F2}"/>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3" name="Rectangle: Rounded Corners 32">
            <a:hlinkClick xmlns:r="http://schemas.openxmlformats.org/officeDocument/2006/relationships" r:id="rId11"/>
            <a:extLst>
              <a:ext uri="{FF2B5EF4-FFF2-40B4-BE49-F238E27FC236}">
                <a16:creationId xmlns:a16="http://schemas.microsoft.com/office/drawing/2014/main" id="{3327ABF5-EEF4-06A5-7E62-B0DDAA89E3D3}"/>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F5737506-8C9B-5432-B8B3-EAE206AFD398}"/>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5" name="Rectangle: Rounded Corners 34">
            <a:hlinkClick xmlns:r="http://schemas.openxmlformats.org/officeDocument/2006/relationships" r:id="rId13"/>
            <a:extLst>
              <a:ext uri="{FF2B5EF4-FFF2-40B4-BE49-F238E27FC236}">
                <a16:creationId xmlns:a16="http://schemas.microsoft.com/office/drawing/2014/main" id="{63B95AD8-4F0B-D5D8-D390-74A97A702289}"/>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6" name="Rectangle: Rounded Corners 35">
            <a:hlinkClick xmlns:r="http://schemas.openxmlformats.org/officeDocument/2006/relationships" r:id="rId14"/>
            <a:extLst>
              <a:ext uri="{FF2B5EF4-FFF2-40B4-BE49-F238E27FC236}">
                <a16:creationId xmlns:a16="http://schemas.microsoft.com/office/drawing/2014/main" id="{64876057-93AD-B6D4-9DE7-C549C08D6E85}"/>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7" name="Rectangle: Rounded Corners 36">
            <a:hlinkClick xmlns:r="http://schemas.openxmlformats.org/officeDocument/2006/relationships" r:id="rId15"/>
            <a:extLst>
              <a:ext uri="{FF2B5EF4-FFF2-40B4-BE49-F238E27FC236}">
                <a16:creationId xmlns:a16="http://schemas.microsoft.com/office/drawing/2014/main" id="{4C7D965A-9744-796B-D6DE-43D73E54BB9A}"/>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8" name="Rectangle: Rounded Corners 37">
            <a:hlinkClick xmlns:r="http://schemas.openxmlformats.org/officeDocument/2006/relationships" r:id="rId16"/>
            <a:extLst>
              <a:ext uri="{FF2B5EF4-FFF2-40B4-BE49-F238E27FC236}">
                <a16:creationId xmlns:a16="http://schemas.microsoft.com/office/drawing/2014/main" id="{BBFB9C0D-7929-34F0-253D-C6B8372F8DC6}"/>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9" name="Rectangle: Rounded Corners 38">
            <a:hlinkClick xmlns:r="http://schemas.openxmlformats.org/officeDocument/2006/relationships" r:id="rId17"/>
            <a:extLst>
              <a:ext uri="{FF2B5EF4-FFF2-40B4-BE49-F238E27FC236}">
                <a16:creationId xmlns:a16="http://schemas.microsoft.com/office/drawing/2014/main" id="{A38788F6-38A4-6CE0-71AB-61F597B2937B}"/>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40" name="Rectangle: Rounded Corners 39">
            <a:hlinkClick xmlns:r="http://schemas.openxmlformats.org/officeDocument/2006/relationships" r:id="rId18"/>
            <a:extLst>
              <a:ext uri="{FF2B5EF4-FFF2-40B4-BE49-F238E27FC236}">
                <a16:creationId xmlns:a16="http://schemas.microsoft.com/office/drawing/2014/main" id="{F097EBE2-C275-B3FB-7DC4-1ECA375E5A1A}"/>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41" name="Rectangle: Rounded Corners 40">
            <a:hlinkClick xmlns:r="http://schemas.openxmlformats.org/officeDocument/2006/relationships" r:id="rId19"/>
            <a:extLst>
              <a:ext uri="{FF2B5EF4-FFF2-40B4-BE49-F238E27FC236}">
                <a16:creationId xmlns:a16="http://schemas.microsoft.com/office/drawing/2014/main" id="{E80CB92C-DF17-EDEB-A6A3-BA161725046E}"/>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2" name="Rectangle: Rounded Corners 41">
            <a:hlinkClick xmlns:r="http://schemas.openxmlformats.org/officeDocument/2006/relationships" r:id="rId20"/>
            <a:extLst>
              <a:ext uri="{FF2B5EF4-FFF2-40B4-BE49-F238E27FC236}">
                <a16:creationId xmlns:a16="http://schemas.microsoft.com/office/drawing/2014/main" id="{8ABCE2B7-B9EF-A412-9136-528DE36E1630}"/>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3" name="Rectangle: Rounded Corners 42">
            <a:hlinkClick xmlns:r="http://schemas.openxmlformats.org/officeDocument/2006/relationships" r:id="rId21"/>
            <a:extLst>
              <a:ext uri="{FF2B5EF4-FFF2-40B4-BE49-F238E27FC236}">
                <a16:creationId xmlns:a16="http://schemas.microsoft.com/office/drawing/2014/main" id="{CCADBDEA-3AEF-AFA0-49D9-7CA3576EF392}"/>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4" name="Rectangle: Rounded Corners 43">
            <a:hlinkClick xmlns:r="http://schemas.openxmlformats.org/officeDocument/2006/relationships" r:id="rId22"/>
            <a:extLst>
              <a:ext uri="{FF2B5EF4-FFF2-40B4-BE49-F238E27FC236}">
                <a16:creationId xmlns:a16="http://schemas.microsoft.com/office/drawing/2014/main" id="{39466108-AB2C-370F-700D-8CBDC29DBD26}"/>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5" name="Rectangle: Rounded Corners 44">
            <a:hlinkClick xmlns:r="http://schemas.openxmlformats.org/officeDocument/2006/relationships" r:id="rId23"/>
            <a:extLst>
              <a:ext uri="{FF2B5EF4-FFF2-40B4-BE49-F238E27FC236}">
                <a16:creationId xmlns:a16="http://schemas.microsoft.com/office/drawing/2014/main" id="{82BBC596-9802-0D0C-2324-C10D119FA59F}"/>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8.xml><?xml version="1.0" encoding="utf-8"?>
<xdr:wsDr xmlns:xdr="http://schemas.openxmlformats.org/drawingml/2006/spreadsheetDrawing" xmlns:a="http://schemas.openxmlformats.org/drawingml/2006/main">
  <xdr:twoCellAnchor>
    <xdr:from>
      <xdr:col>61</xdr:col>
      <xdr:colOff>3810</xdr:colOff>
      <xdr:row>1</xdr:row>
      <xdr:rowOff>36195</xdr:rowOff>
    </xdr:from>
    <xdr:to>
      <xdr:col>69</xdr:col>
      <xdr:colOff>3810</xdr:colOff>
      <xdr:row>2</xdr:row>
      <xdr:rowOff>100965</xdr:rowOff>
    </xdr:to>
    <xdr:sp macro="" textlink="">
      <xdr:nvSpPr>
        <xdr:cNvPr id="4" name="Rectangle: Rounded Corners 3">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a:off x="11654790" y="409575"/>
          <a:ext cx="914400" cy="270510"/>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60</xdr:col>
      <xdr:colOff>95250</xdr:colOff>
      <xdr:row>3</xdr:row>
      <xdr:rowOff>34290</xdr:rowOff>
    </xdr:from>
    <xdr:to>
      <xdr:col>68</xdr:col>
      <xdr:colOff>95250</xdr:colOff>
      <xdr:row>4</xdr:row>
      <xdr:rowOff>120015</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00000000-0008-0000-0700-000005000000}"/>
            </a:ext>
          </a:extLst>
        </xdr:cNvPr>
        <xdr:cNvSpPr/>
      </xdr:nvSpPr>
      <xdr:spPr>
        <a:xfrm>
          <a:off x="6953250" y="824865"/>
          <a:ext cx="914400" cy="276225"/>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60</xdr:col>
      <xdr:colOff>7620</xdr:colOff>
      <xdr:row>8</xdr:row>
      <xdr:rowOff>106680</xdr:rowOff>
    </xdr:from>
    <xdr:to>
      <xdr:col>92</xdr:col>
      <xdr:colOff>22860</xdr:colOff>
      <xdr:row>17</xdr:row>
      <xdr:rowOff>68580</xdr:rowOff>
    </xdr:to>
    <xdr:sp macro="" textlink="" fLocksText="0">
      <xdr:nvSpPr>
        <xdr:cNvPr id="11" name="TextBox 10">
          <a:extLst>
            <a:ext uri="{FF2B5EF4-FFF2-40B4-BE49-F238E27FC236}">
              <a16:creationId xmlns:a16="http://schemas.microsoft.com/office/drawing/2014/main" id="{00000000-0008-0000-0700-00000B000000}"/>
            </a:ext>
          </a:extLst>
        </xdr:cNvPr>
        <xdr:cNvSpPr txBox="1"/>
      </xdr:nvSpPr>
      <xdr:spPr>
        <a:xfrm>
          <a:off x="11544300" y="1844040"/>
          <a:ext cx="3672840" cy="1668780"/>
        </a:xfrm>
        <a:prstGeom prst="rect">
          <a:avLst/>
        </a:prstGeom>
        <a:solidFill>
          <a:schemeClr val="accent1">
            <a:lumMod val="20000"/>
            <a:lumOff val="80000"/>
          </a:schemeClr>
        </a:solidFill>
        <a:ln w="158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2</xdr:col>
      <xdr:colOff>411480</xdr:colOff>
      <xdr:row>2</xdr:row>
      <xdr:rowOff>7620</xdr:rowOff>
    </xdr:from>
    <xdr:to>
      <xdr:col>2</xdr:col>
      <xdr:colOff>1783082</xdr:colOff>
      <xdr:row>35</xdr:row>
      <xdr:rowOff>140100</xdr:rowOff>
    </xdr:to>
    <xdr:grpSp>
      <xdr:nvGrpSpPr>
        <xdr:cNvPr id="25" name="Group 24">
          <a:extLst>
            <a:ext uri="{FF2B5EF4-FFF2-40B4-BE49-F238E27FC236}">
              <a16:creationId xmlns:a16="http://schemas.microsoft.com/office/drawing/2014/main" id="{C8472A39-5C07-4E02-9A12-5DE6A56E372B}"/>
            </a:ext>
          </a:extLst>
        </xdr:cNvPr>
        <xdr:cNvGrpSpPr/>
      </xdr:nvGrpSpPr>
      <xdr:grpSpPr>
        <a:xfrm>
          <a:off x="655320" y="396240"/>
          <a:ext cx="1371602" cy="6411360"/>
          <a:chOff x="365760" y="191859"/>
          <a:chExt cx="1371602" cy="6411360"/>
        </a:xfrm>
      </xdr:grpSpPr>
      <xdr:sp macro="" textlink="">
        <xdr:nvSpPr>
          <xdr:cNvPr id="26" name="Rectangle: Rounded Corners 25">
            <a:hlinkClick xmlns:r="http://schemas.openxmlformats.org/officeDocument/2006/relationships" r:id="rId3"/>
            <a:extLst>
              <a:ext uri="{FF2B5EF4-FFF2-40B4-BE49-F238E27FC236}">
                <a16:creationId xmlns:a16="http://schemas.microsoft.com/office/drawing/2014/main" id="{68CEC77C-0296-3FFD-398B-3D35DA1A8B39}"/>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27" name="Rectangle: Rounded Corners 26">
            <a:hlinkClick xmlns:r="http://schemas.openxmlformats.org/officeDocument/2006/relationships" r:id="rId4"/>
            <a:extLst>
              <a:ext uri="{FF2B5EF4-FFF2-40B4-BE49-F238E27FC236}">
                <a16:creationId xmlns:a16="http://schemas.microsoft.com/office/drawing/2014/main" id="{95E5F644-B515-F63B-2525-076141928843}"/>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8" name="Rectangle: Rounded Corners 27">
            <a:hlinkClick xmlns:r="http://schemas.openxmlformats.org/officeDocument/2006/relationships" r:id="rId5"/>
            <a:extLst>
              <a:ext uri="{FF2B5EF4-FFF2-40B4-BE49-F238E27FC236}">
                <a16:creationId xmlns:a16="http://schemas.microsoft.com/office/drawing/2014/main" id="{95E2A46B-0C12-F4B0-A41E-2032173B7BFB}"/>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9" name="Rectangle: Rounded Corners 28">
            <a:hlinkClick xmlns:r="http://schemas.openxmlformats.org/officeDocument/2006/relationships" r:id="rId6"/>
            <a:extLst>
              <a:ext uri="{FF2B5EF4-FFF2-40B4-BE49-F238E27FC236}">
                <a16:creationId xmlns:a16="http://schemas.microsoft.com/office/drawing/2014/main" id="{A27E7D45-3F94-7FAF-43DD-6B1FE08C05FE}"/>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30" name="Rectangle: Rounded Corners 29">
            <a:hlinkClick xmlns:r="http://schemas.openxmlformats.org/officeDocument/2006/relationships" r:id="rId7"/>
            <a:extLst>
              <a:ext uri="{FF2B5EF4-FFF2-40B4-BE49-F238E27FC236}">
                <a16:creationId xmlns:a16="http://schemas.microsoft.com/office/drawing/2014/main" id="{B94A0394-5F80-7FDE-6FC3-DCEBCC048FEB}"/>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31" name="Rectangle: Rounded Corners 30">
            <a:hlinkClick xmlns:r="http://schemas.openxmlformats.org/officeDocument/2006/relationships" r:id="rId8"/>
            <a:extLst>
              <a:ext uri="{FF2B5EF4-FFF2-40B4-BE49-F238E27FC236}">
                <a16:creationId xmlns:a16="http://schemas.microsoft.com/office/drawing/2014/main" id="{CF45E4F9-1B3C-A7BD-BF1E-B1C7559D096A}"/>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32" name="Rectangle: Rounded Corners 31">
            <a:hlinkClick xmlns:r="http://schemas.openxmlformats.org/officeDocument/2006/relationships" r:id="rId9"/>
            <a:extLst>
              <a:ext uri="{FF2B5EF4-FFF2-40B4-BE49-F238E27FC236}">
                <a16:creationId xmlns:a16="http://schemas.microsoft.com/office/drawing/2014/main" id="{3FF995C6-1459-E858-87D3-E7552970AC6B}"/>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3" name="Rectangle: Rounded Corners 32">
            <a:hlinkClick xmlns:r="http://schemas.openxmlformats.org/officeDocument/2006/relationships" r:id="rId10"/>
            <a:extLst>
              <a:ext uri="{FF2B5EF4-FFF2-40B4-BE49-F238E27FC236}">
                <a16:creationId xmlns:a16="http://schemas.microsoft.com/office/drawing/2014/main" id="{CDBDF8E7-0703-5F4D-DBB0-B8B3A4FB53D7}"/>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4" name="Rectangle: Rounded Corners 33">
            <a:hlinkClick xmlns:r="http://schemas.openxmlformats.org/officeDocument/2006/relationships" r:id="rId11"/>
            <a:extLst>
              <a:ext uri="{FF2B5EF4-FFF2-40B4-BE49-F238E27FC236}">
                <a16:creationId xmlns:a16="http://schemas.microsoft.com/office/drawing/2014/main" id="{621F2671-4A67-1046-5180-2F44D44E28D6}"/>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5" name="Rectangle: Rounded Corners 34">
            <a:hlinkClick xmlns:r="http://schemas.openxmlformats.org/officeDocument/2006/relationships" r:id="rId12"/>
            <a:extLst>
              <a:ext uri="{FF2B5EF4-FFF2-40B4-BE49-F238E27FC236}">
                <a16:creationId xmlns:a16="http://schemas.microsoft.com/office/drawing/2014/main" id="{99479EC5-A008-7A50-2314-7D34382D92A6}"/>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6" name="Rectangle: Rounded Corners 35">
            <a:hlinkClick xmlns:r="http://schemas.openxmlformats.org/officeDocument/2006/relationships" r:id="rId13"/>
            <a:extLst>
              <a:ext uri="{FF2B5EF4-FFF2-40B4-BE49-F238E27FC236}">
                <a16:creationId xmlns:a16="http://schemas.microsoft.com/office/drawing/2014/main" id="{01B536FD-68A9-570F-F468-3B196572F0EF}"/>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7" name="Rectangle: Rounded Corners 36">
            <a:hlinkClick xmlns:r="http://schemas.openxmlformats.org/officeDocument/2006/relationships" r:id="rId14"/>
            <a:extLst>
              <a:ext uri="{FF2B5EF4-FFF2-40B4-BE49-F238E27FC236}">
                <a16:creationId xmlns:a16="http://schemas.microsoft.com/office/drawing/2014/main" id="{802615F2-04F4-9476-FAC1-492DE97768EF}"/>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8" name="Rectangle: Rounded Corners 37">
            <a:hlinkClick xmlns:r="http://schemas.openxmlformats.org/officeDocument/2006/relationships" r:id="rId15"/>
            <a:extLst>
              <a:ext uri="{FF2B5EF4-FFF2-40B4-BE49-F238E27FC236}">
                <a16:creationId xmlns:a16="http://schemas.microsoft.com/office/drawing/2014/main" id="{B98F73E5-8D83-A23D-6578-62BE98E8BF27}"/>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9" name="Rectangle: Rounded Corners 38">
            <a:hlinkClick xmlns:r="http://schemas.openxmlformats.org/officeDocument/2006/relationships" r:id="rId16"/>
            <a:extLst>
              <a:ext uri="{FF2B5EF4-FFF2-40B4-BE49-F238E27FC236}">
                <a16:creationId xmlns:a16="http://schemas.microsoft.com/office/drawing/2014/main" id="{678A9B74-286A-9723-BE50-EBD591E0A76F}"/>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40" name="Rectangle: Rounded Corners 39">
            <a:hlinkClick xmlns:r="http://schemas.openxmlformats.org/officeDocument/2006/relationships" r:id="rId17"/>
            <a:extLst>
              <a:ext uri="{FF2B5EF4-FFF2-40B4-BE49-F238E27FC236}">
                <a16:creationId xmlns:a16="http://schemas.microsoft.com/office/drawing/2014/main" id="{86BF7C0D-A227-CAC5-AE99-55358C0E002C}"/>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41" name="Rectangle: Rounded Corners 40">
            <a:hlinkClick xmlns:r="http://schemas.openxmlformats.org/officeDocument/2006/relationships" r:id="rId18"/>
            <a:extLst>
              <a:ext uri="{FF2B5EF4-FFF2-40B4-BE49-F238E27FC236}">
                <a16:creationId xmlns:a16="http://schemas.microsoft.com/office/drawing/2014/main" id="{C5AC437A-2E4F-E956-FF25-F03DBEBEFAFA}"/>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2" name="Rectangle: Rounded Corners 41">
            <a:hlinkClick xmlns:r="http://schemas.openxmlformats.org/officeDocument/2006/relationships" r:id="rId19"/>
            <a:extLst>
              <a:ext uri="{FF2B5EF4-FFF2-40B4-BE49-F238E27FC236}">
                <a16:creationId xmlns:a16="http://schemas.microsoft.com/office/drawing/2014/main" id="{379D5FF6-53D6-978A-7B2B-4B89872D10B7}"/>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3" name="Rectangle: Rounded Corners 42">
            <a:hlinkClick xmlns:r="http://schemas.openxmlformats.org/officeDocument/2006/relationships" r:id="rId20"/>
            <a:extLst>
              <a:ext uri="{FF2B5EF4-FFF2-40B4-BE49-F238E27FC236}">
                <a16:creationId xmlns:a16="http://schemas.microsoft.com/office/drawing/2014/main" id="{97643E24-6FFF-E3C2-A800-918CDA1E28A4}"/>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4" name="Rectangle: Rounded Corners 43">
            <a:hlinkClick xmlns:r="http://schemas.openxmlformats.org/officeDocument/2006/relationships" r:id="rId21"/>
            <a:extLst>
              <a:ext uri="{FF2B5EF4-FFF2-40B4-BE49-F238E27FC236}">
                <a16:creationId xmlns:a16="http://schemas.microsoft.com/office/drawing/2014/main" id="{C491BD7B-456D-C557-5B71-D75D52EDBB96}"/>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5" name="Rectangle: Rounded Corners 44">
            <a:hlinkClick xmlns:r="http://schemas.openxmlformats.org/officeDocument/2006/relationships" r:id="rId22"/>
            <a:extLst>
              <a:ext uri="{FF2B5EF4-FFF2-40B4-BE49-F238E27FC236}">
                <a16:creationId xmlns:a16="http://schemas.microsoft.com/office/drawing/2014/main" id="{2561A653-A760-9B5F-565F-AC1EBD0916C6}"/>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80.xml><?xml version="1.0" encoding="utf-8"?>
<xdr:wsDr xmlns:xdr="http://schemas.openxmlformats.org/drawingml/2006/spreadsheetDrawing" xmlns:a="http://schemas.openxmlformats.org/drawingml/2006/main">
  <xdr:twoCellAnchor>
    <xdr:from>
      <xdr:col>23</xdr:col>
      <xdr:colOff>0</xdr:colOff>
      <xdr:row>37</xdr:row>
      <xdr:rowOff>0</xdr:rowOff>
    </xdr:from>
    <xdr:to>
      <xdr:col>41</xdr:col>
      <xdr:colOff>167640</xdr:colOff>
      <xdr:row>43</xdr:row>
      <xdr:rowOff>0</xdr:rowOff>
    </xdr:to>
    <xdr:sp macro="" textlink="" fLocksText="0">
      <xdr:nvSpPr>
        <xdr:cNvPr id="5" name="TextBox 4">
          <a:extLst>
            <a:ext uri="{FF2B5EF4-FFF2-40B4-BE49-F238E27FC236}">
              <a16:creationId xmlns:a16="http://schemas.microsoft.com/office/drawing/2014/main" id="{233BD88D-6EFE-49D7-AE64-A25024204175}"/>
            </a:ext>
          </a:extLst>
        </xdr:cNvPr>
        <xdr:cNvSpPr txBox="1"/>
      </xdr:nvSpPr>
      <xdr:spPr>
        <a:xfrm>
          <a:off x="5935980" y="7871460"/>
          <a:ext cx="3459480" cy="1188720"/>
        </a:xfrm>
        <a:prstGeom prst="rect">
          <a:avLst/>
        </a:prstGeom>
        <a:solidFill>
          <a:schemeClr val="accent1">
            <a:lumMod val="20000"/>
            <a:lumOff val="80000"/>
          </a:schemeClr>
        </a:solidFill>
        <a:ln w="127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twoCellAnchor>
    <xdr:from>
      <xdr:col>44</xdr:col>
      <xdr:colOff>129540</xdr:colOff>
      <xdr:row>2</xdr:row>
      <xdr:rowOff>206361</xdr:rowOff>
    </xdr:from>
    <xdr:to>
      <xdr:col>47</xdr:col>
      <xdr:colOff>629919</xdr:colOff>
      <xdr:row>4</xdr:row>
      <xdr:rowOff>62640</xdr:rowOff>
    </xdr:to>
    <xdr:sp macro="" textlink="">
      <xdr:nvSpPr>
        <xdr:cNvPr id="25" name="Rectangle: Rounded Corners 24">
          <a:hlinkClick xmlns:r="http://schemas.openxmlformats.org/officeDocument/2006/relationships" r:id="rId1"/>
          <a:extLst>
            <a:ext uri="{FF2B5EF4-FFF2-40B4-BE49-F238E27FC236}">
              <a16:creationId xmlns:a16="http://schemas.microsoft.com/office/drawing/2014/main" id="{4D1C7786-C119-459A-9144-2CD497BF11EF}"/>
            </a:ext>
          </a:extLst>
        </xdr:cNvPr>
        <xdr:cNvSpPr/>
      </xdr:nvSpPr>
      <xdr:spPr>
        <a:xfrm>
          <a:off x="10058400" y="762621"/>
          <a:ext cx="2649219" cy="343959"/>
        </a:xfrm>
        <a:prstGeom prst="roundRect">
          <a:avLst/>
        </a:prstGeom>
        <a:solidFill>
          <a:schemeClr val="accent4"/>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accent1">
                  <a:lumMod val="50000"/>
                </a:schemeClr>
              </a:solidFill>
            </a:rPr>
            <a:t>Equipment List</a:t>
          </a:r>
          <a:r>
            <a:rPr lang="en-US" sz="1100" b="1" baseline="0">
              <a:solidFill>
                <a:schemeClr val="accent1">
                  <a:lumMod val="50000"/>
                </a:schemeClr>
              </a:solidFill>
            </a:rPr>
            <a:t> for Max Credit</a:t>
          </a:r>
          <a:endParaRPr lang="en-US" sz="1100" b="1">
            <a:solidFill>
              <a:schemeClr val="accent1">
                <a:lumMod val="50000"/>
              </a:schemeClr>
            </a:solidFill>
          </a:endParaRPr>
        </a:p>
      </xdr:txBody>
    </xdr:sp>
    <xdr:clientData/>
  </xdr:twoCellAnchor>
  <xdr:twoCellAnchor>
    <xdr:from>
      <xdr:col>44</xdr:col>
      <xdr:colOff>391372</xdr:colOff>
      <xdr:row>1</xdr:row>
      <xdr:rowOff>7620</xdr:rowOff>
    </xdr:from>
    <xdr:to>
      <xdr:col>45</xdr:col>
      <xdr:colOff>660189</xdr:colOff>
      <xdr:row>2</xdr:row>
      <xdr:rowOff>17357</xdr:rowOff>
    </xdr:to>
    <xdr:sp macro="" textlink="">
      <xdr:nvSpPr>
        <xdr:cNvPr id="26" name="Rectangle: Rounded Corners 25">
          <a:hlinkClick xmlns:r="http://schemas.openxmlformats.org/officeDocument/2006/relationships" r:id="rId2"/>
          <a:extLst>
            <a:ext uri="{FF2B5EF4-FFF2-40B4-BE49-F238E27FC236}">
              <a16:creationId xmlns:a16="http://schemas.microsoft.com/office/drawing/2014/main" id="{714BACB0-0BE0-4D8B-824E-518E46BFAB2C}"/>
            </a:ext>
          </a:extLst>
        </xdr:cNvPr>
        <xdr:cNvSpPr/>
      </xdr:nvSpPr>
      <xdr:spPr>
        <a:xfrm>
          <a:off x="10320232" y="320040"/>
          <a:ext cx="946997" cy="253577"/>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45</xdr:col>
      <xdr:colOff>789305</xdr:colOff>
      <xdr:row>1</xdr:row>
      <xdr:rowOff>7620</xdr:rowOff>
    </xdr:from>
    <xdr:to>
      <xdr:col>47</xdr:col>
      <xdr:colOff>268182</xdr:colOff>
      <xdr:row>2</xdr:row>
      <xdr:rowOff>22648</xdr:rowOff>
    </xdr:to>
    <xdr:sp macro="" textlink="">
      <xdr:nvSpPr>
        <xdr:cNvPr id="27" name="Rectangle: Rounded Corners 26">
          <a:hlinkClick xmlns:r="http://schemas.openxmlformats.org/officeDocument/2006/relationships" r:id="rId3"/>
          <a:extLst>
            <a:ext uri="{FF2B5EF4-FFF2-40B4-BE49-F238E27FC236}">
              <a16:creationId xmlns:a16="http://schemas.microsoft.com/office/drawing/2014/main" id="{DB2C5CCA-762E-4590-A543-AF357985EB9F}"/>
            </a:ext>
          </a:extLst>
        </xdr:cNvPr>
        <xdr:cNvSpPr/>
      </xdr:nvSpPr>
      <xdr:spPr>
        <a:xfrm>
          <a:off x="11396345" y="320040"/>
          <a:ext cx="949537" cy="25886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xdr:col>
      <xdr:colOff>563880</xdr:colOff>
      <xdr:row>1</xdr:row>
      <xdr:rowOff>60960</xdr:rowOff>
    </xdr:from>
    <xdr:to>
      <xdr:col>2</xdr:col>
      <xdr:colOff>38102</xdr:colOff>
      <xdr:row>27</xdr:row>
      <xdr:rowOff>132480</xdr:rowOff>
    </xdr:to>
    <xdr:grpSp>
      <xdr:nvGrpSpPr>
        <xdr:cNvPr id="2" name="Group 1">
          <a:extLst>
            <a:ext uri="{FF2B5EF4-FFF2-40B4-BE49-F238E27FC236}">
              <a16:creationId xmlns:a16="http://schemas.microsoft.com/office/drawing/2014/main" id="{39570C98-C0DB-4E47-B0EA-5D2CB806D496}"/>
            </a:ext>
          </a:extLst>
        </xdr:cNvPr>
        <xdr:cNvGrpSpPr/>
      </xdr:nvGrpSpPr>
      <xdr:grpSpPr>
        <a:xfrm>
          <a:off x="746760" y="373380"/>
          <a:ext cx="1371602" cy="6411360"/>
          <a:chOff x="365760" y="191859"/>
          <a:chExt cx="1371602" cy="6411360"/>
        </a:xfrm>
      </xdr:grpSpPr>
      <xdr:sp macro="" textlink="">
        <xdr:nvSpPr>
          <xdr:cNvPr id="3" name="Rectangle: Rounded Corners 2">
            <a:hlinkClick xmlns:r="http://schemas.openxmlformats.org/officeDocument/2006/relationships" r:id="rId4"/>
            <a:extLst>
              <a:ext uri="{FF2B5EF4-FFF2-40B4-BE49-F238E27FC236}">
                <a16:creationId xmlns:a16="http://schemas.microsoft.com/office/drawing/2014/main" id="{BDEB11E6-1E78-D754-9A5B-284CC69A1EDB}"/>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4" name="Rectangle: Rounded Corners 3">
            <a:hlinkClick xmlns:r="http://schemas.openxmlformats.org/officeDocument/2006/relationships" r:id="rId5"/>
            <a:extLst>
              <a:ext uri="{FF2B5EF4-FFF2-40B4-BE49-F238E27FC236}">
                <a16:creationId xmlns:a16="http://schemas.microsoft.com/office/drawing/2014/main" id="{B7D3ABEC-538F-3A87-F02D-263B5D9D4F46}"/>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8" name="Rectangle: Rounded Corners 27">
            <a:hlinkClick xmlns:r="http://schemas.openxmlformats.org/officeDocument/2006/relationships" r:id="rId6"/>
            <a:extLst>
              <a:ext uri="{FF2B5EF4-FFF2-40B4-BE49-F238E27FC236}">
                <a16:creationId xmlns:a16="http://schemas.microsoft.com/office/drawing/2014/main" id="{1FF13CE6-ED13-7E1A-D3A2-55A90AC2A250}"/>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9" name="Rectangle: Rounded Corners 28">
            <a:hlinkClick xmlns:r="http://schemas.openxmlformats.org/officeDocument/2006/relationships" r:id="rId7"/>
            <a:extLst>
              <a:ext uri="{FF2B5EF4-FFF2-40B4-BE49-F238E27FC236}">
                <a16:creationId xmlns:a16="http://schemas.microsoft.com/office/drawing/2014/main" id="{A5AD425D-1890-C25C-9128-28EB49215C50}"/>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30" name="Rectangle: Rounded Corners 29">
            <a:hlinkClick xmlns:r="http://schemas.openxmlformats.org/officeDocument/2006/relationships" r:id="rId8"/>
            <a:extLst>
              <a:ext uri="{FF2B5EF4-FFF2-40B4-BE49-F238E27FC236}">
                <a16:creationId xmlns:a16="http://schemas.microsoft.com/office/drawing/2014/main" id="{70EB3FF8-2393-2882-6CB5-1AD43E4032C6}"/>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31" name="Rectangle: Rounded Corners 30">
            <a:hlinkClick xmlns:r="http://schemas.openxmlformats.org/officeDocument/2006/relationships" r:id="rId9"/>
            <a:extLst>
              <a:ext uri="{FF2B5EF4-FFF2-40B4-BE49-F238E27FC236}">
                <a16:creationId xmlns:a16="http://schemas.microsoft.com/office/drawing/2014/main" id="{93DD4088-B7E0-CA33-7BDC-7BDEAA4CCD5F}"/>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32" name="Rectangle: Rounded Corners 31">
            <a:hlinkClick xmlns:r="http://schemas.openxmlformats.org/officeDocument/2006/relationships" r:id="rId10"/>
            <a:extLst>
              <a:ext uri="{FF2B5EF4-FFF2-40B4-BE49-F238E27FC236}">
                <a16:creationId xmlns:a16="http://schemas.microsoft.com/office/drawing/2014/main" id="{EA50CAF2-806C-A8CC-A615-EF301FBE6F4B}"/>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3" name="Rectangle: Rounded Corners 32">
            <a:hlinkClick xmlns:r="http://schemas.openxmlformats.org/officeDocument/2006/relationships" r:id="rId11"/>
            <a:extLst>
              <a:ext uri="{FF2B5EF4-FFF2-40B4-BE49-F238E27FC236}">
                <a16:creationId xmlns:a16="http://schemas.microsoft.com/office/drawing/2014/main" id="{AABEC590-42AF-19B0-622A-68C40B4740EC}"/>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4" name="Rectangle: Rounded Corners 33">
            <a:hlinkClick xmlns:r="http://schemas.openxmlformats.org/officeDocument/2006/relationships" r:id="rId12"/>
            <a:extLst>
              <a:ext uri="{FF2B5EF4-FFF2-40B4-BE49-F238E27FC236}">
                <a16:creationId xmlns:a16="http://schemas.microsoft.com/office/drawing/2014/main" id="{340D8871-A531-6E6F-6058-829AE3DA748C}"/>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5" name="Rectangle: Rounded Corners 34">
            <a:hlinkClick xmlns:r="http://schemas.openxmlformats.org/officeDocument/2006/relationships" r:id="rId13"/>
            <a:extLst>
              <a:ext uri="{FF2B5EF4-FFF2-40B4-BE49-F238E27FC236}">
                <a16:creationId xmlns:a16="http://schemas.microsoft.com/office/drawing/2014/main" id="{D75C257C-580A-881A-C59B-4A776EABACB1}"/>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6" name="Rectangle: Rounded Corners 35">
            <a:hlinkClick xmlns:r="http://schemas.openxmlformats.org/officeDocument/2006/relationships" r:id="rId14"/>
            <a:extLst>
              <a:ext uri="{FF2B5EF4-FFF2-40B4-BE49-F238E27FC236}">
                <a16:creationId xmlns:a16="http://schemas.microsoft.com/office/drawing/2014/main" id="{3351B94B-E0EC-B703-469C-AADD85014CD4}"/>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7" name="Rectangle: Rounded Corners 36">
            <a:hlinkClick xmlns:r="http://schemas.openxmlformats.org/officeDocument/2006/relationships" r:id="rId15"/>
            <a:extLst>
              <a:ext uri="{FF2B5EF4-FFF2-40B4-BE49-F238E27FC236}">
                <a16:creationId xmlns:a16="http://schemas.microsoft.com/office/drawing/2014/main" id="{098A8869-B556-36FD-0046-A3C928A317AB}"/>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8" name="Rectangle: Rounded Corners 37">
            <a:hlinkClick xmlns:r="http://schemas.openxmlformats.org/officeDocument/2006/relationships" r:id="rId16"/>
            <a:extLst>
              <a:ext uri="{FF2B5EF4-FFF2-40B4-BE49-F238E27FC236}">
                <a16:creationId xmlns:a16="http://schemas.microsoft.com/office/drawing/2014/main" id="{CFFB6D77-E25E-841B-408E-97A62D2E352E}"/>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9" name="Rectangle: Rounded Corners 38">
            <a:hlinkClick xmlns:r="http://schemas.openxmlformats.org/officeDocument/2006/relationships" r:id="rId17"/>
            <a:extLst>
              <a:ext uri="{FF2B5EF4-FFF2-40B4-BE49-F238E27FC236}">
                <a16:creationId xmlns:a16="http://schemas.microsoft.com/office/drawing/2014/main" id="{125009E3-E98B-0F17-E299-3018EF3BFA72}"/>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40" name="Rectangle: Rounded Corners 39">
            <a:hlinkClick xmlns:r="http://schemas.openxmlformats.org/officeDocument/2006/relationships" r:id="rId18"/>
            <a:extLst>
              <a:ext uri="{FF2B5EF4-FFF2-40B4-BE49-F238E27FC236}">
                <a16:creationId xmlns:a16="http://schemas.microsoft.com/office/drawing/2014/main" id="{58B730C2-4FEF-8C5B-A1CF-73910557EEF9}"/>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41" name="Rectangle: Rounded Corners 40">
            <a:hlinkClick xmlns:r="http://schemas.openxmlformats.org/officeDocument/2006/relationships" r:id="rId19"/>
            <a:extLst>
              <a:ext uri="{FF2B5EF4-FFF2-40B4-BE49-F238E27FC236}">
                <a16:creationId xmlns:a16="http://schemas.microsoft.com/office/drawing/2014/main" id="{5FEFA9DF-BD6F-76CE-5CDB-307020710F6D}"/>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2" name="Rectangle: Rounded Corners 41">
            <a:hlinkClick xmlns:r="http://schemas.openxmlformats.org/officeDocument/2006/relationships" r:id="rId20"/>
            <a:extLst>
              <a:ext uri="{FF2B5EF4-FFF2-40B4-BE49-F238E27FC236}">
                <a16:creationId xmlns:a16="http://schemas.microsoft.com/office/drawing/2014/main" id="{A24BB120-072D-49DD-75CB-9DCC36610E98}"/>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3" name="Rectangle: Rounded Corners 42">
            <a:hlinkClick xmlns:r="http://schemas.openxmlformats.org/officeDocument/2006/relationships" r:id="rId21"/>
            <a:extLst>
              <a:ext uri="{FF2B5EF4-FFF2-40B4-BE49-F238E27FC236}">
                <a16:creationId xmlns:a16="http://schemas.microsoft.com/office/drawing/2014/main" id="{88DD26C3-E027-20AC-F369-5EDDC02F2A1C}"/>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4" name="Rectangle: Rounded Corners 43">
            <a:hlinkClick xmlns:r="http://schemas.openxmlformats.org/officeDocument/2006/relationships" r:id="rId22"/>
            <a:extLst>
              <a:ext uri="{FF2B5EF4-FFF2-40B4-BE49-F238E27FC236}">
                <a16:creationId xmlns:a16="http://schemas.microsoft.com/office/drawing/2014/main" id="{778DA534-DF41-241E-9CE8-71F976651B67}"/>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5" name="Rectangle: Rounded Corners 44">
            <a:hlinkClick xmlns:r="http://schemas.openxmlformats.org/officeDocument/2006/relationships" r:id="rId23"/>
            <a:extLst>
              <a:ext uri="{FF2B5EF4-FFF2-40B4-BE49-F238E27FC236}">
                <a16:creationId xmlns:a16="http://schemas.microsoft.com/office/drawing/2014/main" id="{B1A7274E-7F32-401A-5C0F-2EAEEE8557D0}"/>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81.xml><?xml version="1.0" encoding="utf-8"?>
<xdr:wsDr xmlns:xdr="http://schemas.openxmlformats.org/drawingml/2006/spreadsheetDrawing" xmlns:a="http://schemas.openxmlformats.org/drawingml/2006/main">
  <xdr:twoCellAnchor>
    <xdr:from>
      <xdr:col>59</xdr:col>
      <xdr:colOff>72390</xdr:colOff>
      <xdr:row>6</xdr:row>
      <xdr:rowOff>64769</xdr:rowOff>
    </xdr:from>
    <xdr:to>
      <xdr:col>69</xdr:col>
      <xdr:colOff>80775</xdr:colOff>
      <xdr:row>7</xdr:row>
      <xdr:rowOff>158959</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5300-000002000000}"/>
            </a:ext>
          </a:extLst>
        </xdr:cNvPr>
        <xdr:cNvSpPr/>
      </xdr:nvSpPr>
      <xdr:spPr>
        <a:xfrm>
          <a:off x="8339485" y="1286388"/>
          <a:ext cx="1157433" cy="275619"/>
        </a:xfrm>
        <a:prstGeom prst="roundRect">
          <a:avLst/>
        </a:prstGeom>
        <a:solidFill>
          <a:schemeClr val="accent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b"/>
        <a:lstStyle/>
        <a:p>
          <a:pPr algn="ctr"/>
          <a:r>
            <a:rPr lang="en-US" sz="1100" b="1">
              <a:solidFill>
                <a:srgbClr val="FFFF00"/>
              </a:solidFill>
            </a:rPr>
            <a:t>Training Data</a:t>
          </a:r>
        </a:p>
      </xdr:txBody>
    </xdr:sp>
    <xdr:clientData/>
  </xdr:twoCellAnchor>
  <xdr:twoCellAnchor>
    <xdr:from>
      <xdr:col>60</xdr:col>
      <xdr:colOff>90054</xdr:colOff>
      <xdr:row>2</xdr:row>
      <xdr:rowOff>63700</xdr:rowOff>
    </xdr:from>
    <xdr:to>
      <xdr:col>68</xdr:col>
      <xdr:colOff>45720</xdr:colOff>
      <xdr:row>3</xdr:row>
      <xdr:rowOff>129921</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0000000-0008-0000-5300-000003000000}"/>
            </a:ext>
          </a:extLst>
        </xdr:cNvPr>
        <xdr:cNvSpPr/>
      </xdr:nvSpPr>
      <xdr:spPr>
        <a:xfrm>
          <a:off x="8433954" y="482800"/>
          <a:ext cx="870066" cy="264341"/>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a:t>
          </a:r>
          <a:r>
            <a:rPr lang="en-US" sz="1000" b="1" i="1" u="none" baseline="0">
              <a:solidFill>
                <a:schemeClr val="bg1"/>
              </a:solidFill>
            </a:rPr>
            <a:t> </a:t>
          </a:r>
          <a:r>
            <a:rPr lang="en-US" sz="1000" b="1" i="1" u="none">
              <a:solidFill>
                <a:schemeClr val="bg1"/>
              </a:solidFill>
            </a:rPr>
            <a:t>Page</a:t>
          </a:r>
        </a:p>
      </xdr:txBody>
    </xdr:sp>
    <xdr:clientData/>
  </xdr:twoCellAnchor>
  <xdr:twoCellAnchor>
    <xdr:from>
      <xdr:col>60</xdr:col>
      <xdr:colOff>90054</xdr:colOff>
      <xdr:row>4</xdr:row>
      <xdr:rowOff>33120</xdr:rowOff>
    </xdr:from>
    <xdr:to>
      <xdr:col>68</xdr:col>
      <xdr:colOff>39319</xdr:colOff>
      <xdr:row>5</xdr:row>
      <xdr:rowOff>112041</xdr:rowOff>
    </xdr:to>
    <xdr:sp macro="" textlink="">
      <xdr:nvSpPr>
        <xdr:cNvPr id="4" name="Rectangle: Rounded Corners 3">
          <a:hlinkClick xmlns:r="http://schemas.openxmlformats.org/officeDocument/2006/relationships" r:id="rId3"/>
          <a:extLst>
            <a:ext uri="{FF2B5EF4-FFF2-40B4-BE49-F238E27FC236}">
              <a16:creationId xmlns:a16="http://schemas.microsoft.com/office/drawing/2014/main" id="{00000000-0008-0000-5300-000004000000}"/>
            </a:ext>
          </a:extLst>
        </xdr:cNvPr>
        <xdr:cNvSpPr/>
      </xdr:nvSpPr>
      <xdr:spPr>
        <a:xfrm>
          <a:off x="8472054" y="855596"/>
          <a:ext cx="868503" cy="278493"/>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wsDr>
</file>

<file path=xl/drawings/drawing82.xml><?xml version="1.0" encoding="utf-8"?>
<xdr:wsDr xmlns:xdr="http://schemas.openxmlformats.org/drawingml/2006/spreadsheetDrawing" xmlns:a="http://schemas.openxmlformats.org/drawingml/2006/main">
  <xdr:twoCellAnchor>
    <xdr:from>
      <xdr:col>64</xdr:col>
      <xdr:colOff>19049</xdr:colOff>
      <xdr:row>21</xdr:row>
      <xdr:rowOff>200024</xdr:rowOff>
    </xdr:from>
    <xdr:to>
      <xdr:col>70</xdr:col>
      <xdr:colOff>600075</xdr:colOff>
      <xdr:row>51</xdr:row>
      <xdr:rowOff>171449</xdr:rowOff>
    </xdr:to>
    <xdr:sp macro="" textlink="" fLocksText="0">
      <xdr:nvSpPr>
        <xdr:cNvPr id="2" name="TextBox 1">
          <a:extLst>
            <a:ext uri="{FF2B5EF4-FFF2-40B4-BE49-F238E27FC236}">
              <a16:creationId xmlns:a16="http://schemas.microsoft.com/office/drawing/2014/main" id="{00000000-0008-0000-5400-000002000000}"/>
            </a:ext>
          </a:extLst>
        </xdr:cNvPr>
        <xdr:cNvSpPr txBox="1"/>
      </xdr:nvSpPr>
      <xdr:spPr>
        <a:xfrm>
          <a:off x="9201149" y="4333874"/>
          <a:ext cx="4238626" cy="5124450"/>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p>
      </xdr:txBody>
    </xdr:sp>
    <xdr:clientData/>
  </xdr:twoCellAnchor>
  <xdr:twoCellAnchor>
    <xdr:from>
      <xdr:col>63</xdr:col>
      <xdr:colOff>64346</xdr:colOff>
      <xdr:row>4</xdr:row>
      <xdr:rowOff>224157</xdr:rowOff>
    </xdr:from>
    <xdr:to>
      <xdr:col>66</xdr:col>
      <xdr:colOff>3810</xdr:colOff>
      <xdr:row>12</xdr:row>
      <xdr:rowOff>114300</xdr:rowOff>
    </xdr:to>
    <xdr:grpSp>
      <xdr:nvGrpSpPr>
        <xdr:cNvPr id="8" name="Group 7">
          <a:extLst>
            <a:ext uri="{FF2B5EF4-FFF2-40B4-BE49-F238E27FC236}">
              <a16:creationId xmlns:a16="http://schemas.microsoft.com/office/drawing/2014/main" id="{00000000-0008-0000-5400-000008000000}"/>
            </a:ext>
          </a:extLst>
        </xdr:cNvPr>
        <xdr:cNvGrpSpPr/>
      </xdr:nvGrpSpPr>
      <xdr:grpSpPr>
        <a:xfrm>
          <a:off x="9185486" y="1146177"/>
          <a:ext cx="1272964" cy="1688463"/>
          <a:chOff x="9440756" y="900432"/>
          <a:chExt cx="1276774" cy="1734183"/>
        </a:xfrm>
      </xdr:grpSpPr>
      <xdr:sp macro="" textlink="">
        <xdr:nvSpPr>
          <xdr:cNvPr id="6" name="Rectangle: Rounded Corners 5">
            <a:hlinkClick xmlns:r="http://schemas.openxmlformats.org/officeDocument/2006/relationships" r:id="rId1"/>
            <a:extLst>
              <a:ext uri="{FF2B5EF4-FFF2-40B4-BE49-F238E27FC236}">
                <a16:creationId xmlns:a16="http://schemas.microsoft.com/office/drawing/2014/main" id="{00000000-0008-0000-5400-000006000000}"/>
              </a:ext>
            </a:extLst>
          </xdr:cNvPr>
          <xdr:cNvSpPr/>
        </xdr:nvSpPr>
        <xdr:spPr>
          <a:xfrm>
            <a:off x="9440756" y="900432"/>
            <a:ext cx="1260476" cy="326063"/>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Instructions</a:t>
            </a:r>
          </a:p>
        </xdr:txBody>
      </xdr:sp>
      <xdr:sp macro="" textlink="">
        <xdr:nvSpPr>
          <xdr:cNvPr id="9" name="Rectangle: Rounded Corners 8">
            <a:hlinkClick xmlns:r="http://schemas.openxmlformats.org/officeDocument/2006/relationships" r:id="rId2"/>
            <a:extLst>
              <a:ext uri="{FF2B5EF4-FFF2-40B4-BE49-F238E27FC236}">
                <a16:creationId xmlns:a16="http://schemas.microsoft.com/office/drawing/2014/main" id="{00000000-0008-0000-5400-000009000000}"/>
              </a:ext>
            </a:extLst>
          </xdr:cNvPr>
          <xdr:cNvSpPr/>
        </xdr:nvSpPr>
        <xdr:spPr>
          <a:xfrm>
            <a:off x="9633585" y="1299222"/>
            <a:ext cx="914400" cy="327995"/>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sp macro="" textlink="">
        <xdr:nvSpPr>
          <xdr:cNvPr id="10" name="Rectangle: Rounded Corners 9">
            <a:hlinkClick xmlns:r="http://schemas.openxmlformats.org/officeDocument/2006/relationships" r:id="rId3"/>
            <a:extLst>
              <a:ext uri="{FF2B5EF4-FFF2-40B4-BE49-F238E27FC236}">
                <a16:creationId xmlns:a16="http://schemas.microsoft.com/office/drawing/2014/main" id="{00000000-0008-0000-5400-00000A000000}"/>
              </a:ext>
            </a:extLst>
          </xdr:cNvPr>
          <xdr:cNvSpPr/>
        </xdr:nvSpPr>
        <xdr:spPr>
          <a:xfrm>
            <a:off x="9633585" y="1698039"/>
            <a:ext cx="914400" cy="368041"/>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00000000-0008-0000-5400-000005000000}"/>
              </a:ext>
            </a:extLst>
          </xdr:cNvPr>
          <xdr:cNvSpPr/>
        </xdr:nvSpPr>
        <xdr:spPr>
          <a:xfrm>
            <a:off x="9504045" y="2138807"/>
            <a:ext cx="1213485" cy="495808"/>
          </a:xfrm>
          <a:prstGeom prst="roundRect">
            <a:avLst/>
          </a:prstGeom>
          <a:solidFill>
            <a:srgbClr val="00206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Training Worksheet</a:t>
            </a:r>
          </a:p>
        </xdr:txBody>
      </xdr:sp>
    </xdr:grpSp>
    <xdr:clientData/>
  </xdr:twoCellAnchor>
  <xdr:twoCellAnchor>
    <xdr:from>
      <xdr:col>1</xdr:col>
      <xdr:colOff>678180</xdr:colOff>
      <xdr:row>2</xdr:row>
      <xdr:rowOff>45720</xdr:rowOff>
    </xdr:from>
    <xdr:to>
      <xdr:col>2</xdr:col>
      <xdr:colOff>152402</xdr:colOff>
      <xdr:row>30</xdr:row>
      <xdr:rowOff>178200</xdr:rowOff>
    </xdr:to>
    <xdr:grpSp>
      <xdr:nvGrpSpPr>
        <xdr:cNvPr id="3" name="Group 2">
          <a:extLst>
            <a:ext uri="{FF2B5EF4-FFF2-40B4-BE49-F238E27FC236}">
              <a16:creationId xmlns:a16="http://schemas.microsoft.com/office/drawing/2014/main" id="{317C341B-ADFC-461B-B048-7A6D9AC3A2D9}"/>
            </a:ext>
          </a:extLst>
        </xdr:cNvPr>
        <xdr:cNvGrpSpPr/>
      </xdr:nvGrpSpPr>
      <xdr:grpSpPr>
        <a:xfrm>
          <a:off x="861060" y="434340"/>
          <a:ext cx="1371602" cy="6411360"/>
          <a:chOff x="365760" y="191859"/>
          <a:chExt cx="1371602" cy="6411360"/>
        </a:xfrm>
      </xdr:grpSpPr>
      <xdr:sp macro="" textlink="">
        <xdr:nvSpPr>
          <xdr:cNvPr id="4" name="Rectangle: Rounded Corners 3">
            <a:hlinkClick xmlns:r="http://schemas.openxmlformats.org/officeDocument/2006/relationships" r:id="rId5"/>
            <a:extLst>
              <a:ext uri="{FF2B5EF4-FFF2-40B4-BE49-F238E27FC236}">
                <a16:creationId xmlns:a16="http://schemas.microsoft.com/office/drawing/2014/main" id="{DE20B244-89CB-0892-D33C-7CB8D2385296}"/>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7" name="Rectangle: Rounded Corners 6">
            <a:hlinkClick xmlns:r="http://schemas.openxmlformats.org/officeDocument/2006/relationships" r:id="rId6"/>
            <a:extLst>
              <a:ext uri="{FF2B5EF4-FFF2-40B4-BE49-F238E27FC236}">
                <a16:creationId xmlns:a16="http://schemas.microsoft.com/office/drawing/2014/main" id="{81F27AD9-F481-06FD-B304-7EE7E320CDF8}"/>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11" name="Rectangle: Rounded Corners 10">
            <a:hlinkClick xmlns:r="http://schemas.openxmlformats.org/officeDocument/2006/relationships" r:id="rId7"/>
            <a:extLst>
              <a:ext uri="{FF2B5EF4-FFF2-40B4-BE49-F238E27FC236}">
                <a16:creationId xmlns:a16="http://schemas.microsoft.com/office/drawing/2014/main" id="{C30E9EE4-83D8-E530-EF65-1FECB6EC57D0}"/>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12" name="Rectangle: Rounded Corners 11">
            <a:hlinkClick xmlns:r="http://schemas.openxmlformats.org/officeDocument/2006/relationships" r:id="rId8"/>
            <a:extLst>
              <a:ext uri="{FF2B5EF4-FFF2-40B4-BE49-F238E27FC236}">
                <a16:creationId xmlns:a16="http://schemas.microsoft.com/office/drawing/2014/main" id="{74752C04-C8FE-4BF7-DA09-011E8777E700}"/>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13" name="Rectangle: Rounded Corners 12">
            <a:hlinkClick xmlns:r="http://schemas.openxmlformats.org/officeDocument/2006/relationships" r:id="rId9"/>
            <a:extLst>
              <a:ext uri="{FF2B5EF4-FFF2-40B4-BE49-F238E27FC236}">
                <a16:creationId xmlns:a16="http://schemas.microsoft.com/office/drawing/2014/main" id="{97F8EE3D-2B66-8AAB-E6EA-116CDA87AF97}"/>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14" name="Rectangle: Rounded Corners 13">
            <a:hlinkClick xmlns:r="http://schemas.openxmlformats.org/officeDocument/2006/relationships" r:id="rId10"/>
            <a:extLst>
              <a:ext uri="{FF2B5EF4-FFF2-40B4-BE49-F238E27FC236}">
                <a16:creationId xmlns:a16="http://schemas.microsoft.com/office/drawing/2014/main" id="{1971F42D-E9CF-8041-A6F8-407C9E0C11C5}"/>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15" name="Rectangle: Rounded Corners 14">
            <a:hlinkClick xmlns:r="http://schemas.openxmlformats.org/officeDocument/2006/relationships" r:id="rId11"/>
            <a:extLst>
              <a:ext uri="{FF2B5EF4-FFF2-40B4-BE49-F238E27FC236}">
                <a16:creationId xmlns:a16="http://schemas.microsoft.com/office/drawing/2014/main" id="{951A6EE6-A8AA-4F75-D5ED-25FE75E86727}"/>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16" name="Rectangle: Rounded Corners 15">
            <a:hlinkClick xmlns:r="http://schemas.openxmlformats.org/officeDocument/2006/relationships" r:id="rId12"/>
            <a:extLst>
              <a:ext uri="{FF2B5EF4-FFF2-40B4-BE49-F238E27FC236}">
                <a16:creationId xmlns:a16="http://schemas.microsoft.com/office/drawing/2014/main" id="{0A543507-454D-5BC2-A96A-F8D422E47F70}"/>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17" name="Rectangle: Rounded Corners 16">
            <a:hlinkClick xmlns:r="http://schemas.openxmlformats.org/officeDocument/2006/relationships" r:id="rId13"/>
            <a:extLst>
              <a:ext uri="{FF2B5EF4-FFF2-40B4-BE49-F238E27FC236}">
                <a16:creationId xmlns:a16="http://schemas.microsoft.com/office/drawing/2014/main" id="{D9CF3D1F-8A3D-3999-57FA-74FBDDDADC28}"/>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18" name="Rectangle: Rounded Corners 17">
            <a:hlinkClick xmlns:r="http://schemas.openxmlformats.org/officeDocument/2006/relationships" r:id="rId14"/>
            <a:extLst>
              <a:ext uri="{FF2B5EF4-FFF2-40B4-BE49-F238E27FC236}">
                <a16:creationId xmlns:a16="http://schemas.microsoft.com/office/drawing/2014/main" id="{2908694A-6033-247A-70E1-D14BE03AC129}"/>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19" name="Rectangle: Rounded Corners 18">
            <a:hlinkClick xmlns:r="http://schemas.openxmlformats.org/officeDocument/2006/relationships" r:id="rId15"/>
            <a:extLst>
              <a:ext uri="{FF2B5EF4-FFF2-40B4-BE49-F238E27FC236}">
                <a16:creationId xmlns:a16="http://schemas.microsoft.com/office/drawing/2014/main" id="{D09FEBE7-5354-3A56-A99C-BE6882602B59}"/>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20" name="Rectangle: Rounded Corners 19">
            <a:hlinkClick xmlns:r="http://schemas.openxmlformats.org/officeDocument/2006/relationships" r:id="rId16"/>
            <a:extLst>
              <a:ext uri="{FF2B5EF4-FFF2-40B4-BE49-F238E27FC236}">
                <a16:creationId xmlns:a16="http://schemas.microsoft.com/office/drawing/2014/main" id="{95B27C25-48EA-2E55-27BE-8144C2371807}"/>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21" name="Rectangle: Rounded Corners 20">
            <a:hlinkClick xmlns:r="http://schemas.openxmlformats.org/officeDocument/2006/relationships" r:id="rId17"/>
            <a:extLst>
              <a:ext uri="{FF2B5EF4-FFF2-40B4-BE49-F238E27FC236}">
                <a16:creationId xmlns:a16="http://schemas.microsoft.com/office/drawing/2014/main" id="{E4BC3B1F-1700-D1A2-64EC-0514028B3325}"/>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22" name="Rectangle: Rounded Corners 21">
            <a:hlinkClick xmlns:r="http://schemas.openxmlformats.org/officeDocument/2006/relationships" r:id="rId18"/>
            <a:extLst>
              <a:ext uri="{FF2B5EF4-FFF2-40B4-BE49-F238E27FC236}">
                <a16:creationId xmlns:a16="http://schemas.microsoft.com/office/drawing/2014/main" id="{F5EE5961-3901-4D01-7B0E-D7B6968B02A1}"/>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23" name="Rectangle: Rounded Corners 22">
            <a:hlinkClick xmlns:r="http://schemas.openxmlformats.org/officeDocument/2006/relationships" r:id="rId19"/>
            <a:extLst>
              <a:ext uri="{FF2B5EF4-FFF2-40B4-BE49-F238E27FC236}">
                <a16:creationId xmlns:a16="http://schemas.microsoft.com/office/drawing/2014/main" id="{AAD8BE8E-9278-BE68-2132-BB6F68406EAC}"/>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24" name="Rectangle: Rounded Corners 23">
            <a:hlinkClick xmlns:r="http://schemas.openxmlformats.org/officeDocument/2006/relationships" r:id="rId20"/>
            <a:extLst>
              <a:ext uri="{FF2B5EF4-FFF2-40B4-BE49-F238E27FC236}">
                <a16:creationId xmlns:a16="http://schemas.microsoft.com/office/drawing/2014/main" id="{73DE6E73-A438-8035-C03B-6F7EDEB2C00F}"/>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25" name="Rectangle: Rounded Corners 24">
            <a:hlinkClick xmlns:r="http://schemas.openxmlformats.org/officeDocument/2006/relationships" r:id="rId21"/>
            <a:extLst>
              <a:ext uri="{FF2B5EF4-FFF2-40B4-BE49-F238E27FC236}">
                <a16:creationId xmlns:a16="http://schemas.microsoft.com/office/drawing/2014/main" id="{C8ECEE8B-CC30-7AE4-63FE-F4A1B6883AB8}"/>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26" name="Rectangle: Rounded Corners 25">
            <a:hlinkClick xmlns:r="http://schemas.openxmlformats.org/officeDocument/2006/relationships" r:id="rId22"/>
            <a:extLst>
              <a:ext uri="{FF2B5EF4-FFF2-40B4-BE49-F238E27FC236}">
                <a16:creationId xmlns:a16="http://schemas.microsoft.com/office/drawing/2014/main" id="{5B2D1183-76BF-5889-DFC4-64FB9A0092AA}"/>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27" name="Rectangle: Rounded Corners 26">
            <a:hlinkClick xmlns:r="http://schemas.openxmlformats.org/officeDocument/2006/relationships" r:id="rId23"/>
            <a:extLst>
              <a:ext uri="{FF2B5EF4-FFF2-40B4-BE49-F238E27FC236}">
                <a16:creationId xmlns:a16="http://schemas.microsoft.com/office/drawing/2014/main" id="{9BFE805D-4D45-D7C1-4817-DBCB1AAA1A83}"/>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28" name="Rectangle: Rounded Corners 27">
            <a:hlinkClick xmlns:r="http://schemas.openxmlformats.org/officeDocument/2006/relationships" r:id="rId24"/>
            <a:extLst>
              <a:ext uri="{FF2B5EF4-FFF2-40B4-BE49-F238E27FC236}">
                <a16:creationId xmlns:a16="http://schemas.microsoft.com/office/drawing/2014/main" id="{E5E0421E-C986-2E56-C10D-2481D92395A5}"/>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83.xml><?xml version="1.0" encoding="utf-8"?>
<xdr:wsDr xmlns:xdr="http://schemas.openxmlformats.org/drawingml/2006/spreadsheetDrawing" xmlns:a="http://schemas.openxmlformats.org/drawingml/2006/main">
  <xdr:twoCellAnchor>
    <xdr:from>
      <xdr:col>11</xdr:col>
      <xdr:colOff>532976</xdr:colOff>
      <xdr:row>0</xdr:row>
      <xdr:rowOff>163197</xdr:rowOff>
    </xdr:from>
    <xdr:to>
      <xdr:col>13</xdr:col>
      <xdr:colOff>581882</xdr:colOff>
      <xdr:row>2</xdr:row>
      <xdr:rowOff>174202</xdr:rowOff>
    </xdr:to>
    <xdr:sp macro="" textlink="">
      <xdr:nvSpPr>
        <xdr:cNvPr id="6" name="Rectangle: Rounded Corners 5">
          <a:hlinkClick xmlns:r="http://schemas.openxmlformats.org/officeDocument/2006/relationships" r:id="rId1"/>
          <a:extLst>
            <a:ext uri="{FF2B5EF4-FFF2-40B4-BE49-F238E27FC236}">
              <a16:creationId xmlns:a16="http://schemas.microsoft.com/office/drawing/2014/main" id="{00000000-0008-0000-5500-000006000000}"/>
            </a:ext>
          </a:extLst>
        </xdr:cNvPr>
        <xdr:cNvSpPr/>
      </xdr:nvSpPr>
      <xdr:spPr>
        <a:xfrm>
          <a:off x="9158816" y="163197"/>
          <a:ext cx="1268106" cy="270085"/>
        </a:xfrm>
        <a:prstGeom prst="roundRect">
          <a:avLst/>
        </a:prstGeom>
        <a:solidFill>
          <a:schemeClr val="bg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lang="en-US" sz="1100" b="1"/>
            <a:t>Instructions</a:t>
          </a:r>
        </a:p>
      </xdr:txBody>
    </xdr:sp>
    <xdr:clientData/>
  </xdr:twoCellAnchor>
  <xdr:twoCellAnchor>
    <xdr:from>
      <xdr:col>14</xdr:col>
      <xdr:colOff>72390</xdr:colOff>
      <xdr:row>0</xdr:row>
      <xdr:rowOff>163830</xdr:rowOff>
    </xdr:from>
    <xdr:to>
      <xdr:col>17</xdr:col>
      <xdr:colOff>117476</xdr:colOff>
      <xdr:row>2</xdr:row>
      <xdr:rowOff>171025</xdr:rowOff>
    </xdr:to>
    <xdr:sp macro="" textlink="">
      <xdr:nvSpPr>
        <xdr:cNvPr id="7" name="Rectangle: Rounded Corners 6">
          <a:hlinkClick xmlns:r="http://schemas.openxmlformats.org/officeDocument/2006/relationships" r:id="rId2"/>
          <a:extLst>
            <a:ext uri="{FF2B5EF4-FFF2-40B4-BE49-F238E27FC236}">
              <a16:creationId xmlns:a16="http://schemas.microsoft.com/office/drawing/2014/main" id="{00000000-0008-0000-5500-000007000000}"/>
            </a:ext>
          </a:extLst>
        </xdr:cNvPr>
        <xdr:cNvSpPr/>
      </xdr:nvSpPr>
      <xdr:spPr>
        <a:xfrm>
          <a:off x="10527030" y="163830"/>
          <a:ext cx="1264286" cy="266275"/>
        </a:xfrm>
        <a:prstGeom prst="roundRect">
          <a:avLst/>
        </a:prstGeom>
        <a:solidFill>
          <a:schemeClr val="accent2">
            <a:lumMod val="75000"/>
          </a:schemeClr>
        </a:solidFill>
      </xdr:spPr>
      <xdr:style>
        <a:lnRef idx="2">
          <a:schemeClr val="accent6"/>
        </a:lnRef>
        <a:fillRef idx="1">
          <a:schemeClr val="lt1"/>
        </a:fillRef>
        <a:effectRef idx="0">
          <a:schemeClr val="accent6"/>
        </a:effectRef>
        <a:fontRef idx="minor">
          <a:schemeClr val="dk1"/>
        </a:fontRef>
      </xdr:style>
      <xdr:txBody>
        <a:bodyPr vertOverflow="clip" horzOverflow="clip" rtlCol="0" anchor="b"/>
        <a:lstStyle/>
        <a:p>
          <a:pPr algn="ctr"/>
          <a:r>
            <a:rPr lang="en-US" sz="1100" b="1">
              <a:solidFill>
                <a:srgbClr val="FFFF00"/>
              </a:solidFill>
            </a:rPr>
            <a:t>Training Data</a:t>
          </a:r>
        </a:p>
      </xdr:txBody>
    </xdr:sp>
    <xdr:clientData/>
  </xdr:twoCellAnchor>
  <xdr:twoCellAnchor>
    <xdr:from>
      <xdr:col>12</xdr:col>
      <xdr:colOff>114300</xdr:colOff>
      <xdr:row>3</xdr:row>
      <xdr:rowOff>76200</xdr:rowOff>
    </xdr:from>
    <xdr:to>
      <xdr:col>13</xdr:col>
      <xdr:colOff>419100</xdr:colOff>
      <xdr:row>4</xdr:row>
      <xdr:rowOff>121920</xdr:rowOff>
    </xdr:to>
    <xdr:sp macro="" textlink="">
      <xdr:nvSpPr>
        <xdr:cNvPr id="9" name="Rectangle: Rounded Corners 8">
          <a:hlinkClick xmlns:r="http://schemas.openxmlformats.org/officeDocument/2006/relationships" r:id="rId3"/>
          <a:extLst>
            <a:ext uri="{FF2B5EF4-FFF2-40B4-BE49-F238E27FC236}">
              <a16:creationId xmlns:a16="http://schemas.microsoft.com/office/drawing/2014/main" id="{00000000-0008-0000-5500-000009000000}"/>
            </a:ext>
          </a:extLst>
        </xdr:cNvPr>
        <xdr:cNvSpPr/>
      </xdr:nvSpPr>
      <xdr:spPr>
        <a:xfrm>
          <a:off x="9349740" y="533400"/>
          <a:ext cx="914400" cy="274320"/>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14</xdr:col>
      <xdr:colOff>205740</xdr:colOff>
      <xdr:row>3</xdr:row>
      <xdr:rowOff>76200</xdr:rowOff>
    </xdr:from>
    <xdr:to>
      <xdr:col>16</xdr:col>
      <xdr:colOff>510540</xdr:colOff>
      <xdr:row>4</xdr:row>
      <xdr:rowOff>121920</xdr:rowOff>
    </xdr:to>
    <xdr:sp macro="" textlink="">
      <xdr:nvSpPr>
        <xdr:cNvPr id="10" name="Rectangle: Rounded Corners 9">
          <a:hlinkClick xmlns:r="http://schemas.openxmlformats.org/officeDocument/2006/relationships" r:id="rId4"/>
          <a:extLst>
            <a:ext uri="{FF2B5EF4-FFF2-40B4-BE49-F238E27FC236}">
              <a16:creationId xmlns:a16="http://schemas.microsoft.com/office/drawing/2014/main" id="{00000000-0008-0000-5500-00000A000000}"/>
            </a:ext>
          </a:extLst>
        </xdr:cNvPr>
        <xdr:cNvSpPr/>
      </xdr:nvSpPr>
      <xdr:spPr>
        <a:xfrm>
          <a:off x="10660380" y="533400"/>
          <a:ext cx="914400" cy="27432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11</xdr:col>
      <xdr:colOff>186690</xdr:colOff>
      <xdr:row>8</xdr:row>
      <xdr:rowOff>118110</xdr:rowOff>
    </xdr:from>
    <xdr:to>
      <xdr:col>18</xdr:col>
      <xdr:colOff>556260</xdr:colOff>
      <xdr:row>37</xdr:row>
      <xdr:rowOff>135255</xdr:rowOff>
    </xdr:to>
    <xdr:sp macro="" textlink="" fLocksText="0">
      <xdr:nvSpPr>
        <xdr:cNvPr id="3" name="TextBox 2">
          <a:extLst>
            <a:ext uri="{FF2B5EF4-FFF2-40B4-BE49-F238E27FC236}">
              <a16:creationId xmlns:a16="http://schemas.microsoft.com/office/drawing/2014/main" id="{00000000-0008-0000-5500-000003000000}"/>
            </a:ext>
          </a:extLst>
        </xdr:cNvPr>
        <xdr:cNvSpPr txBox="1"/>
      </xdr:nvSpPr>
      <xdr:spPr>
        <a:xfrm>
          <a:off x="8168640" y="2413635"/>
          <a:ext cx="3417570" cy="5541645"/>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p>
      </xdr:txBody>
    </xdr:sp>
    <xdr:clientData/>
  </xdr:twoCellAnchor>
  <xdr:twoCellAnchor>
    <xdr:from>
      <xdr:col>19</xdr:col>
      <xdr:colOff>365760</xdr:colOff>
      <xdr:row>2</xdr:row>
      <xdr:rowOff>121920</xdr:rowOff>
    </xdr:from>
    <xdr:to>
      <xdr:col>21</xdr:col>
      <xdr:colOff>518162</xdr:colOff>
      <xdr:row>32</xdr:row>
      <xdr:rowOff>117240</xdr:rowOff>
    </xdr:to>
    <xdr:grpSp>
      <xdr:nvGrpSpPr>
        <xdr:cNvPr id="2" name="Group 1">
          <a:extLst>
            <a:ext uri="{FF2B5EF4-FFF2-40B4-BE49-F238E27FC236}">
              <a16:creationId xmlns:a16="http://schemas.microsoft.com/office/drawing/2014/main" id="{A454545C-6124-4DF8-A462-9A4E8D880BC7}"/>
            </a:ext>
          </a:extLst>
        </xdr:cNvPr>
        <xdr:cNvGrpSpPr/>
      </xdr:nvGrpSpPr>
      <xdr:grpSpPr>
        <a:xfrm>
          <a:off x="12214860" y="381000"/>
          <a:ext cx="1371602" cy="6525660"/>
          <a:chOff x="365760" y="191859"/>
          <a:chExt cx="1371602" cy="6411360"/>
        </a:xfrm>
      </xdr:grpSpPr>
      <xdr:sp macro="" textlink="">
        <xdr:nvSpPr>
          <xdr:cNvPr id="4" name="Rectangle: Rounded Corners 3">
            <a:hlinkClick xmlns:r="http://schemas.openxmlformats.org/officeDocument/2006/relationships" r:id="rId5"/>
            <a:extLst>
              <a:ext uri="{FF2B5EF4-FFF2-40B4-BE49-F238E27FC236}">
                <a16:creationId xmlns:a16="http://schemas.microsoft.com/office/drawing/2014/main" id="{60D1A8E7-A7FA-34CF-67C5-D40102057B20}"/>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5" name="Rectangle: Rounded Corners 4">
            <a:hlinkClick xmlns:r="http://schemas.openxmlformats.org/officeDocument/2006/relationships" r:id="rId6"/>
            <a:extLst>
              <a:ext uri="{FF2B5EF4-FFF2-40B4-BE49-F238E27FC236}">
                <a16:creationId xmlns:a16="http://schemas.microsoft.com/office/drawing/2014/main" id="{3C0DD83F-0CC6-3B71-947D-88AF99204DB3}"/>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8" name="Rectangle: Rounded Corners 7">
            <a:hlinkClick xmlns:r="http://schemas.openxmlformats.org/officeDocument/2006/relationships" r:id="rId7"/>
            <a:extLst>
              <a:ext uri="{FF2B5EF4-FFF2-40B4-BE49-F238E27FC236}">
                <a16:creationId xmlns:a16="http://schemas.microsoft.com/office/drawing/2014/main" id="{7EC37541-2E83-6E9A-9215-A990FE0F662F}"/>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11" name="Rectangle: Rounded Corners 10">
            <a:hlinkClick xmlns:r="http://schemas.openxmlformats.org/officeDocument/2006/relationships" r:id="rId8"/>
            <a:extLst>
              <a:ext uri="{FF2B5EF4-FFF2-40B4-BE49-F238E27FC236}">
                <a16:creationId xmlns:a16="http://schemas.microsoft.com/office/drawing/2014/main" id="{1FAA64E2-5415-AFA6-9702-A84FA2F7CF42}"/>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12" name="Rectangle: Rounded Corners 11">
            <a:hlinkClick xmlns:r="http://schemas.openxmlformats.org/officeDocument/2006/relationships" r:id="rId9"/>
            <a:extLst>
              <a:ext uri="{FF2B5EF4-FFF2-40B4-BE49-F238E27FC236}">
                <a16:creationId xmlns:a16="http://schemas.microsoft.com/office/drawing/2014/main" id="{2EEFD9D0-AC79-687B-DDF3-CBFFD5899851}"/>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13" name="Rectangle: Rounded Corners 12">
            <a:hlinkClick xmlns:r="http://schemas.openxmlformats.org/officeDocument/2006/relationships" r:id="rId10"/>
            <a:extLst>
              <a:ext uri="{FF2B5EF4-FFF2-40B4-BE49-F238E27FC236}">
                <a16:creationId xmlns:a16="http://schemas.microsoft.com/office/drawing/2014/main" id="{11FE9DA4-2A73-E4CB-2945-7A23FA316424}"/>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14" name="Rectangle: Rounded Corners 13">
            <a:hlinkClick xmlns:r="http://schemas.openxmlformats.org/officeDocument/2006/relationships" r:id="rId11"/>
            <a:extLst>
              <a:ext uri="{FF2B5EF4-FFF2-40B4-BE49-F238E27FC236}">
                <a16:creationId xmlns:a16="http://schemas.microsoft.com/office/drawing/2014/main" id="{5EF34943-53CF-7567-5108-245E25FCF0C0}"/>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15" name="Rectangle: Rounded Corners 14">
            <a:hlinkClick xmlns:r="http://schemas.openxmlformats.org/officeDocument/2006/relationships" r:id="rId12"/>
            <a:extLst>
              <a:ext uri="{FF2B5EF4-FFF2-40B4-BE49-F238E27FC236}">
                <a16:creationId xmlns:a16="http://schemas.microsoft.com/office/drawing/2014/main" id="{AD24CE45-B2BE-FA3B-8F21-3F292BFBBBB3}"/>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16" name="Rectangle: Rounded Corners 15">
            <a:hlinkClick xmlns:r="http://schemas.openxmlformats.org/officeDocument/2006/relationships" r:id="rId13"/>
            <a:extLst>
              <a:ext uri="{FF2B5EF4-FFF2-40B4-BE49-F238E27FC236}">
                <a16:creationId xmlns:a16="http://schemas.microsoft.com/office/drawing/2014/main" id="{E1CE4AC4-3ECB-137A-E313-184973484183}"/>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17" name="Rectangle: Rounded Corners 16">
            <a:hlinkClick xmlns:r="http://schemas.openxmlformats.org/officeDocument/2006/relationships" r:id="rId14"/>
            <a:extLst>
              <a:ext uri="{FF2B5EF4-FFF2-40B4-BE49-F238E27FC236}">
                <a16:creationId xmlns:a16="http://schemas.microsoft.com/office/drawing/2014/main" id="{7FFAC0B3-B184-0C3B-1AF8-206426AAA9C3}"/>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18" name="Rectangle: Rounded Corners 17">
            <a:hlinkClick xmlns:r="http://schemas.openxmlformats.org/officeDocument/2006/relationships" r:id="rId15"/>
            <a:extLst>
              <a:ext uri="{FF2B5EF4-FFF2-40B4-BE49-F238E27FC236}">
                <a16:creationId xmlns:a16="http://schemas.microsoft.com/office/drawing/2014/main" id="{0E67F746-096D-B110-ED67-B32AE94A030E}"/>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19" name="Rectangle: Rounded Corners 18">
            <a:hlinkClick xmlns:r="http://schemas.openxmlformats.org/officeDocument/2006/relationships" r:id="rId16"/>
            <a:extLst>
              <a:ext uri="{FF2B5EF4-FFF2-40B4-BE49-F238E27FC236}">
                <a16:creationId xmlns:a16="http://schemas.microsoft.com/office/drawing/2014/main" id="{198E4581-87A1-6DD4-EC51-E47DBF9040C2}"/>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20" name="Rectangle: Rounded Corners 19">
            <a:hlinkClick xmlns:r="http://schemas.openxmlformats.org/officeDocument/2006/relationships" r:id="rId17"/>
            <a:extLst>
              <a:ext uri="{FF2B5EF4-FFF2-40B4-BE49-F238E27FC236}">
                <a16:creationId xmlns:a16="http://schemas.microsoft.com/office/drawing/2014/main" id="{2D64F7EB-474F-4CDC-51E1-05C5C1EA56FC}"/>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21" name="Rectangle: Rounded Corners 20">
            <a:hlinkClick xmlns:r="http://schemas.openxmlformats.org/officeDocument/2006/relationships" r:id="rId18"/>
            <a:extLst>
              <a:ext uri="{FF2B5EF4-FFF2-40B4-BE49-F238E27FC236}">
                <a16:creationId xmlns:a16="http://schemas.microsoft.com/office/drawing/2014/main" id="{060FF09B-C7DD-EFF5-E539-B4BE1EF674DD}"/>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22" name="Rectangle: Rounded Corners 21">
            <a:hlinkClick xmlns:r="http://schemas.openxmlformats.org/officeDocument/2006/relationships" r:id="rId19"/>
            <a:extLst>
              <a:ext uri="{FF2B5EF4-FFF2-40B4-BE49-F238E27FC236}">
                <a16:creationId xmlns:a16="http://schemas.microsoft.com/office/drawing/2014/main" id="{CBB2FFA8-B87A-330E-3300-31C88150235C}"/>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23" name="Rectangle: Rounded Corners 22">
            <a:hlinkClick xmlns:r="http://schemas.openxmlformats.org/officeDocument/2006/relationships" r:id="rId20"/>
            <a:extLst>
              <a:ext uri="{FF2B5EF4-FFF2-40B4-BE49-F238E27FC236}">
                <a16:creationId xmlns:a16="http://schemas.microsoft.com/office/drawing/2014/main" id="{6A10BE03-A9DA-AA68-7281-1906AB77AE6A}"/>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24" name="Rectangle: Rounded Corners 23">
            <a:hlinkClick xmlns:r="http://schemas.openxmlformats.org/officeDocument/2006/relationships" r:id="rId21"/>
            <a:extLst>
              <a:ext uri="{FF2B5EF4-FFF2-40B4-BE49-F238E27FC236}">
                <a16:creationId xmlns:a16="http://schemas.microsoft.com/office/drawing/2014/main" id="{9D1F24E6-3EEF-F12D-D2F1-FB66FF58B0C2}"/>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25" name="Rectangle: Rounded Corners 24">
            <a:hlinkClick xmlns:r="http://schemas.openxmlformats.org/officeDocument/2006/relationships" r:id="rId22"/>
            <a:extLst>
              <a:ext uri="{FF2B5EF4-FFF2-40B4-BE49-F238E27FC236}">
                <a16:creationId xmlns:a16="http://schemas.microsoft.com/office/drawing/2014/main" id="{38E4164E-BFA2-8E74-BD3D-178784F809AA}"/>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26" name="Rectangle: Rounded Corners 25">
            <a:hlinkClick xmlns:r="http://schemas.openxmlformats.org/officeDocument/2006/relationships" r:id="rId23"/>
            <a:extLst>
              <a:ext uri="{FF2B5EF4-FFF2-40B4-BE49-F238E27FC236}">
                <a16:creationId xmlns:a16="http://schemas.microsoft.com/office/drawing/2014/main" id="{31F62DB1-8A17-8BD3-3D44-8A856584A9E8}"/>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27" name="Rectangle: Rounded Corners 26">
            <a:hlinkClick xmlns:r="http://schemas.openxmlformats.org/officeDocument/2006/relationships" r:id="rId24"/>
            <a:extLst>
              <a:ext uri="{FF2B5EF4-FFF2-40B4-BE49-F238E27FC236}">
                <a16:creationId xmlns:a16="http://schemas.microsoft.com/office/drawing/2014/main" id="{8C77FC7E-0BC8-7FED-1D7A-9AD69DA60FCA}"/>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84.xml><?xml version="1.0" encoding="utf-8"?>
<xdr:wsDr xmlns:xdr="http://schemas.openxmlformats.org/drawingml/2006/spreadsheetDrawing" xmlns:a="http://schemas.openxmlformats.org/drawingml/2006/main">
  <xdr:twoCellAnchor>
    <xdr:from>
      <xdr:col>11</xdr:col>
      <xdr:colOff>457200</xdr:colOff>
      <xdr:row>49</xdr:row>
      <xdr:rowOff>27213</xdr:rowOff>
    </xdr:from>
    <xdr:to>
      <xdr:col>13</xdr:col>
      <xdr:colOff>404125</xdr:colOff>
      <xdr:row>50</xdr:row>
      <xdr:rowOff>65315</xdr:rowOff>
    </xdr:to>
    <xdr:sp macro="[1]!Print_CCR_Worksheet"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5600-000002000000}"/>
            </a:ext>
          </a:extLst>
        </xdr:cNvPr>
        <xdr:cNvSpPr/>
      </xdr:nvSpPr>
      <xdr:spPr>
        <a:xfrm>
          <a:off x="6858000" y="8668293"/>
          <a:ext cx="1166125" cy="228602"/>
        </a:xfrm>
        <a:prstGeom prst="roundRect">
          <a:avLst/>
        </a:prstGeom>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700" b="1"/>
            <a:t>Training</a:t>
          </a:r>
          <a:r>
            <a:rPr lang="en-US" sz="700" b="1" baseline="0"/>
            <a:t> Calculator</a:t>
          </a:r>
        </a:p>
      </xdr:txBody>
    </xdr:sp>
    <xdr:clientData/>
  </xdr:twoCellAnchor>
  <xdr:twoCellAnchor>
    <xdr:from>
      <xdr:col>4</xdr:col>
      <xdr:colOff>295273</xdr:colOff>
      <xdr:row>72</xdr:row>
      <xdr:rowOff>12246</xdr:rowOff>
    </xdr:from>
    <xdr:to>
      <xdr:col>5</xdr:col>
      <xdr:colOff>138783</xdr:colOff>
      <xdr:row>73</xdr:row>
      <xdr:rowOff>12241</xdr:rowOff>
    </xdr:to>
    <xdr:sp macro="" textlink="$O$44">
      <xdr:nvSpPr>
        <xdr:cNvPr id="3" name="Rectangle 2">
          <a:extLst>
            <a:ext uri="{FF2B5EF4-FFF2-40B4-BE49-F238E27FC236}">
              <a16:creationId xmlns:a16="http://schemas.microsoft.com/office/drawing/2014/main" id="{00000000-0008-0000-5600-000003000000}"/>
            </a:ext>
          </a:extLst>
        </xdr:cNvPr>
        <xdr:cNvSpPr/>
      </xdr:nvSpPr>
      <xdr:spPr>
        <a:xfrm>
          <a:off x="2428873" y="12425226"/>
          <a:ext cx="453110" cy="205735"/>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fld id="{BF2638C3-70E6-4FD4-A792-D9B51F4D3F83}" type="TxLink">
            <a:rPr lang="en-US" sz="1200" b="1" i="0" u="none" strike="noStrike">
              <a:solidFill>
                <a:srgbClr val="C00000"/>
              </a:solidFill>
              <a:latin typeface="Calibri"/>
              <a:ea typeface="Calibri"/>
              <a:cs typeface="Calibri"/>
            </a:rPr>
            <a:pPr algn="ctr"/>
            <a:t>0</a:t>
          </a:fld>
          <a:endParaRPr lang="en-US" sz="1100">
            <a:solidFill>
              <a:srgbClr val="C00000"/>
            </a:solidFill>
          </a:endParaRPr>
        </a:p>
      </xdr:txBody>
    </xdr:sp>
    <xdr:clientData/>
  </xdr:twoCellAnchor>
  <xdr:twoCellAnchor>
    <xdr:from>
      <xdr:col>11</xdr:col>
      <xdr:colOff>420450</xdr:colOff>
      <xdr:row>116</xdr:row>
      <xdr:rowOff>9521</xdr:rowOff>
    </xdr:from>
    <xdr:to>
      <xdr:col>13</xdr:col>
      <xdr:colOff>383699</xdr:colOff>
      <xdr:row>117</xdr:row>
      <xdr:rowOff>40820</xdr:rowOff>
    </xdr:to>
    <xdr:sp macro="[1]!Print_CCR_Worksheet" textlink="">
      <xdr:nvSpPr>
        <xdr:cNvPr id="4" name="Rectangle: Rounded Corners 3">
          <a:hlinkClick xmlns:r="http://schemas.openxmlformats.org/officeDocument/2006/relationships" r:id="rId1"/>
          <a:extLst>
            <a:ext uri="{FF2B5EF4-FFF2-40B4-BE49-F238E27FC236}">
              <a16:creationId xmlns:a16="http://schemas.microsoft.com/office/drawing/2014/main" id="{00000000-0008-0000-5600-000004000000}"/>
            </a:ext>
          </a:extLst>
        </xdr:cNvPr>
        <xdr:cNvSpPr/>
      </xdr:nvSpPr>
      <xdr:spPr>
        <a:xfrm>
          <a:off x="6821250" y="19486241"/>
          <a:ext cx="1182449" cy="237039"/>
        </a:xfrm>
        <a:prstGeom prst="roundRect">
          <a:avLst/>
        </a:prstGeom>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700" b="1"/>
            <a:t>Training</a:t>
          </a:r>
          <a:r>
            <a:rPr lang="en-US" sz="700" b="1" baseline="0"/>
            <a:t> Calculator</a:t>
          </a:r>
        </a:p>
      </xdr:txBody>
    </xdr:sp>
    <xdr:clientData/>
  </xdr:twoCellAnchor>
  <xdr:twoCellAnchor>
    <xdr:from>
      <xdr:col>11</xdr:col>
      <xdr:colOff>583734</xdr:colOff>
      <xdr:row>175</xdr:row>
      <xdr:rowOff>148308</xdr:rowOff>
    </xdr:from>
    <xdr:to>
      <xdr:col>13</xdr:col>
      <xdr:colOff>546984</xdr:colOff>
      <xdr:row>177</xdr:row>
      <xdr:rowOff>0</xdr:rowOff>
    </xdr:to>
    <xdr:sp macro="[1]!Print_CCR_Worksheet" textlink="">
      <xdr:nvSpPr>
        <xdr:cNvPr id="5" name="Rectangle: Rounded Corners 4">
          <a:hlinkClick xmlns:r="http://schemas.openxmlformats.org/officeDocument/2006/relationships" r:id="rId1"/>
          <a:extLst>
            <a:ext uri="{FF2B5EF4-FFF2-40B4-BE49-F238E27FC236}">
              <a16:creationId xmlns:a16="http://schemas.microsoft.com/office/drawing/2014/main" id="{00000000-0008-0000-5600-000005000000}"/>
            </a:ext>
          </a:extLst>
        </xdr:cNvPr>
        <xdr:cNvSpPr/>
      </xdr:nvSpPr>
      <xdr:spPr>
        <a:xfrm>
          <a:off x="6984534" y="28875708"/>
          <a:ext cx="1182450" cy="232692"/>
        </a:xfrm>
        <a:prstGeom prst="roundRect">
          <a:avLst/>
        </a:prstGeom>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700" b="1"/>
            <a:t>Training</a:t>
          </a:r>
          <a:r>
            <a:rPr lang="en-US" sz="700" b="1" baseline="0"/>
            <a:t> Calculator</a:t>
          </a:r>
        </a:p>
      </xdr:txBody>
    </xdr:sp>
    <xdr:clientData/>
  </xdr:twoCellAnchor>
  <xdr:twoCellAnchor>
    <xdr:from>
      <xdr:col>18</xdr:col>
      <xdr:colOff>123825</xdr:colOff>
      <xdr:row>5</xdr:row>
      <xdr:rowOff>160338</xdr:rowOff>
    </xdr:from>
    <xdr:to>
      <xdr:col>20</xdr:col>
      <xdr:colOff>184785</xdr:colOff>
      <xdr:row>7</xdr:row>
      <xdr:rowOff>91758</xdr:rowOff>
    </xdr:to>
    <xdr:sp macro="[0]!Print_CCR_Worksheet" textlink="">
      <xdr:nvSpPr>
        <xdr:cNvPr id="27" name="Rectangle: Rounded Corners 26">
          <a:hlinkClick xmlns:r="http://schemas.openxmlformats.org/officeDocument/2006/relationships" r:id="rId1"/>
          <a:extLst>
            <a:ext uri="{FF2B5EF4-FFF2-40B4-BE49-F238E27FC236}">
              <a16:creationId xmlns:a16="http://schemas.microsoft.com/office/drawing/2014/main" id="{00000000-0008-0000-5600-00001B000000}"/>
            </a:ext>
          </a:extLst>
        </xdr:cNvPr>
        <xdr:cNvSpPr/>
      </xdr:nvSpPr>
      <xdr:spPr>
        <a:xfrm>
          <a:off x="10342245" y="1227138"/>
          <a:ext cx="1280160" cy="350520"/>
        </a:xfrm>
        <a:prstGeom prst="roundRect">
          <a:avLst/>
        </a:prstGeom>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t>Training</a:t>
          </a:r>
          <a:r>
            <a:rPr lang="en-US" sz="1000" b="1" baseline="0"/>
            <a:t> Calculator</a:t>
          </a:r>
        </a:p>
      </xdr:txBody>
    </xdr:sp>
    <xdr:clientData/>
  </xdr:twoCellAnchor>
  <xdr:twoCellAnchor>
    <xdr:from>
      <xdr:col>18</xdr:col>
      <xdr:colOff>295592</xdr:colOff>
      <xdr:row>3</xdr:row>
      <xdr:rowOff>0</xdr:rowOff>
    </xdr:from>
    <xdr:to>
      <xdr:col>19</xdr:col>
      <xdr:colOff>581342</xdr:colOff>
      <xdr:row>3</xdr:row>
      <xdr:rowOff>278130</xdr:rowOff>
    </xdr:to>
    <xdr:sp macro="" textlink="">
      <xdr:nvSpPr>
        <xdr:cNvPr id="28" name="Rectangle: Rounded Corners 27">
          <a:hlinkClick xmlns:r="http://schemas.openxmlformats.org/officeDocument/2006/relationships" r:id="rId2"/>
          <a:extLst>
            <a:ext uri="{FF2B5EF4-FFF2-40B4-BE49-F238E27FC236}">
              <a16:creationId xmlns:a16="http://schemas.microsoft.com/office/drawing/2014/main" id="{00000000-0008-0000-5600-00001C000000}"/>
            </a:ext>
          </a:extLst>
        </xdr:cNvPr>
        <xdr:cNvSpPr/>
      </xdr:nvSpPr>
      <xdr:spPr>
        <a:xfrm>
          <a:off x="10514012" y="548640"/>
          <a:ext cx="895350" cy="278130"/>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a:t>
          </a:r>
          <a:r>
            <a:rPr lang="en-US" sz="1000" b="1" i="1" u="none" baseline="0">
              <a:solidFill>
                <a:schemeClr val="bg1"/>
              </a:solidFill>
            </a:rPr>
            <a:t> </a:t>
          </a:r>
          <a:r>
            <a:rPr lang="en-US" sz="1000" b="1" i="1" u="none">
              <a:solidFill>
                <a:schemeClr val="bg1"/>
              </a:solidFill>
            </a:rPr>
            <a:t>Page</a:t>
          </a:r>
        </a:p>
      </xdr:txBody>
    </xdr:sp>
    <xdr:clientData/>
  </xdr:twoCellAnchor>
  <xdr:twoCellAnchor>
    <xdr:from>
      <xdr:col>18</xdr:col>
      <xdr:colOff>295592</xdr:colOff>
      <xdr:row>4</xdr:row>
      <xdr:rowOff>9525</xdr:rowOff>
    </xdr:from>
    <xdr:to>
      <xdr:col>19</xdr:col>
      <xdr:colOff>581342</xdr:colOff>
      <xdr:row>5</xdr:row>
      <xdr:rowOff>91440</xdr:rowOff>
    </xdr:to>
    <xdr:sp macro="" textlink="">
      <xdr:nvSpPr>
        <xdr:cNvPr id="29" name="Rectangle: Rounded Corners 28">
          <a:hlinkClick xmlns:r="http://schemas.openxmlformats.org/officeDocument/2006/relationships" r:id="rId3"/>
          <a:extLst>
            <a:ext uri="{FF2B5EF4-FFF2-40B4-BE49-F238E27FC236}">
              <a16:creationId xmlns:a16="http://schemas.microsoft.com/office/drawing/2014/main" id="{00000000-0008-0000-5600-00001D000000}"/>
            </a:ext>
          </a:extLst>
        </xdr:cNvPr>
        <xdr:cNvSpPr/>
      </xdr:nvSpPr>
      <xdr:spPr>
        <a:xfrm>
          <a:off x="10514012" y="885825"/>
          <a:ext cx="895350" cy="272415"/>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16</xdr:col>
      <xdr:colOff>133350</xdr:colOff>
      <xdr:row>10</xdr:row>
      <xdr:rowOff>0</xdr:rowOff>
    </xdr:from>
    <xdr:to>
      <xdr:col>22</xdr:col>
      <xdr:colOff>342900</xdr:colOff>
      <xdr:row>42</xdr:row>
      <xdr:rowOff>9525</xdr:rowOff>
    </xdr:to>
    <xdr:sp macro="" textlink="" fLocksText="0">
      <xdr:nvSpPr>
        <xdr:cNvPr id="30" name="TextBox 29">
          <a:extLst>
            <a:ext uri="{FF2B5EF4-FFF2-40B4-BE49-F238E27FC236}">
              <a16:creationId xmlns:a16="http://schemas.microsoft.com/office/drawing/2014/main" id="{00000000-0008-0000-5600-00001E000000}"/>
            </a:ext>
          </a:extLst>
        </xdr:cNvPr>
        <xdr:cNvSpPr txBox="1"/>
      </xdr:nvSpPr>
      <xdr:spPr>
        <a:xfrm>
          <a:off x="9132570" y="2065020"/>
          <a:ext cx="3867150" cy="5495925"/>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p>
      </xdr:txBody>
    </xdr:sp>
    <xdr:clientData/>
  </xdr:twoCellAnchor>
  <xdr:twoCellAnchor>
    <xdr:from>
      <xdr:col>1</xdr:col>
      <xdr:colOff>213360</xdr:colOff>
      <xdr:row>4</xdr:row>
      <xdr:rowOff>60960</xdr:rowOff>
    </xdr:from>
    <xdr:to>
      <xdr:col>2</xdr:col>
      <xdr:colOff>975362</xdr:colOff>
      <xdr:row>40</xdr:row>
      <xdr:rowOff>94380</xdr:rowOff>
    </xdr:to>
    <xdr:grpSp>
      <xdr:nvGrpSpPr>
        <xdr:cNvPr id="6" name="Group 5">
          <a:extLst>
            <a:ext uri="{FF2B5EF4-FFF2-40B4-BE49-F238E27FC236}">
              <a16:creationId xmlns:a16="http://schemas.microsoft.com/office/drawing/2014/main" id="{627BDF50-7CFE-4441-966B-A9F8F14EA6EE}"/>
            </a:ext>
          </a:extLst>
        </xdr:cNvPr>
        <xdr:cNvGrpSpPr/>
      </xdr:nvGrpSpPr>
      <xdr:grpSpPr>
        <a:xfrm>
          <a:off x="457200" y="944880"/>
          <a:ext cx="1371602" cy="6411360"/>
          <a:chOff x="365760" y="191859"/>
          <a:chExt cx="1371602" cy="6411360"/>
        </a:xfrm>
      </xdr:grpSpPr>
      <xdr:sp macro="" textlink="">
        <xdr:nvSpPr>
          <xdr:cNvPr id="7" name="Rectangle: Rounded Corners 6">
            <a:hlinkClick xmlns:r="http://schemas.openxmlformats.org/officeDocument/2006/relationships" r:id="rId4"/>
            <a:extLst>
              <a:ext uri="{FF2B5EF4-FFF2-40B4-BE49-F238E27FC236}">
                <a16:creationId xmlns:a16="http://schemas.microsoft.com/office/drawing/2014/main" id="{9282E385-2E92-A84C-DCD7-F74FB003E92E}"/>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8" name="Rectangle: Rounded Corners 7">
            <a:hlinkClick xmlns:r="http://schemas.openxmlformats.org/officeDocument/2006/relationships" r:id="rId5"/>
            <a:extLst>
              <a:ext uri="{FF2B5EF4-FFF2-40B4-BE49-F238E27FC236}">
                <a16:creationId xmlns:a16="http://schemas.microsoft.com/office/drawing/2014/main" id="{54C5E7A3-F344-60B1-810E-CDC560432F6B}"/>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9" name="Rectangle: Rounded Corners 8">
            <a:hlinkClick xmlns:r="http://schemas.openxmlformats.org/officeDocument/2006/relationships" r:id="rId6"/>
            <a:extLst>
              <a:ext uri="{FF2B5EF4-FFF2-40B4-BE49-F238E27FC236}">
                <a16:creationId xmlns:a16="http://schemas.microsoft.com/office/drawing/2014/main" id="{B821F112-FFA5-88E6-7061-DC1FEA9CF1F1}"/>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10" name="Rectangle: Rounded Corners 9">
            <a:hlinkClick xmlns:r="http://schemas.openxmlformats.org/officeDocument/2006/relationships" r:id="rId7"/>
            <a:extLst>
              <a:ext uri="{FF2B5EF4-FFF2-40B4-BE49-F238E27FC236}">
                <a16:creationId xmlns:a16="http://schemas.microsoft.com/office/drawing/2014/main" id="{81E3F6B6-940A-2A08-0FCA-F9D2DDD48A08}"/>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11" name="Rectangle: Rounded Corners 10">
            <a:hlinkClick xmlns:r="http://schemas.openxmlformats.org/officeDocument/2006/relationships" r:id="rId8"/>
            <a:extLst>
              <a:ext uri="{FF2B5EF4-FFF2-40B4-BE49-F238E27FC236}">
                <a16:creationId xmlns:a16="http://schemas.microsoft.com/office/drawing/2014/main" id="{C6AFA9DA-194C-4CCE-3084-DCB3C15ACA94}"/>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12" name="Rectangle: Rounded Corners 11">
            <a:hlinkClick xmlns:r="http://schemas.openxmlformats.org/officeDocument/2006/relationships" r:id="rId9"/>
            <a:extLst>
              <a:ext uri="{FF2B5EF4-FFF2-40B4-BE49-F238E27FC236}">
                <a16:creationId xmlns:a16="http://schemas.microsoft.com/office/drawing/2014/main" id="{A6E64198-6607-553B-1146-6F46AAC7CE72}"/>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13" name="Rectangle: Rounded Corners 12">
            <a:hlinkClick xmlns:r="http://schemas.openxmlformats.org/officeDocument/2006/relationships" r:id="rId10"/>
            <a:extLst>
              <a:ext uri="{FF2B5EF4-FFF2-40B4-BE49-F238E27FC236}">
                <a16:creationId xmlns:a16="http://schemas.microsoft.com/office/drawing/2014/main" id="{A6CBE1F5-ACF7-C71D-3844-14CCB5CA3FFF}"/>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14" name="Rectangle: Rounded Corners 13">
            <a:hlinkClick xmlns:r="http://schemas.openxmlformats.org/officeDocument/2006/relationships" r:id="rId11"/>
            <a:extLst>
              <a:ext uri="{FF2B5EF4-FFF2-40B4-BE49-F238E27FC236}">
                <a16:creationId xmlns:a16="http://schemas.microsoft.com/office/drawing/2014/main" id="{6B190779-727E-7B7C-671E-8DFD8F6D672C}"/>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15" name="Rectangle: Rounded Corners 14">
            <a:hlinkClick xmlns:r="http://schemas.openxmlformats.org/officeDocument/2006/relationships" r:id="rId12"/>
            <a:extLst>
              <a:ext uri="{FF2B5EF4-FFF2-40B4-BE49-F238E27FC236}">
                <a16:creationId xmlns:a16="http://schemas.microsoft.com/office/drawing/2014/main" id="{44A83C16-59C5-15E3-F32B-ACD2574317C3}"/>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16" name="Rectangle: Rounded Corners 15">
            <a:hlinkClick xmlns:r="http://schemas.openxmlformats.org/officeDocument/2006/relationships" r:id="rId13"/>
            <a:extLst>
              <a:ext uri="{FF2B5EF4-FFF2-40B4-BE49-F238E27FC236}">
                <a16:creationId xmlns:a16="http://schemas.microsoft.com/office/drawing/2014/main" id="{A238F1CC-189E-807E-1065-E6335BC2A2F3}"/>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17" name="Rectangle: Rounded Corners 16">
            <a:hlinkClick xmlns:r="http://schemas.openxmlformats.org/officeDocument/2006/relationships" r:id="rId14"/>
            <a:extLst>
              <a:ext uri="{FF2B5EF4-FFF2-40B4-BE49-F238E27FC236}">
                <a16:creationId xmlns:a16="http://schemas.microsoft.com/office/drawing/2014/main" id="{17EE087C-05D7-D54D-68E1-31C1EE657967}"/>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18" name="Rectangle: Rounded Corners 17">
            <a:hlinkClick xmlns:r="http://schemas.openxmlformats.org/officeDocument/2006/relationships" r:id="rId15"/>
            <a:extLst>
              <a:ext uri="{FF2B5EF4-FFF2-40B4-BE49-F238E27FC236}">
                <a16:creationId xmlns:a16="http://schemas.microsoft.com/office/drawing/2014/main" id="{7F82EC5A-8767-6F91-D462-885DA6DD55A1}"/>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19" name="Rectangle: Rounded Corners 18">
            <a:hlinkClick xmlns:r="http://schemas.openxmlformats.org/officeDocument/2006/relationships" r:id="rId16"/>
            <a:extLst>
              <a:ext uri="{FF2B5EF4-FFF2-40B4-BE49-F238E27FC236}">
                <a16:creationId xmlns:a16="http://schemas.microsoft.com/office/drawing/2014/main" id="{7EE617BA-E1AE-5E37-6273-1CFEADE530EC}"/>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20" name="Rectangle: Rounded Corners 19">
            <a:hlinkClick xmlns:r="http://schemas.openxmlformats.org/officeDocument/2006/relationships" r:id="rId17"/>
            <a:extLst>
              <a:ext uri="{FF2B5EF4-FFF2-40B4-BE49-F238E27FC236}">
                <a16:creationId xmlns:a16="http://schemas.microsoft.com/office/drawing/2014/main" id="{D4B3D268-0B74-2E17-5E0E-50E6442A8129}"/>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21" name="Rectangle: Rounded Corners 20">
            <a:hlinkClick xmlns:r="http://schemas.openxmlformats.org/officeDocument/2006/relationships" r:id="rId18"/>
            <a:extLst>
              <a:ext uri="{FF2B5EF4-FFF2-40B4-BE49-F238E27FC236}">
                <a16:creationId xmlns:a16="http://schemas.microsoft.com/office/drawing/2014/main" id="{55BF9DA4-7749-EEE7-86E7-5DA59BC2B1FC}"/>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22" name="Rectangle: Rounded Corners 21">
            <a:hlinkClick xmlns:r="http://schemas.openxmlformats.org/officeDocument/2006/relationships" r:id="rId19"/>
            <a:extLst>
              <a:ext uri="{FF2B5EF4-FFF2-40B4-BE49-F238E27FC236}">
                <a16:creationId xmlns:a16="http://schemas.microsoft.com/office/drawing/2014/main" id="{EE3A44DA-7AF4-6D0B-4145-7EED113CF573}"/>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23" name="Rectangle: Rounded Corners 22">
            <a:hlinkClick xmlns:r="http://schemas.openxmlformats.org/officeDocument/2006/relationships" r:id="rId20"/>
            <a:extLst>
              <a:ext uri="{FF2B5EF4-FFF2-40B4-BE49-F238E27FC236}">
                <a16:creationId xmlns:a16="http://schemas.microsoft.com/office/drawing/2014/main" id="{471011A9-D30B-D6A8-9BD9-AE421FD31DA2}"/>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24" name="Rectangle: Rounded Corners 23">
            <a:hlinkClick xmlns:r="http://schemas.openxmlformats.org/officeDocument/2006/relationships" r:id="rId21"/>
            <a:extLst>
              <a:ext uri="{FF2B5EF4-FFF2-40B4-BE49-F238E27FC236}">
                <a16:creationId xmlns:a16="http://schemas.microsoft.com/office/drawing/2014/main" id="{4AEBE83E-5716-FB53-9936-6106FDE5A7D6}"/>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25" name="Rectangle: Rounded Corners 24">
            <a:hlinkClick xmlns:r="http://schemas.openxmlformats.org/officeDocument/2006/relationships" r:id="rId22"/>
            <a:extLst>
              <a:ext uri="{FF2B5EF4-FFF2-40B4-BE49-F238E27FC236}">
                <a16:creationId xmlns:a16="http://schemas.microsoft.com/office/drawing/2014/main" id="{6BC9DED4-435D-3107-7507-FDE77AC24AF0}"/>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26" name="Rectangle: Rounded Corners 25">
            <a:hlinkClick xmlns:r="http://schemas.openxmlformats.org/officeDocument/2006/relationships" r:id="rId23"/>
            <a:extLst>
              <a:ext uri="{FF2B5EF4-FFF2-40B4-BE49-F238E27FC236}">
                <a16:creationId xmlns:a16="http://schemas.microsoft.com/office/drawing/2014/main" id="{048A0A1F-CEC3-907D-F9E9-B429E3A72841}"/>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85.xml><?xml version="1.0" encoding="utf-8"?>
<xdr:wsDr xmlns:xdr="http://schemas.openxmlformats.org/drawingml/2006/spreadsheetDrawing" xmlns:a="http://schemas.openxmlformats.org/drawingml/2006/main">
  <xdr:twoCellAnchor>
    <xdr:from>
      <xdr:col>69</xdr:col>
      <xdr:colOff>0</xdr:colOff>
      <xdr:row>4</xdr:row>
      <xdr:rowOff>47625</xdr:rowOff>
    </xdr:from>
    <xdr:to>
      <xdr:col>71</xdr:col>
      <xdr:colOff>72390</xdr:colOff>
      <xdr:row>8</xdr:row>
      <xdr:rowOff>93345</xdr:rowOff>
    </xdr:to>
    <xdr:sp macro="[0]!Print_CCR_Worksheet"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5700-000002000000}"/>
            </a:ext>
          </a:extLst>
        </xdr:cNvPr>
        <xdr:cNvSpPr/>
      </xdr:nvSpPr>
      <xdr:spPr>
        <a:xfrm>
          <a:off x="8458200" y="866775"/>
          <a:ext cx="1291590" cy="617220"/>
        </a:xfrm>
        <a:prstGeom prst="roundRect">
          <a:avLst/>
        </a:prstGeom>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t>Community Risk</a:t>
          </a:r>
          <a:r>
            <a:rPr lang="en-US" sz="1000" b="1" baseline="0"/>
            <a:t> Worksheet</a:t>
          </a:r>
        </a:p>
      </xdr:txBody>
    </xdr:sp>
    <xdr:clientData/>
  </xdr:twoCellAnchor>
  <xdr:twoCellAnchor>
    <xdr:from>
      <xdr:col>69</xdr:col>
      <xdr:colOff>209550</xdr:colOff>
      <xdr:row>9</xdr:row>
      <xdr:rowOff>47625</xdr:rowOff>
    </xdr:from>
    <xdr:to>
      <xdr:col>70</xdr:col>
      <xdr:colOff>514350</xdr:colOff>
      <xdr:row>11</xdr:row>
      <xdr:rowOff>36195</xdr:rowOff>
    </xdr:to>
    <xdr:sp macro="" textlink="">
      <xdr:nvSpPr>
        <xdr:cNvPr id="6" name="Rectangle: Rounded Corners 5">
          <a:hlinkClick xmlns:r="http://schemas.openxmlformats.org/officeDocument/2006/relationships" r:id="rId2"/>
          <a:extLst>
            <a:ext uri="{FF2B5EF4-FFF2-40B4-BE49-F238E27FC236}">
              <a16:creationId xmlns:a16="http://schemas.microsoft.com/office/drawing/2014/main" id="{00000000-0008-0000-5700-000006000000}"/>
            </a:ext>
          </a:extLst>
        </xdr:cNvPr>
        <xdr:cNvSpPr/>
      </xdr:nvSpPr>
      <xdr:spPr>
        <a:xfrm>
          <a:off x="8667750" y="1628775"/>
          <a:ext cx="914400" cy="274320"/>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69</xdr:col>
      <xdr:colOff>209550</xdr:colOff>
      <xdr:row>12</xdr:row>
      <xdr:rowOff>1905</xdr:rowOff>
    </xdr:from>
    <xdr:to>
      <xdr:col>70</xdr:col>
      <xdr:colOff>514350</xdr:colOff>
      <xdr:row>13</xdr:row>
      <xdr:rowOff>85725</xdr:rowOff>
    </xdr:to>
    <xdr:sp macro="" textlink="">
      <xdr:nvSpPr>
        <xdr:cNvPr id="7" name="Rectangle: Rounded Corners 6">
          <a:hlinkClick xmlns:r="http://schemas.openxmlformats.org/officeDocument/2006/relationships" r:id="rId3"/>
          <a:extLst>
            <a:ext uri="{FF2B5EF4-FFF2-40B4-BE49-F238E27FC236}">
              <a16:creationId xmlns:a16="http://schemas.microsoft.com/office/drawing/2014/main" id="{00000000-0008-0000-5700-000007000000}"/>
            </a:ext>
          </a:extLst>
        </xdr:cNvPr>
        <xdr:cNvSpPr/>
      </xdr:nvSpPr>
      <xdr:spPr>
        <a:xfrm>
          <a:off x="8667750" y="1964055"/>
          <a:ext cx="914400" cy="27432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64</xdr:col>
      <xdr:colOff>0</xdr:colOff>
      <xdr:row>16</xdr:row>
      <xdr:rowOff>0</xdr:rowOff>
    </xdr:from>
    <xdr:to>
      <xdr:col>74</xdr:col>
      <xdr:colOff>247650</xdr:colOff>
      <xdr:row>45</xdr:row>
      <xdr:rowOff>9525</xdr:rowOff>
    </xdr:to>
    <xdr:sp macro="" textlink="" fLocksText="0">
      <xdr:nvSpPr>
        <xdr:cNvPr id="3" name="TextBox 2">
          <a:extLst>
            <a:ext uri="{FF2B5EF4-FFF2-40B4-BE49-F238E27FC236}">
              <a16:creationId xmlns:a16="http://schemas.microsoft.com/office/drawing/2014/main" id="{00000000-0008-0000-5700-000003000000}"/>
            </a:ext>
          </a:extLst>
        </xdr:cNvPr>
        <xdr:cNvSpPr txBox="1"/>
      </xdr:nvSpPr>
      <xdr:spPr>
        <a:xfrm>
          <a:off x="9182100" y="2733675"/>
          <a:ext cx="3867150" cy="5543550"/>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p>
      </xdr:txBody>
    </xdr:sp>
    <xdr:clientData/>
  </xdr:twoCellAnchor>
  <xdr:twoCellAnchor>
    <xdr:from>
      <xdr:col>1</xdr:col>
      <xdr:colOff>487680</xdr:colOff>
      <xdr:row>2</xdr:row>
      <xdr:rowOff>45720</xdr:rowOff>
    </xdr:from>
    <xdr:to>
      <xdr:col>1</xdr:col>
      <xdr:colOff>1859282</xdr:colOff>
      <xdr:row>38</xdr:row>
      <xdr:rowOff>140100</xdr:rowOff>
    </xdr:to>
    <xdr:grpSp>
      <xdr:nvGrpSpPr>
        <xdr:cNvPr id="4" name="Group 3">
          <a:extLst>
            <a:ext uri="{FF2B5EF4-FFF2-40B4-BE49-F238E27FC236}">
              <a16:creationId xmlns:a16="http://schemas.microsoft.com/office/drawing/2014/main" id="{6F33F7AF-4033-4690-BF8F-9297511AAB56}"/>
            </a:ext>
          </a:extLst>
        </xdr:cNvPr>
        <xdr:cNvGrpSpPr/>
      </xdr:nvGrpSpPr>
      <xdr:grpSpPr>
        <a:xfrm>
          <a:off x="670560" y="419100"/>
          <a:ext cx="1371602" cy="6411360"/>
          <a:chOff x="365760" y="191859"/>
          <a:chExt cx="1371602" cy="6411360"/>
        </a:xfrm>
      </xdr:grpSpPr>
      <xdr:sp macro="" textlink="">
        <xdr:nvSpPr>
          <xdr:cNvPr id="5" name="Rectangle: Rounded Corners 4">
            <a:hlinkClick xmlns:r="http://schemas.openxmlformats.org/officeDocument/2006/relationships" r:id="rId4"/>
            <a:extLst>
              <a:ext uri="{FF2B5EF4-FFF2-40B4-BE49-F238E27FC236}">
                <a16:creationId xmlns:a16="http://schemas.microsoft.com/office/drawing/2014/main" id="{03092503-5CD5-F966-C67D-3908403F6344}"/>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8" name="Rectangle: Rounded Corners 7">
            <a:hlinkClick xmlns:r="http://schemas.openxmlformats.org/officeDocument/2006/relationships" r:id="rId5"/>
            <a:extLst>
              <a:ext uri="{FF2B5EF4-FFF2-40B4-BE49-F238E27FC236}">
                <a16:creationId xmlns:a16="http://schemas.microsoft.com/office/drawing/2014/main" id="{50D826CD-B3FD-42F6-9F86-C022222F0AB1}"/>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9" name="Rectangle: Rounded Corners 8">
            <a:hlinkClick xmlns:r="http://schemas.openxmlformats.org/officeDocument/2006/relationships" r:id="rId6"/>
            <a:extLst>
              <a:ext uri="{FF2B5EF4-FFF2-40B4-BE49-F238E27FC236}">
                <a16:creationId xmlns:a16="http://schemas.microsoft.com/office/drawing/2014/main" id="{43D7A46B-CB1E-45A9-B5B9-9F89C88BB998}"/>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10" name="Rectangle: Rounded Corners 9">
            <a:hlinkClick xmlns:r="http://schemas.openxmlformats.org/officeDocument/2006/relationships" r:id="rId7"/>
            <a:extLst>
              <a:ext uri="{FF2B5EF4-FFF2-40B4-BE49-F238E27FC236}">
                <a16:creationId xmlns:a16="http://schemas.microsoft.com/office/drawing/2014/main" id="{E6D0044C-5061-A7E2-F5C0-8D62CE228DC9}"/>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11" name="Rectangle: Rounded Corners 10">
            <a:hlinkClick xmlns:r="http://schemas.openxmlformats.org/officeDocument/2006/relationships" r:id="rId8"/>
            <a:extLst>
              <a:ext uri="{FF2B5EF4-FFF2-40B4-BE49-F238E27FC236}">
                <a16:creationId xmlns:a16="http://schemas.microsoft.com/office/drawing/2014/main" id="{8602C39C-4CF9-E004-5F79-7194037FA3B5}"/>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12" name="Rectangle: Rounded Corners 11">
            <a:hlinkClick xmlns:r="http://schemas.openxmlformats.org/officeDocument/2006/relationships" r:id="rId9"/>
            <a:extLst>
              <a:ext uri="{FF2B5EF4-FFF2-40B4-BE49-F238E27FC236}">
                <a16:creationId xmlns:a16="http://schemas.microsoft.com/office/drawing/2014/main" id="{3C50D5CD-26AA-57BF-0759-C1B0A87E972D}"/>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13" name="Rectangle: Rounded Corners 12">
            <a:hlinkClick xmlns:r="http://schemas.openxmlformats.org/officeDocument/2006/relationships" r:id="rId10"/>
            <a:extLst>
              <a:ext uri="{FF2B5EF4-FFF2-40B4-BE49-F238E27FC236}">
                <a16:creationId xmlns:a16="http://schemas.microsoft.com/office/drawing/2014/main" id="{871A5D9D-756A-550E-A3A7-D4FB6ABA7C04}"/>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14" name="Rectangle: Rounded Corners 13">
            <a:hlinkClick xmlns:r="http://schemas.openxmlformats.org/officeDocument/2006/relationships" r:id="rId11"/>
            <a:extLst>
              <a:ext uri="{FF2B5EF4-FFF2-40B4-BE49-F238E27FC236}">
                <a16:creationId xmlns:a16="http://schemas.microsoft.com/office/drawing/2014/main" id="{BC13DEC5-7722-5744-3312-F8BD8AA5579B}"/>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15" name="Rectangle: Rounded Corners 14">
            <a:hlinkClick xmlns:r="http://schemas.openxmlformats.org/officeDocument/2006/relationships" r:id="rId12"/>
            <a:extLst>
              <a:ext uri="{FF2B5EF4-FFF2-40B4-BE49-F238E27FC236}">
                <a16:creationId xmlns:a16="http://schemas.microsoft.com/office/drawing/2014/main" id="{4C9FB4C6-919C-5B73-22E0-1FCF651FC581}"/>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16" name="Rectangle: Rounded Corners 15">
            <a:hlinkClick xmlns:r="http://schemas.openxmlformats.org/officeDocument/2006/relationships" r:id="rId13"/>
            <a:extLst>
              <a:ext uri="{FF2B5EF4-FFF2-40B4-BE49-F238E27FC236}">
                <a16:creationId xmlns:a16="http://schemas.microsoft.com/office/drawing/2014/main" id="{E15BB22F-2F75-BF76-329D-3BE3B5ADB5A3}"/>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17" name="Rectangle: Rounded Corners 16">
            <a:hlinkClick xmlns:r="http://schemas.openxmlformats.org/officeDocument/2006/relationships" r:id="rId14"/>
            <a:extLst>
              <a:ext uri="{FF2B5EF4-FFF2-40B4-BE49-F238E27FC236}">
                <a16:creationId xmlns:a16="http://schemas.microsoft.com/office/drawing/2014/main" id="{845B03EF-EB91-335E-3C72-FF6C10E062DD}"/>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18" name="Rectangle: Rounded Corners 17">
            <a:hlinkClick xmlns:r="http://schemas.openxmlformats.org/officeDocument/2006/relationships" r:id="rId15"/>
            <a:extLst>
              <a:ext uri="{FF2B5EF4-FFF2-40B4-BE49-F238E27FC236}">
                <a16:creationId xmlns:a16="http://schemas.microsoft.com/office/drawing/2014/main" id="{6AE80EC3-C828-9A4E-393A-F86C9064077A}"/>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19" name="Rectangle: Rounded Corners 18">
            <a:hlinkClick xmlns:r="http://schemas.openxmlformats.org/officeDocument/2006/relationships" r:id="rId16"/>
            <a:extLst>
              <a:ext uri="{FF2B5EF4-FFF2-40B4-BE49-F238E27FC236}">
                <a16:creationId xmlns:a16="http://schemas.microsoft.com/office/drawing/2014/main" id="{9C761FAF-FC6B-B3A4-6985-8DD35548A882}"/>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20" name="Rectangle: Rounded Corners 19">
            <a:hlinkClick xmlns:r="http://schemas.openxmlformats.org/officeDocument/2006/relationships" r:id="rId17"/>
            <a:extLst>
              <a:ext uri="{FF2B5EF4-FFF2-40B4-BE49-F238E27FC236}">
                <a16:creationId xmlns:a16="http://schemas.microsoft.com/office/drawing/2014/main" id="{A07A4855-698C-010A-7559-8AD5F8A739EB}"/>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21" name="Rectangle: Rounded Corners 20">
            <a:hlinkClick xmlns:r="http://schemas.openxmlformats.org/officeDocument/2006/relationships" r:id="rId1"/>
            <a:extLst>
              <a:ext uri="{FF2B5EF4-FFF2-40B4-BE49-F238E27FC236}">
                <a16:creationId xmlns:a16="http://schemas.microsoft.com/office/drawing/2014/main" id="{112640EB-AE69-0B58-39CC-87A95C32DE8B}"/>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22" name="Rectangle: Rounded Corners 21">
            <a:hlinkClick xmlns:r="http://schemas.openxmlformats.org/officeDocument/2006/relationships" r:id="rId18"/>
            <a:extLst>
              <a:ext uri="{FF2B5EF4-FFF2-40B4-BE49-F238E27FC236}">
                <a16:creationId xmlns:a16="http://schemas.microsoft.com/office/drawing/2014/main" id="{A3981F9E-5CB2-B9BC-370B-B80C042BF58D}"/>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23" name="Rectangle: Rounded Corners 22">
            <a:hlinkClick xmlns:r="http://schemas.openxmlformats.org/officeDocument/2006/relationships" r:id="rId19"/>
            <a:extLst>
              <a:ext uri="{FF2B5EF4-FFF2-40B4-BE49-F238E27FC236}">
                <a16:creationId xmlns:a16="http://schemas.microsoft.com/office/drawing/2014/main" id="{212F8EAB-A16E-94E0-020F-83CD973C6C8E}"/>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24" name="Rectangle: Rounded Corners 23">
            <a:hlinkClick xmlns:r="http://schemas.openxmlformats.org/officeDocument/2006/relationships" r:id="rId20"/>
            <a:extLst>
              <a:ext uri="{FF2B5EF4-FFF2-40B4-BE49-F238E27FC236}">
                <a16:creationId xmlns:a16="http://schemas.microsoft.com/office/drawing/2014/main" id="{2E87B14D-3F51-279F-B434-5C64CC80C122}"/>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25" name="Rectangle: Rounded Corners 24">
            <a:hlinkClick xmlns:r="http://schemas.openxmlformats.org/officeDocument/2006/relationships" r:id="rId21"/>
            <a:extLst>
              <a:ext uri="{FF2B5EF4-FFF2-40B4-BE49-F238E27FC236}">
                <a16:creationId xmlns:a16="http://schemas.microsoft.com/office/drawing/2014/main" id="{4F48F301-FE8F-C191-3416-2CF5D546E1B3}"/>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5" name="Rectangle: Rounded Corners 44">
            <a:hlinkClick xmlns:r="http://schemas.openxmlformats.org/officeDocument/2006/relationships" r:id="rId22"/>
            <a:extLst>
              <a:ext uri="{FF2B5EF4-FFF2-40B4-BE49-F238E27FC236}">
                <a16:creationId xmlns:a16="http://schemas.microsoft.com/office/drawing/2014/main" id="{0DE555FB-E164-F7BB-28C3-85978F455433}"/>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86.xml><?xml version="1.0" encoding="utf-8"?>
<xdr:wsDr xmlns:xdr="http://schemas.openxmlformats.org/drawingml/2006/spreadsheetDrawing" xmlns:a="http://schemas.openxmlformats.org/drawingml/2006/main">
  <xdr:twoCellAnchor>
    <xdr:from>
      <xdr:col>6</xdr:col>
      <xdr:colOff>831261</xdr:colOff>
      <xdr:row>20</xdr:row>
      <xdr:rowOff>102598</xdr:rowOff>
    </xdr:from>
    <xdr:to>
      <xdr:col>9</xdr:col>
      <xdr:colOff>96475</xdr:colOff>
      <xdr:row>22</xdr:row>
      <xdr:rowOff>152400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5800-000002000000}"/>
            </a:ext>
          </a:extLst>
        </xdr:cNvPr>
        <xdr:cNvSpPr/>
      </xdr:nvSpPr>
      <xdr:spPr>
        <a:xfrm>
          <a:off x="5167041" y="4461238"/>
          <a:ext cx="1863634" cy="415562"/>
        </a:xfrm>
        <a:prstGeom prst="roundRect">
          <a:avLst/>
        </a:prstGeom>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t>Go to Worksheet</a:t>
          </a:r>
        </a:p>
      </xdr:txBody>
    </xdr:sp>
    <xdr:clientData/>
  </xdr:twoCellAnchor>
  <xdr:twoCellAnchor>
    <xdr:from>
      <xdr:col>5</xdr:col>
      <xdr:colOff>525780</xdr:colOff>
      <xdr:row>20</xdr:row>
      <xdr:rowOff>156210</xdr:rowOff>
    </xdr:from>
    <xdr:to>
      <xdr:col>6</xdr:col>
      <xdr:colOff>592455</xdr:colOff>
      <xdr:row>22</xdr:row>
      <xdr:rowOff>76200</xdr:rowOff>
    </xdr:to>
    <xdr:sp macro="" textlink="">
      <xdr:nvSpPr>
        <xdr:cNvPr id="11" name="Rectangle: Rounded Corners 10">
          <a:hlinkClick xmlns:r="http://schemas.openxmlformats.org/officeDocument/2006/relationships" r:id="rId2"/>
          <a:extLst>
            <a:ext uri="{FF2B5EF4-FFF2-40B4-BE49-F238E27FC236}">
              <a16:creationId xmlns:a16="http://schemas.microsoft.com/office/drawing/2014/main" id="{00000000-0008-0000-5800-00000B000000}"/>
            </a:ext>
          </a:extLst>
        </xdr:cNvPr>
        <xdr:cNvSpPr/>
      </xdr:nvSpPr>
      <xdr:spPr>
        <a:xfrm>
          <a:off x="3992880" y="4514850"/>
          <a:ext cx="935355" cy="285750"/>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9</xdr:col>
      <xdr:colOff>335280</xdr:colOff>
      <xdr:row>20</xdr:row>
      <xdr:rowOff>156210</xdr:rowOff>
    </xdr:from>
    <xdr:to>
      <xdr:col>10</xdr:col>
      <xdr:colOff>470535</xdr:colOff>
      <xdr:row>22</xdr:row>
      <xdr:rowOff>76200</xdr:rowOff>
    </xdr:to>
    <xdr:sp macro="" textlink="">
      <xdr:nvSpPr>
        <xdr:cNvPr id="12" name="Rectangle: Rounded Corners 11">
          <a:hlinkClick xmlns:r="http://schemas.openxmlformats.org/officeDocument/2006/relationships" r:id="rId3"/>
          <a:extLst>
            <a:ext uri="{FF2B5EF4-FFF2-40B4-BE49-F238E27FC236}">
              <a16:creationId xmlns:a16="http://schemas.microsoft.com/office/drawing/2014/main" id="{00000000-0008-0000-5800-00000C000000}"/>
            </a:ext>
          </a:extLst>
        </xdr:cNvPr>
        <xdr:cNvSpPr/>
      </xdr:nvSpPr>
      <xdr:spPr>
        <a:xfrm>
          <a:off x="7269480" y="4514850"/>
          <a:ext cx="935355" cy="28575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15</xdr:col>
      <xdr:colOff>190500</xdr:colOff>
      <xdr:row>0</xdr:row>
      <xdr:rowOff>167640</xdr:rowOff>
    </xdr:from>
    <xdr:to>
      <xdr:col>19</xdr:col>
      <xdr:colOff>243842</xdr:colOff>
      <xdr:row>32</xdr:row>
      <xdr:rowOff>25800</xdr:rowOff>
    </xdr:to>
    <xdr:grpSp>
      <xdr:nvGrpSpPr>
        <xdr:cNvPr id="3" name="Group 2">
          <a:extLst>
            <a:ext uri="{FF2B5EF4-FFF2-40B4-BE49-F238E27FC236}">
              <a16:creationId xmlns:a16="http://schemas.microsoft.com/office/drawing/2014/main" id="{05EE1F84-E984-4B09-867D-D049A543AD86}"/>
            </a:ext>
          </a:extLst>
        </xdr:cNvPr>
        <xdr:cNvGrpSpPr/>
      </xdr:nvGrpSpPr>
      <xdr:grpSpPr>
        <a:xfrm>
          <a:off x="12443460" y="167640"/>
          <a:ext cx="1371602" cy="6411360"/>
          <a:chOff x="365760" y="191859"/>
          <a:chExt cx="1371602" cy="6411360"/>
        </a:xfrm>
      </xdr:grpSpPr>
      <xdr:sp macro="" textlink="">
        <xdr:nvSpPr>
          <xdr:cNvPr id="25" name="Rectangle: Rounded Corners 24">
            <a:hlinkClick xmlns:r="http://schemas.openxmlformats.org/officeDocument/2006/relationships" r:id="rId4"/>
            <a:extLst>
              <a:ext uri="{FF2B5EF4-FFF2-40B4-BE49-F238E27FC236}">
                <a16:creationId xmlns:a16="http://schemas.microsoft.com/office/drawing/2014/main" id="{ADD634F3-1995-AABC-9C79-ECC2A2CC45F0}"/>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26" name="Rectangle: Rounded Corners 25">
            <a:hlinkClick xmlns:r="http://schemas.openxmlformats.org/officeDocument/2006/relationships" r:id="rId5"/>
            <a:extLst>
              <a:ext uri="{FF2B5EF4-FFF2-40B4-BE49-F238E27FC236}">
                <a16:creationId xmlns:a16="http://schemas.microsoft.com/office/drawing/2014/main" id="{C622070E-A008-18EC-B1F6-7657DA783C00}"/>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7" name="Rectangle: Rounded Corners 26">
            <a:hlinkClick xmlns:r="http://schemas.openxmlformats.org/officeDocument/2006/relationships" r:id="rId6"/>
            <a:extLst>
              <a:ext uri="{FF2B5EF4-FFF2-40B4-BE49-F238E27FC236}">
                <a16:creationId xmlns:a16="http://schemas.microsoft.com/office/drawing/2014/main" id="{B2C71CBE-FB01-C733-5D06-0D29CFF3280E}"/>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8" name="Rectangle: Rounded Corners 27">
            <a:hlinkClick xmlns:r="http://schemas.openxmlformats.org/officeDocument/2006/relationships" r:id="rId7"/>
            <a:extLst>
              <a:ext uri="{FF2B5EF4-FFF2-40B4-BE49-F238E27FC236}">
                <a16:creationId xmlns:a16="http://schemas.microsoft.com/office/drawing/2014/main" id="{862DEF73-9438-6859-35EC-D3B1B2E08801}"/>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29" name="Rectangle: Rounded Corners 28">
            <a:hlinkClick xmlns:r="http://schemas.openxmlformats.org/officeDocument/2006/relationships" r:id="rId8"/>
            <a:extLst>
              <a:ext uri="{FF2B5EF4-FFF2-40B4-BE49-F238E27FC236}">
                <a16:creationId xmlns:a16="http://schemas.microsoft.com/office/drawing/2014/main" id="{A3218E33-D227-7334-79B4-68BFC953B810}"/>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30" name="Rectangle: Rounded Corners 29">
            <a:hlinkClick xmlns:r="http://schemas.openxmlformats.org/officeDocument/2006/relationships" r:id="rId9"/>
            <a:extLst>
              <a:ext uri="{FF2B5EF4-FFF2-40B4-BE49-F238E27FC236}">
                <a16:creationId xmlns:a16="http://schemas.microsoft.com/office/drawing/2014/main" id="{C4C2F745-8356-C34D-C618-05FDEAB33754}"/>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31" name="Rectangle: Rounded Corners 30">
            <a:hlinkClick xmlns:r="http://schemas.openxmlformats.org/officeDocument/2006/relationships" r:id="rId10"/>
            <a:extLst>
              <a:ext uri="{FF2B5EF4-FFF2-40B4-BE49-F238E27FC236}">
                <a16:creationId xmlns:a16="http://schemas.microsoft.com/office/drawing/2014/main" id="{BA10DA28-0E06-A9F1-EC49-9E9393E92F20}"/>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2" name="Rectangle: Rounded Corners 31">
            <a:hlinkClick xmlns:r="http://schemas.openxmlformats.org/officeDocument/2006/relationships" r:id="rId11"/>
            <a:extLst>
              <a:ext uri="{FF2B5EF4-FFF2-40B4-BE49-F238E27FC236}">
                <a16:creationId xmlns:a16="http://schemas.microsoft.com/office/drawing/2014/main" id="{B3D65BD9-E808-24DC-1C4D-10346DDD6286}"/>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3" name="Rectangle: Rounded Corners 32">
            <a:hlinkClick xmlns:r="http://schemas.openxmlformats.org/officeDocument/2006/relationships" r:id="rId12"/>
            <a:extLst>
              <a:ext uri="{FF2B5EF4-FFF2-40B4-BE49-F238E27FC236}">
                <a16:creationId xmlns:a16="http://schemas.microsoft.com/office/drawing/2014/main" id="{3C9509B7-A580-887F-9AF3-A9200ED4241E}"/>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4" name="Rectangle: Rounded Corners 33">
            <a:hlinkClick xmlns:r="http://schemas.openxmlformats.org/officeDocument/2006/relationships" r:id="rId13"/>
            <a:extLst>
              <a:ext uri="{FF2B5EF4-FFF2-40B4-BE49-F238E27FC236}">
                <a16:creationId xmlns:a16="http://schemas.microsoft.com/office/drawing/2014/main" id="{4E642912-3122-793E-7C4A-E439F58E4195}"/>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5" name="Rectangle: Rounded Corners 34">
            <a:hlinkClick xmlns:r="http://schemas.openxmlformats.org/officeDocument/2006/relationships" r:id="rId14"/>
            <a:extLst>
              <a:ext uri="{FF2B5EF4-FFF2-40B4-BE49-F238E27FC236}">
                <a16:creationId xmlns:a16="http://schemas.microsoft.com/office/drawing/2014/main" id="{37902735-A892-7CD9-EF0E-06F8121485B5}"/>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6" name="Rectangle: Rounded Corners 35">
            <a:hlinkClick xmlns:r="http://schemas.openxmlformats.org/officeDocument/2006/relationships" r:id="rId15"/>
            <a:extLst>
              <a:ext uri="{FF2B5EF4-FFF2-40B4-BE49-F238E27FC236}">
                <a16:creationId xmlns:a16="http://schemas.microsoft.com/office/drawing/2014/main" id="{2E4C00A5-1528-1935-4413-33E88E98CB73}"/>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7" name="Rectangle: Rounded Corners 36">
            <a:hlinkClick xmlns:r="http://schemas.openxmlformats.org/officeDocument/2006/relationships" r:id="rId16"/>
            <a:extLst>
              <a:ext uri="{FF2B5EF4-FFF2-40B4-BE49-F238E27FC236}">
                <a16:creationId xmlns:a16="http://schemas.microsoft.com/office/drawing/2014/main" id="{C713BE33-E846-B485-0EDD-8533D4765D7E}"/>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8" name="Rectangle: Rounded Corners 37">
            <a:hlinkClick xmlns:r="http://schemas.openxmlformats.org/officeDocument/2006/relationships" r:id="rId17"/>
            <a:extLst>
              <a:ext uri="{FF2B5EF4-FFF2-40B4-BE49-F238E27FC236}">
                <a16:creationId xmlns:a16="http://schemas.microsoft.com/office/drawing/2014/main" id="{F304B08C-29CA-B0CD-48F5-6265281EBCD0}"/>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39" name="Rectangle: Rounded Corners 38">
            <a:hlinkClick xmlns:r="http://schemas.openxmlformats.org/officeDocument/2006/relationships" r:id="rId18"/>
            <a:extLst>
              <a:ext uri="{FF2B5EF4-FFF2-40B4-BE49-F238E27FC236}">
                <a16:creationId xmlns:a16="http://schemas.microsoft.com/office/drawing/2014/main" id="{4785CA63-410E-0BAF-664A-368DA6617B20}"/>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40" name="Rectangle: Rounded Corners 39">
            <a:hlinkClick xmlns:r="http://schemas.openxmlformats.org/officeDocument/2006/relationships" r:id="rId19"/>
            <a:extLst>
              <a:ext uri="{FF2B5EF4-FFF2-40B4-BE49-F238E27FC236}">
                <a16:creationId xmlns:a16="http://schemas.microsoft.com/office/drawing/2014/main" id="{FCD6FDB0-E8E6-AEFE-5DCA-201D6016E07C}"/>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1" name="Rectangle: Rounded Corners 40">
            <a:hlinkClick xmlns:r="http://schemas.openxmlformats.org/officeDocument/2006/relationships" r:id="rId20"/>
            <a:extLst>
              <a:ext uri="{FF2B5EF4-FFF2-40B4-BE49-F238E27FC236}">
                <a16:creationId xmlns:a16="http://schemas.microsoft.com/office/drawing/2014/main" id="{448B5A22-8B1A-E6A6-A041-FBE4EEBF5932}"/>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2" name="Rectangle: Rounded Corners 41">
            <a:hlinkClick xmlns:r="http://schemas.openxmlformats.org/officeDocument/2006/relationships" r:id="rId21"/>
            <a:extLst>
              <a:ext uri="{FF2B5EF4-FFF2-40B4-BE49-F238E27FC236}">
                <a16:creationId xmlns:a16="http://schemas.microsoft.com/office/drawing/2014/main" id="{249E69B6-1146-9233-D7FE-47165D212688}"/>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3" name="Rectangle: Rounded Corners 42">
            <a:hlinkClick xmlns:r="http://schemas.openxmlformats.org/officeDocument/2006/relationships" r:id="rId22"/>
            <a:extLst>
              <a:ext uri="{FF2B5EF4-FFF2-40B4-BE49-F238E27FC236}">
                <a16:creationId xmlns:a16="http://schemas.microsoft.com/office/drawing/2014/main" id="{79AC557D-7BCE-015A-5533-5E9A54EEA588}"/>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4" name="Rectangle: Rounded Corners 43">
            <a:hlinkClick xmlns:r="http://schemas.openxmlformats.org/officeDocument/2006/relationships" r:id="rId23"/>
            <a:extLst>
              <a:ext uri="{FF2B5EF4-FFF2-40B4-BE49-F238E27FC236}">
                <a16:creationId xmlns:a16="http://schemas.microsoft.com/office/drawing/2014/main" id="{0FD5E180-0107-F810-4D0B-1FA33F7304F1}"/>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87.xml><?xml version="1.0" encoding="utf-8"?>
<xdr:wsDr xmlns:xdr="http://schemas.openxmlformats.org/drawingml/2006/spreadsheetDrawing" xmlns:a="http://schemas.openxmlformats.org/drawingml/2006/main">
  <xdr:twoCellAnchor>
    <xdr:from>
      <xdr:col>1</xdr:col>
      <xdr:colOff>84667</xdr:colOff>
      <xdr:row>2</xdr:row>
      <xdr:rowOff>95251</xdr:rowOff>
    </xdr:from>
    <xdr:to>
      <xdr:col>3</xdr:col>
      <xdr:colOff>349251</xdr:colOff>
      <xdr:row>3</xdr:row>
      <xdr:rowOff>201083</xdr:rowOff>
    </xdr:to>
    <xdr:sp macro="" textlink="">
      <xdr:nvSpPr>
        <xdr:cNvPr id="2" name="Rectangle 1">
          <a:hlinkClick xmlns:r="http://schemas.openxmlformats.org/officeDocument/2006/relationships" r:id="rId1"/>
          <a:extLst>
            <a:ext uri="{FF2B5EF4-FFF2-40B4-BE49-F238E27FC236}">
              <a16:creationId xmlns:a16="http://schemas.microsoft.com/office/drawing/2014/main" id="{00000000-0008-0000-5900-000002000000}"/>
            </a:ext>
          </a:extLst>
        </xdr:cNvPr>
        <xdr:cNvSpPr/>
      </xdr:nvSpPr>
      <xdr:spPr>
        <a:xfrm>
          <a:off x="294217" y="638176"/>
          <a:ext cx="1864784" cy="229657"/>
        </a:xfrm>
        <a:prstGeom prst="rect">
          <a:avLst/>
        </a:prstGeom>
        <a:solidFill>
          <a:srgbClr val="C00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t>Back</a:t>
          </a:r>
          <a:r>
            <a:rPr lang="en-US" sz="900" b="1" baseline="0"/>
            <a:t> to instructions</a:t>
          </a:r>
          <a:endParaRPr lang="en-US" sz="900" b="1"/>
        </a:p>
      </xdr:txBody>
    </xdr:sp>
    <xdr:clientData/>
  </xdr:twoCellAnchor>
  <xdr:twoCellAnchor>
    <xdr:from>
      <xdr:col>15</xdr:col>
      <xdr:colOff>1356642</xdr:colOff>
      <xdr:row>3</xdr:row>
      <xdr:rowOff>61233</xdr:rowOff>
    </xdr:from>
    <xdr:to>
      <xdr:col>15</xdr:col>
      <xdr:colOff>2271041</xdr:colOff>
      <xdr:row>5</xdr:row>
      <xdr:rowOff>83763</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00000000-0008-0000-5900-000005000000}"/>
            </a:ext>
          </a:extLst>
        </xdr:cNvPr>
        <xdr:cNvSpPr/>
      </xdr:nvSpPr>
      <xdr:spPr>
        <a:xfrm>
          <a:off x="15725785" y="730704"/>
          <a:ext cx="914399" cy="278345"/>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  Page</a:t>
          </a:r>
        </a:p>
      </xdr:txBody>
    </xdr:sp>
    <xdr:clientData/>
  </xdr:twoCellAnchor>
  <xdr:twoCellAnchor>
    <xdr:from>
      <xdr:col>15</xdr:col>
      <xdr:colOff>1356642</xdr:colOff>
      <xdr:row>5</xdr:row>
      <xdr:rowOff>139338</xdr:rowOff>
    </xdr:from>
    <xdr:to>
      <xdr:col>15</xdr:col>
      <xdr:colOff>2271041</xdr:colOff>
      <xdr:row>6</xdr:row>
      <xdr:rowOff>160508</xdr:rowOff>
    </xdr:to>
    <xdr:sp macro="" textlink="">
      <xdr:nvSpPr>
        <xdr:cNvPr id="6" name="Rectangle: Rounded Corners 5">
          <a:hlinkClick xmlns:r="http://schemas.openxmlformats.org/officeDocument/2006/relationships" r:id="rId3"/>
          <a:extLst>
            <a:ext uri="{FF2B5EF4-FFF2-40B4-BE49-F238E27FC236}">
              <a16:creationId xmlns:a16="http://schemas.microsoft.com/office/drawing/2014/main" id="{00000000-0008-0000-5900-000006000000}"/>
            </a:ext>
          </a:extLst>
        </xdr:cNvPr>
        <xdr:cNvSpPr/>
      </xdr:nvSpPr>
      <xdr:spPr>
        <a:xfrm>
          <a:off x="15725785" y="1064624"/>
          <a:ext cx="914399" cy="271541"/>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13</xdr:col>
      <xdr:colOff>247650</xdr:colOff>
      <xdr:row>0</xdr:row>
      <xdr:rowOff>76200</xdr:rowOff>
    </xdr:from>
    <xdr:to>
      <xdr:col>15</xdr:col>
      <xdr:colOff>3095625</xdr:colOff>
      <xdr:row>1</xdr:row>
      <xdr:rowOff>142875</xdr:rowOff>
    </xdr:to>
    <xdr:sp macro="" textlink="">
      <xdr:nvSpPr>
        <xdr:cNvPr id="3" name="Rectangle: Rounded Corners 2">
          <a:extLst>
            <a:ext uri="{FF2B5EF4-FFF2-40B4-BE49-F238E27FC236}">
              <a16:creationId xmlns:a16="http://schemas.microsoft.com/office/drawing/2014/main" id="{00000000-0008-0000-5900-000003000000}"/>
            </a:ext>
          </a:extLst>
        </xdr:cNvPr>
        <xdr:cNvSpPr/>
      </xdr:nvSpPr>
      <xdr:spPr>
        <a:xfrm>
          <a:off x="12211050" y="76200"/>
          <a:ext cx="5267325" cy="361950"/>
        </a:xfrm>
        <a:prstGeom prst="roundRect">
          <a:avLst/>
        </a:prstGeom>
        <a:solidFill>
          <a:schemeClr val="tx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200" b="1" cap="all">
              <a:solidFill>
                <a:srgbClr val="FFFF00"/>
              </a:solidFill>
            </a:rPr>
            <a:t>This form should include</a:t>
          </a:r>
          <a:r>
            <a:rPr lang="en-US" sz="1200" b="1" cap="all" baseline="0">
              <a:solidFill>
                <a:srgbClr val="FFFF00"/>
              </a:solidFill>
            </a:rPr>
            <a:t> ALL calls dispatched as a structrue fire</a:t>
          </a:r>
          <a:endParaRPr lang="en-US" sz="1200" b="1" cap="all">
            <a:solidFill>
              <a:srgbClr val="FFFF00"/>
            </a:solidFill>
          </a:endParaRPr>
        </a:p>
      </xdr:txBody>
    </xdr:sp>
    <xdr:clientData/>
  </xdr:twoCellAnchor>
</xdr:wsDr>
</file>

<file path=xl/drawings/drawing88.xml><?xml version="1.0" encoding="utf-8"?>
<xdr:wsDr xmlns:xdr="http://schemas.openxmlformats.org/drawingml/2006/spreadsheetDrawing" xmlns:a="http://schemas.openxmlformats.org/drawingml/2006/main">
  <xdr:twoCellAnchor>
    <xdr:from>
      <xdr:col>11</xdr:col>
      <xdr:colOff>0</xdr:colOff>
      <xdr:row>1</xdr:row>
      <xdr:rowOff>0</xdr:rowOff>
    </xdr:from>
    <xdr:to>
      <xdr:col>14</xdr:col>
      <xdr:colOff>0</xdr:colOff>
      <xdr:row>1</xdr:row>
      <xdr:rowOff>274320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5A00-000002000000}"/>
            </a:ext>
          </a:extLst>
        </xdr:cNvPr>
        <xdr:cNvSpPr/>
      </xdr:nvSpPr>
      <xdr:spPr>
        <a:xfrm>
          <a:off x="7981950" y="238125"/>
          <a:ext cx="1828800" cy="274320"/>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Home Page</a:t>
          </a:r>
        </a:p>
      </xdr:txBody>
    </xdr:sp>
    <xdr:clientData/>
  </xdr:twoCellAnchor>
  <xdr:twoCellAnchor>
    <xdr:from>
      <xdr:col>11</xdr:col>
      <xdr:colOff>17319</xdr:colOff>
      <xdr:row>2</xdr:row>
      <xdr:rowOff>51954</xdr:rowOff>
    </xdr:from>
    <xdr:to>
      <xdr:col>14</xdr:col>
      <xdr:colOff>0</xdr:colOff>
      <xdr:row>3</xdr:row>
      <xdr:rowOff>123940</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0000000-0008-0000-5A00-000003000000}"/>
            </a:ext>
          </a:extLst>
        </xdr:cNvPr>
        <xdr:cNvSpPr/>
      </xdr:nvSpPr>
      <xdr:spPr>
        <a:xfrm>
          <a:off x="8009660" y="684068"/>
          <a:ext cx="1801090" cy="271145"/>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11</xdr:col>
      <xdr:colOff>259080</xdr:colOff>
      <xdr:row>4</xdr:row>
      <xdr:rowOff>38100</xdr:rowOff>
    </xdr:from>
    <xdr:to>
      <xdr:col>13</xdr:col>
      <xdr:colOff>381002</xdr:colOff>
      <xdr:row>24</xdr:row>
      <xdr:rowOff>102000</xdr:rowOff>
    </xdr:to>
    <xdr:grpSp>
      <xdr:nvGrpSpPr>
        <xdr:cNvPr id="4" name="Group 3">
          <a:extLst>
            <a:ext uri="{FF2B5EF4-FFF2-40B4-BE49-F238E27FC236}">
              <a16:creationId xmlns:a16="http://schemas.microsoft.com/office/drawing/2014/main" id="{1CF166AF-4D22-4CFD-A348-3AC3F62B9793}"/>
            </a:ext>
          </a:extLst>
        </xdr:cNvPr>
        <xdr:cNvGrpSpPr/>
      </xdr:nvGrpSpPr>
      <xdr:grpSpPr>
        <a:xfrm>
          <a:off x="8473440" y="1059180"/>
          <a:ext cx="1371602" cy="6411360"/>
          <a:chOff x="365760" y="191859"/>
          <a:chExt cx="1371602" cy="6411360"/>
        </a:xfrm>
      </xdr:grpSpPr>
      <xdr:sp macro="" textlink="">
        <xdr:nvSpPr>
          <xdr:cNvPr id="24" name="Rectangle: Rounded Corners 23">
            <a:hlinkClick xmlns:r="http://schemas.openxmlformats.org/officeDocument/2006/relationships" r:id="rId3"/>
            <a:extLst>
              <a:ext uri="{FF2B5EF4-FFF2-40B4-BE49-F238E27FC236}">
                <a16:creationId xmlns:a16="http://schemas.microsoft.com/office/drawing/2014/main" id="{37A3EA13-81C8-7DAD-20BD-724D2E223683}"/>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25" name="Rectangle: Rounded Corners 24">
            <a:hlinkClick xmlns:r="http://schemas.openxmlformats.org/officeDocument/2006/relationships" r:id="rId4"/>
            <a:extLst>
              <a:ext uri="{FF2B5EF4-FFF2-40B4-BE49-F238E27FC236}">
                <a16:creationId xmlns:a16="http://schemas.microsoft.com/office/drawing/2014/main" id="{A1817845-4E5C-4270-72F0-0780AE7B3B3C}"/>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6" name="Rectangle: Rounded Corners 25">
            <a:hlinkClick xmlns:r="http://schemas.openxmlformats.org/officeDocument/2006/relationships" r:id="rId5"/>
            <a:extLst>
              <a:ext uri="{FF2B5EF4-FFF2-40B4-BE49-F238E27FC236}">
                <a16:creationId xmlns:a16="http://schemas.microsoft.com/office/drawing/2014/main" id="{34E3F9B6-8723-F269-03B0-F0F73F5BE305}"/>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7" name="Rectangle: Rounded Corners 26">
            <a:hlinkClick xmlns:r="http://schemas.openxmlformats.org/officeDocument/2006/relationships" r:id="rId6"/>
            <a:extLst>
              <a:ext uri="{FF2B5EF4-FFF2-40B4-BE49-F238E27FC236}">
                <a16:creationId xmlns:a16="http://schemas.microsoft.com/office/drawing/2014/main" id="{FE6F7AF9-8011-536B-4130-31645A2073C2}"/>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28" name="Rectangle: Rounded Corners 27">
            <a:hlinkClick xmlns:r="http://schemas.openxmlformats.org/officeDocument/2006/relationships" r:id="rId7"/>
            <a:extLst>
              <a:ext uri="{FF2B5EF4-FFF2-40B4-BE49-F238E27FC236}">
                <a16:creationId xmlns:a16="http://schemas.microsoft.com/office/drawing/2014/main" id="{A9BA279E-06B8-1C89-3B4A-101B2891B5E3}"/>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29" name="Rectangle: Rounded Corners 28">
            <a:hlinkClick xmlns:r="http://schemas.openxmlformats.org/officeDocument/2006/relationships" r:id="rId8"/>
            <a:extLst>
              <a:ext uri="{FF2B5EF4-FFF2-40B4-BE49-F238E27FC236}">
                <a16:creationId xmlns:a16="http://schemas.microsoft.com/office/drawing/2014/main" id="{923011D9-A24D-B58A-4331-5CFE40D45A3C}"/>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30" name="Rectangle: Rounded Corners 29">
            <a:hlinkClick xmlns:r="http://schemas.openxmlformats.org/officeDocument/2006/relationships" r:id="rId9"/>
            <a:extLst>
              <a:ext uri="{FF2B5EF4-FFF2-40B4-BE49-F238E27FC236}">
                <a16:creationId xmlns:a16="http://schemas.microsoft.com/office/drawing/2014/main" id="{91E07B15-78C6-C393-CBD7-7E9CEB1F212D}"/>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1" name="Rectangle: Rounded Corners 30">
            <a:hlinkClick xmlns:r="http://schemas.openxmlformats.org/officeDocument/2006/relationships" r:id="rId10"/>
            <a:extLst>
              <a:ext uri="{FF2B5EF4-FFF2-40B4-BE49-F238E27FC236}">
                <a16:creationId xmlns:a16="http://schemas.microsoft.com/office/drawing/2014/main" id="{BA4D0EC6-4C45-9797-5E8B-21F3A5425085}"/>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2" name="Rectangle: Rounded Corners 31">
            <a:hlinkClick xmlns:r="http://schemas.openxmlformats.org/officeDocument/2006/relationships" r:id="rId11"/>
            <a:extLst>
              <a:ext uri="{FF2B5EF4-FFF2-40B4-BE49-F238E27FC236}">
                <a16:creationId xmlns:a16="http://schemas.microsoft.com/office/drawing/2014/main" id="{B444896A-803A-C3F1-DF96-06D8C8B397FA}"/>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3" name="Rectangle: Rounded Corners 32">
            <a:hlinkClick xmlns:r="http://schemas.openxmlformats.org/officeDocument/2006/relationships" r:id="rId12"/>
            <a:extLst>
              <a:ext uri="{FF2B5EF4-FFF2-40B4-BE49-F238E27FC236}">
                <a16:creationId xmlns:a16="http://schemas.microsoft.com/office/drawing/2014/main" id="{606FD01B-2717-1549-BF7C-70DE3E44EF7C}"/>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4" name="Rectangle: Rounded Corners 33">
            <a:hlinkClick xmlns:r="http://schemas.openxmlformats.org/officeDocument/2006/relationships" r:id="rId13"/>
            <a:extLst>
              <a:ext uri="{FF2B5EF4-FFF2-40B4-BE49-F238E27FC236}">
                <a16:creationId xmlns:a16="http://schemas.microsoft.com/office/drawing/2014/main" id="{F1F189BF-5B73-F086-6105-96EB2076D35C}"/>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5" name="Rectangle: Rounded Corners 34">
            <a:hlinkClick xmlns:r="http://schemas.openxmlformats.org/officeDocument/2006/relationships" r:id="rId14"/>
            <a:extLst>
              <a:ext uri="{FF2B5EF4-FFF2-40B4-BE49-F238E27FC236}">
                <a16:creationId xmlns:a16="http://schemas.microsoft.com/office/drawing/2014/main" id="{F087EAF5-DE98-77C0-C436-F42E9B13CD15}"/>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6" name="Rectangle: Rounded Corners 35">
            <a:hlinkClick xmlns:r="http://schemas.openxmlformats.org/officeDocument/2006/relationships" r:id="rId15"/>
            <a:extLst>
              <a:ext uri="{FF2B5EF4-FFF2-40B4-BE49-F238E27FC236}">
                <a16:creationId xmlns:a16="http://schemas.microsoft.com/office/drawing/2014/main" id="{C182239D-EE54-221B-A288-206A5B75B2C7}"/>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7" name="Rectangle: Rounded Corners 36">
            <a:hlinkClick xmlns:r="http://schemas.openxmlformats.org/officeDocument/2006/relationships" r:id="rId16"/>
            <a:extLst>
              <a:ext uri="{FF2B5EF4-FFF2-40B4-BE49-F238E27FC236}">
                <a16:creationId xmlns:a16="http://schemas.microsoft.com/office/drawing/2014/main" id="{91C3A204-7766-030A-2451-CFF80A67637D}"/>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38" name="Rectangle: Rounded Corners 37">
            <a:hlinkClick xmlns:r="http://schemas.openxmlformats.org/officeDocument/2006/relationships" r:id="rId17"/>
            <a:extLst>
              <a:ext uri="{FF2B5EF4-FFF2-40B4-BE49-F238E27FC236}">
                <a16:creationId xmlns:a16="http://schemas.microsoft.com/office/drawing/2014/main" id="{5B6AD8B5-E2A2-21A2-D96D-6CF29D568DB8}"/>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39" name="Rectangle: Rounded Corners 38">
            <a:hlinkClick xmlns:r="http://schemas.openxmlformats.org/officeDocument/2006/relationships" r:id="rId18"/>
            <a:extLst>
              <a:ext uri="{FF2B5EF4-FFF2-40B4-BE49-F238E27FC236}">
                <a16:creationId xmlns:a16="http://schemas.microsoft.com/office/drawing/2014/main" id="{76083AF6-ECE6-88B9-AF1E-CD9D69239D06}"/>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0" name="Rectangle: Rounded Corners 39">
            <a:hlinkClick xmlns:r="http://schemas.openxmlformats.org/officeDocument/2006/relationships" r:id="rId19"/>
            <a:extLst>
              <a:ext uri="{FF2B5EF4-FFF2-40B4-BE49-F238E27FC236}">
                <a16:creationId xmlns:a16="http://schemas.microsoft.com/office/drawing/2014/main" id="{ADEE96E4-EC38-8238-82D3-EB9AB649342A}"/>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1" name="Rectangle: Rounded Corners 40">
            <a:hlinkClick xmlns:r="http://schemas.openxmlformats.org/officeDocument/2006/relationships" r:id="rId20"/>
            <a:extLst>
              <a:ext uri="{FF2B5EF4-FFF2-40B4-BE49-F238E27FC236}">
                <a16:creationId xmlns:a16="http://schemas.microsoft.com/office/drawing/2014/main" id="{513AFF18-C354-1911-42BB-1283EF9CE3B4}"/>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2" name="Rectangle: Rounded Corners 41">
            <a:hlinkClick xmlns:r="http://schemas.openxmlformats.org/officeDocument/2006/relationships" r:id="rId21"/>
            <a:extLst>
              <a:ext uri="{FF2B5EF4-FFF2-40B4-BE49-F238E27FC236}">
                <a16:creationId xmlns:a16="http://schemas.microsoft.com/office/drawing/2014/main" id="{0A2FD2ED-2230-B194-C0A7-6FC68B817042}"/>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3" name="Rectangle: Rounded Corners 42">
            <a:hlinkClick xmlns:r="http://schemas.openxmlformats.org/officeDocument/2006/relationships" r:id="rId22"/>
            <a:extLst>
              <a:ext uri="{FF2B5EF4-FFF2-40B4-BE49-F238E27FC236}">
                <a16:creationId xmlns:a16="http://schemas.microsoft.com/office/drawing/2014/main" id="{17A4EFA6-4045-B111-72FD-397E705DCD95}"/>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89.xml><?xml version="1.0" encoding="utf-8"?>
<xdr:wsDr xmlns:xdr="http://schemas.openxmlformats.org/drawingml/2006/spreadsheetDrawing" xmlns:a="http://schemas.openxmlformats.org/drawingml/2006/main">
  <xdr:oneCellAnchor>
    <xdr:from>
      <xdr:col>2</xdr:col>
      <xdr:colOff>1133475</xdr:colOff>
      <xdr:row>0</xdr:row>
      <xdr:rowOff>57150</xdr:rowOff>
    </xdr:from>
    <xdr:ext cx="2295525" cy="533400"/>
    <xdr:pic>
      <xdr:nvPicPr>
        <xdr:cNvPr id="2" name="image1.png">
          <a:extLst>
            <a:ext uri="{FF2B5EF4-FFF2-40B4-BE49-F238E27FC236}">
              <a16:creationId xmlns:a16="http://schemas.microsoft.com/office/drawing/2014/main" id="{00000000-0008-0000-5B00-000002000000}"/>
            </a:ext>
          </a:extLst>
        </xdr:cNvPr>
        <xdr:cNvPicPr preferRelativeResize="0"/>
      </xdr:nvPicPr>
      <xdr:blipFill>
        <a:blip xmlns:r="http://schemas.openxmlformats.org/officeDocument/2006/relationships" r:embed="rId1" cstate="print"/>
        <a:stretch>
          <a:fillRect/>
        </a:stretch>
      </xdr:blipFill>
      <xdr:spPr>
        <a:xfrm>
          <a:off x="4048125" y="57150"/>
          <a:ext cx="2295525" cy="533400"/>
        </a:xfrm>
        <a:prstGeom prst="rect">
          <a:avLst/>
        </a:prstGeom>
        <a:noFill/>
      </xdr:spPr>
    </xdr:pic>
    <xdr:clientData fLocksWithSheet="0"/>
  </xdr:oneCellAnchor>
  <xdr:twoCellAnchor>
    <xdr:from>
      <xdr:col>10</xdr:col>
      <xdr:colOff>0</xdr:colOff>
      <xdr:row>1</xdr:row>
      <xdr:rowOff>0</xdr:rowOff>
    </xdr:from>
    <xdr:to>
      <xdr:col>13</xdr:col>
      <xdr:colOff>0</xdr:colOff>
      <xdr:row>2</xdr:row>
      <xdr:rowOff>45720</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00000000-0008-0000-5B00-000003000000}"/>
            </a:ext>
          </a:extLst>
        </xdr:cNvPr>
        <xdr:cNvSpPr/>
      </xdr:nvSpPr>
      <xdr:spPr>
        <a:xfrm>
          <a:off x="12163425" y="638175"/>
          <a:ext cx="1828800" cy="274320"/>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Home Page</a:t>
          </a:r>
        </a:p>
      </xdr:txBody>
    </xdr:sp>
    <xdr:clientData/>
  </xdr:twoCellAnchor>
  <xdr:twoCellAnchor>
    <xdr:from>
      <xdr:col>10</xdr:col>
      <xdr:colOff>19050</xdr:colOff>
      <xdr:row>3</xdr:row>
      <xdr:rowOff>66675</xdr:rowOff>
    </xdr:from>
    <xdr:to>
      <xdr:col>12</xdr:col>
      <xdr:colOff>600075</xdr:colOff>
      <xdr:row>4</xdr:row>
      <xdr:rowOff>109220</xdr:rowOff>
    </xdr:to>
    <xdr:sp macro="" textlink="">
      <xdr:nvSpPr>
        <xdr:cNvPr id="5" name="Rectangle: Rounded Corners 4">
          <a:hlinkClick xmlns:r="http://schemas.openxmlformats.org/officeDocument/2006/relationships" r:id="rId3"/>
          <a:extLst>
            <a:ext uri="{FF2B5EF4-FFF2-40B4-BE49-F238E27FC236}">
              <a16:creationId xmlns:a16="http://schemas.microsoft.com/office/drawing/2014/main" id="{00000000-0008-0000-5B00-000005000000}"/>
            </a:ext>
          </a:extLst>
        </xdr:cNvPr>
        <xdr:cNvSpPr/>
      </xdr:nvSpPr>
      <xdr:spPr>
        <a:xfrm>
          <a:off x="12182475" y="1162050"/>
          <a:ext cx="1800225" cy="271145"/>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10</xdr:col>
      <xdr:colOff>266700</xdr:colOff>
      <xdr:row>5</xdr:row>
      <xdr:rowOff>114300</xdr:rowOff>
    </xdr:from>
    <xdr:to>
      <xdr:col>12</xdr:col>
      <xdr:colOff>388622</xdr:colOff>
      <xdr:row>38</xdr:row>
      <xdr:rowOff>2940</xdr:rowOff>
    </xdr:to>
    <xdr:grpSp>
      <xdr:nvGrpSpPr>
        <xdr:cNvPr id="4" name="Group 3">
          <a:extLst>
            <a:ext uri="{FF2B5EF4-FFF2-40B4-BE49-F238E27FC236}">
              <a16:creationId xmlns:a16="http://schemas.microsoft.com/office/drawing/2014/main" id="{43812068-A73B-4835-BE32-C1802E7078E7}"/>
            </a:ext>
          </a:extLst>
        </xdr:cNvPr>
        <xdr:cNvGrpSpPr/>
      </xdr:nvGrpSpPr>
      <xdr:grpSpPr>
        <a:xfrm>
          <a:off x="12763500" y="1661160"/>
          <a:ext cx="1371602" cy="6411360"/>
          <a:chOff x="365760" y="191859"/>
          <a:chExt cx="1371602" cy="6411360"/>
        </a:xfrm>
      </xdr:grpSpPr>
      <xdr:sp macro="" textlink="">
        <xdr:nvSpPr>
          <xdr:cNvPr id="25" name="Rectangle: Rounded Corners 24">
            <a:hlinkClick xmlns:r="http://schemas.openxmlformats.org/officeDocument/2006/relationships" r:id="rId4"/>
            <a:extLst>
              <a:ext uri="{FF2B5EF4-FFF2-40B4-BE49-F238E27FC236}">
                <a16:creationId xmlns:a16="http://schemas.microsoft.com/office/drawing/2014/main" id="{DFA226B2-5884-E687-3DB3-72A496C461E9}"/>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26" name="Rectangle: Rounded Corners 25">
            <a:hlinkClick xmlns:r="http://schemas.openxmlformats.org/officeDocument/2006/relationships" r:id="rId5"/>
            <a:extLst>
              <a:ext uri="{FF2B5EF4-FFF2-40B4-BE49-F238E27FC236}">
                <a16:creationId xmlns:a16="http://schemas.microsoft.com/office/drawing/2014/main" id="{3E28D2D3-4F8C-5AB3-04BD-C313CE96EFB0}"/>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27" name="Rectangle: Rounded Corners 26">
            <a:hlinkClick xmlns:r="http://schemas.openxmlformats.org/officeDocument/2006/relationships" r:id="rId6"/>
            <a:extLst>
              <a:ext uri="{FF2B5EF4-FFF2-40B4-BE49-F238E27FC236}">
                <a16:creationId xmlns:a16="http://schemas.microsoft.com/office/drawing/2014/main" id="{CAF80A9A-108F-2592-86AE-3E4BE866AC88}"/>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28" name="Rectangle: Rounded Corners 27">
            <a:hlinkClick xmlns:r="http://schemas.openxmlformats.org/officeDocument/2006/relationships" r:id="rId7"/>
            <a:extLst>
              <a:ext uri="{FF2B5EF4-FFF2-40B4-BE49-F238E27FC236}">
                <a16:creationId xmlns:a16="http://schemas.microsoft.com/office/drawing/2014/main" id="{C5314AC5-054C-6B65-18B2-0D644B78FFBC}"/>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29" name="Rectangle: Rounded Corners 28">
            <a:hlinkClick xmlns:r="http://schemas.openxmlformats.org/officeDocument/2006/relationships" r:id="rId8"/>
            <a:extLst>
              <a:ext uri="{FF2B5EF4-FFF2-40B4-BE49-F238E27FC236}">
                <a16:creationId xmlns:a16="http://schemas.microsoft.com/office/drawing/2014/main" id="{3A0BF032-CA7D-87F6-EFA4-953D2CE2D9FB}"/>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30" name="Rectangle: Rounded Corners 29">
            <a:hlinkClick xmlns:r="http://schemas.openxmlformats.org/officeDocument/2006/relationships" r:id="rId9"/>
            <a:extLst>
              <a:ext uri="{FF2B5EF4-FFF2-40B4-BE49-F238E27FC236}">
                <a16:creationId xmlns:a16="http://schemas.microsoft.com/office/drawing/2014/main" id="{E19AB123-D4EF-AC4C-9E9B-27B16BCAD4F0}"/>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31" name="Rectangle: Rounded Corners 30">
            <a:hlinkClick xmlns:r="http://schemas.openxmlformats.org/officeDocument/2006/relationships" r:id="rId10"/>
            <a:extLst>
              <a:ext uri="{FF2B5EF4-FFF2-40B4-BE49-F238E27FC236}">
                <a16:creationId xmlns:a16="http://schemas.microsoft.com/office/drawing/2014/main" id="{18D97F7F-1F69-F94A-678C-10C64B5F20B8}"/>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32" name="Rectangle: Rounded Corners 31">
            <a:hlinkClick xmlns:r="http://schemas.openxmlformats.org/officeDocument/2006/relationships" r:id="rId11"/>
            <a:extLst>
              <a:ext uri="{FF2B5EF4-FFF2-40B4-BE49-F238E27FC236}">
                <a16:creationId xmlns:a16="http://schemas.microsoft.com/office/drawing/2014/main" id="{235B5CF9-DFE6-6CB2-D9C1-832EAD6CCA35}"/>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33" name="Rectangle: Rounded Corners 32">
            <a:hlinkClick xmlns:r="http://schemas.openxmlformats.org/officeDocument/2006/relationships" r:id="rId12"/>
            <a:extLst>
              <a:ext uri="{FF2B5EF4-FFF2-40B4-BE49-F238E27FC236}">
                <a16:creationId xmlns:a16="http://schemas.microsoft.com/office/drawing/2014/main" id="{AD83CD41-98E9-673D-82A7-8EC497773A47}"/>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34" name="Rectangle: Rounded Corners 33">
            <a:hlinkClick xmlns:r="http://schemas.openxmlformats.org/officeDocument/2006/relationships" r:id="rId13"/>
            <a:extLst>
              <a:ext uri="{FF2B5EF4-FFF2-40B4-BE49-F238E27FC236}">
                <a16:creationId xmlns:a16="http://schemas.microsoft.com/office/drawing/2014/main" id="{544269EA-B920-FD55-B32B-A642FF8A1FCC}"/>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35" name="Rectangle: Rounded Corners 34">
            <a:hlinkClick xmlns:r="http://schemas.openxmlformats.org/officeDocument/2006/relationships" r:id="rId14"/>
            <a:extLst>
              <a:ext uri="{FF2B5EF4-FFF2-40B4-BE49-F238E27FC236}">
                <a16:creationId xmlns:a16="http://schemas.microsoft.com/office/drawing/2014/main" id="{B92E26C8-368B-7A5D-8555-BC6B46B40B88}"/>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36" name="Rectangle: Rounded Corners 35">
            <a:hlinkClick xmlns:r="http://schemas.openxmlformats.org/officeDocument/2006/relationships" r:id="rId15"/>
            <a:extLst>
              <a:ext uri="{FF2B5EF4-FFF2-40B4-BE49-F238E27FC236}">
                <a16:creationId xmlns:a16="http://schemas.microsoft.com/office/drawing/2014/main" id="{E91353C7-B8D6-5DCD-A5D0-6FDEE9F81F9B}"/>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37" name="Rectangle: Rounded Corners 36">
            <a:hlinkClick xmlns:r="http://schemas.openxmlformats.org/officeDocument/2006/relationships" r:id="rId16"/>
            <a:extLst>
              <a:ext uri="{FF2B5EF4-FFF2-40B4-BE49-F238E27FC236}">
                <a16:creationId xmlns:a16="http://schemas.microsoft.com/office/drawing/2014/main" id="{000DA1F4-809F-FC24-5314-18FC89B2A4DF}"/>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38" name="Rectangle: Rounded Corners 37">
            <a:hlinkClick xmlns:r="http://schemas.openxmlformats.org/officeDocument/2006/relationships" r:id="rId17"/>
            <a:extLst>
              <a:ext uri="{FF2B5EF4-FFF2-40B4-BE49-F238E27FC236}">
                <a16:creationId xmlns:a16="http://schemas.microsoft.com/office/drawing/2014/main" id="{990081CE-D636-FF3C-B6A7-A2577690D093}"/>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39" name="Rectangle: Rounded Corners 38">
            <a:hlinkClick xmlns:r="http://schemas.openxmlformats.org/officeDocument/2006/relationships" r:id="rId18"/>
            <a:extLst>
              <a:ext uri="{FF2B5EF4-FFF2-40B4-BE49-F238E27FC236}">
                <a16:creationId xmlns:a16="http://schemas.microsoft.com/office/drawing/2014/main" id="{AB695E04-4C5B-3EC7-6D93-084E750783D4}"/>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40" name="Rectangle: Rounded Corners 39">
            <a:hlinkClick xmlns:r="http://schemas.openxmlformats.org/officeDocument/2006/relationships" r:id="rId19"/>
            <a:extLst>
              <a:ext uri="{FF2B5EF4-FFF2-40B4-BE49-F238E27FC236}">
                <a16:creationId xmlns:a16="http://schemas.microsoft.com/office/drawing/2014/main" id="{EE382164-DCCB-BDEC-6570-198418CAB960}"/>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41" name="Rectangle: Rounded Corners 40">
            <a:hlinkClick xmlns:r="http://schemas.openxmlformats.org/officeDocument/2006/relationships" r:id="rId20"/>
            <a:extLst>
              <a:ext uri="{FF2B5EF4-FFF2-40B4-BE49-F238E27FC236}">
                <a16:creationId xmlns:a16="http://schemas.microsoft.com/office/drawing/2014/main" id="{F5C2EF40-E30A-A177-E196-58261A33BFA2}"/>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42" name="Rectangle: Rounded Corners 41">
            <a:hlinkClick xmlns:r="http://schemas.openxmlformats.org/officeDocument/2006/relationships" r:id="rId21"/>
            <a:extLst>
              <a:ext uri="{FF2B5EF4-FFF2-40B4-BE49-F238E27FC236}">
                <a16:creationId xmlns:a16="http://schemas.microsoft.com/office/drawing/2014/main" id="{7A20B002-C8B9-744C-F418-BF943873804A}"/>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43" name="Rectangle: Rounded Corners 42">
            <a:hlinkClick xmlns:r="http://schemas.openxmlformats.org/officeDocument/2006/relationships" r:id="rId22"/>
            <a:extLst>
              <a:ext uri="{FF2B5EF4-FFF2-40B4-BE49-F238E27FC236}">
                <a16:creationId xmlns:a16="http://schemas.microsoft.com/office/drawing/2014/main" id="{8D591A3C-C7AC-B461-3202-FBE314D0ECA4}"/>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44" name="Rectangle: Rounded Corners 43">
            <a:hlinkClick xmlns:r="http://schemas.openxmlformats.org/officeDocument/2006/relationships" r:id="rId23"/>
            <a:extLst>
              <a:ext uri="{FF2B5EF4-FFF2-40B4-BE49-F238E27FC236}">
                <a16:creationId xmlns:a16="http://schemas.microsoft.com/office/drawing/2014/main" id="{9017A792-2FDC-38D2-AAC5-150062513C5C}"/>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0</xdr:colOff>
      <xdr:row>2</xdr:row>
      <xdr:rowOff>144780</xdr:rowOff>
    </xdr:from>
    <xdr:to>
      <xdr:col>12</xdr:col>
      <xdr:colOff>304800</xdr:colOff>
      <xdr:row>3</xdr:row>
      <xdr:rowOff>190500</xdr:rowOff>
    </xdr:to>
    <xdr:sp macro="" textlink="">
      <xdr:nvSpPr>
        <xdr:cNvPr id="3" name="Rectangle: Rounded Corners 2">
          <a:hlinkClick xmlns:r="http://schemas.openxmlformats.org/officeDocument/2006/relationships" r:id="rId1"/>
          <a:extLst>
            <a:ext uri="{FF2B5EF4-FFF2-40B4-BE49-F238E27FC236}">
              <a16:creationId xmlns:a16="http://schemas.microsoft.com/office/drawing/2014/main" id="{00000000-0008-0000-0800-000003000000}"/>
            </a:ext>
          </a:extLst>
        </xdr:cNvPr>
        <xdr:cNvSpPr/>
      </xdr:nvSpPr>
      <xdr:spPr>
        <a:xfrm>
          <a:off x="8740140" y="609600"/>
          <a:ext cx="914400" cy="27432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Task Sheet</a:t>
          </a:r>
        </a:p>
      </xdr:txBody>
    </xdr:sp>
    <xdr:clientData/>
  </xdr:twoCellAnchor>
  <xdr:twoCellAnchor>
    <xdr:from>
      <xdr:col>10</xdr:col>
      <xdr:colOff>342900</xdr:colOff>
      <xdr:row>5</xdr:row>
      <xdr:rowOff>213360</xdr:rowOff>
    </xdr:from>
    <xdr:to>
      <xdr:col>17</xdr:col>
      <xdr:colOff>373380</xdr:colOff>
      <xdr:row>19</xdr:row>
      <xdr:rowOff>175260</xdr:rowOff>
    </xdr:to>
    <xdr:sp macro="" textlink="" fLocksText="0">
      <xdr:nvSpPr>
        <xdr:cNvPr id="4" name="TextBox 3">
          <a:extLst>
            <a:ext uri="{FF2B5EF4-FFF2-40B4-BE49-F238E27FC236}">
              <a16:creationId xmlns:a16="http://schemas.microsoft.com/office/drawing/2014/main" id="{00000000-0008-0000-0800-000004000000}"/>
            </a:ext>
          </a:extLst>
        </xdr:cNvPr>
        <xdr:cNvSpPr txBox="1"/>
      </xdr:nvSpPr>
      <xdr:spPr>
        <a:xfrm>
          <a:off x="8473440" y="1135380"/>
          <a:ext cx="4297680" cy="2933700"/>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10</xdr:col>
      <xdr:colOff>601980</xdr:colOff>
      <xdr:row>0</xdr:row>
      <xdr:rowOff>232410</xdr:rowOff>
    </xdr:from>
    <xdr:to>
      <xdr:col>12</xdr:col>
      <xdr:colOff>297180</xdr:colOff>
      <xdr:row>2</xdr:row>
      <xdr:rowOff>41910</xdr:rowOff>
    </xdr:to>
    <xdr:sp macro="" textlink="">
      <xdr:nvSpPr>
        <xdr:cNvPr id="6" name="Rectangle: Rounded Corners 5">
          <a:hlinkClick xmlns:r="http://schemas.openxmlformats.org/officeDocument/2006/relationships" r:id="rId2"/>
          <a:extLst>
            <a:ext uri="{FF2B5EF4-FFF2-40B4-BE49-F238E27FC236}">
              <a16:creationId xmlns:a16="http://schemas.microsoft.com/office/drawing/2014/main" id="{5CCC1E39-2C6A-49D6-B86D-F3F142D5321E}"/>
            </a:ext>
          </a:extLst>
        </xdr:cNvPr>
        <xdr:cNvSpPr/>
      </xdr:nvSpPr>
      <xdr:spPr>
        <a:xfrm>
          <a:off x="8732520" y="232410"/>
          <a:ext cx="914400" cy="274320"/>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i="1" u="none">
              <a:solidFill>
                <a:schemeClr val="bg1"/>
              </a:solidFill>
            </a:rPr>
            <a:t>Home</a:t>
          </a:r>
          <a:r>
            <a:rPr lang="en-US" sz="1000" b="1" i="1" u="none" baseline="0">
              <a:solidFill>
                <a:schemeClr val="bg1"/>
              </a:solidFill>
            </a:rPr>
            <a:t> P</a:t>
          </a:r>
          <a:r>
            <a:rPr lang="en-US" sz="1000" b="1" i="1" u="none">
              <a:solidFill>
                <a:schemeClr val="bg1"/>
              </a:solidFill>
            </a:rPr>
            <a:t>age</a:t>
          </a:r>
        </a:p>
      </xdr:txBody>
    </xdr:sp>
    <xdr:clientData/>
  </xdr:twoCellAnchor>
  <xdr:twoCellAnchor>
    <xdr:from>
      <xdr:col>1</xdr:col>
      <xdr:colOff>533400</xdr:colOff>
      <xdr:row>2</xdr:row>
      <xdr:rowOff>53340</xdr:rowOff>
    </xdr:from>
    <xdr:to>
      <xdr:col>2</xdr:col>
      <xdr:colOff>7622</xdr:colOff>
      <xdr:row>31</xdr:row>
      <xdr:rowOff>162960</xdr:rowOff>
    </xdr:to>
    <xdr:grpSp>
      <xdr:nvGrpSpPr>
        <xdr:cNvPr id="87" name="Group 86">
          <a:extLst>
            <a:ext uri="{FF2B5EF4-FFF2-40B4-BE49-F238E27FC236}">
              <a16:creationId xmlns:a16="http://schemas.microsoft.com/office/drawing/2014/main" id="{2EDC9664-56AD-45E6-9408-5EF34B68F51A}"/>
            </a:ext>
          </a:extLst>
        </xdr:cNvPr>
        <xdr:cNvGrpSpPr/>
      </xdr:nvGrpSpPr>
      <xdr:grpSpPr>
        <a:xfrm>
          <a:off x="762000" y="510540"/>
          <a:ext cx="1371602" cy="6411360"/>
          <a:chOff x="365760" y="191859"/>
          <a:chExt cx="1371602" cy="6411360"/>
        </a:xfrm>
      </xdr:grpSpPr>
      <xdr:sp macro="" textlink="">
        <xdr:nvSpPr>
          <xdr:cNvPr id="88" name="Rectangle: Rounded Corners 87">
            <a:hlinkClick xmlns:r="http://schemas.openxmlformats.org/officeDocument/2006/relationships" r:id="rId3"/>
            <a:extLst>
              <a:ext uri="{FF2B5EF4-FFF2-40B4-BE49-F238E27FC236}">
                <a16:creationId xmlns:a16="http://schemas.microsoft.com/office/drawing/2014/main" id="{55769EB4-9C70-5037-E715-950232AC7BE7}"/>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89" name="Rectangle: Rounded Corners 88">
            <a:hlinkClick xmlns:r="http://schemas.openxmlformats.org/officeDocument/2006/relationships" r:id="rId4"/>
            <a:extLst>
              <a:ext uri="{FF2B5EF4-FFF2-40B4-BE49-F238E27FC236}">
                <a16:creationId xmlns:a16="http://schemas.microsoft.com/office/drawing/2014/main" id="{C66A067C-BF96-8E3B-D5FB-0E7FE11D84DA}"/>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90" name="Rectangle: Rounded Corners 89">
            <a:hlinkClick xmlns:r="http://schemas.openxmlformats.org/officeDocument/2006/relationships" r:id="rId5"/>
            <a:extLst>
              <a:ext uri="{FF2B5EF4-FFF2-40B4-BE49-F238E27FC236}">
                <a16:creationId xmlns:a16="http://schemas.microsoft.com/office/drawing/2014/main" id="{C6A1733D-3065-CE58-8AC3-6D274F00EC50}"/>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91" name="Rectangle: Rounded Corners 90">
            <a:hlinkClick xmlns:r="http://schemas.openxmlformats.org/officeDocument/2006/relationships" r:id="rId6"/>
            <a:extLst>
              <a:ext uri="{FF2B5EF4-FFF2-40B4-BE49-F238E27FC236}">
                <a16:creationId xmlns:a16="http://schemas.microsoft.com/office/drawing/2014/main" id="{DA889B72-5ABA-63A8-1338-784BB1F5C307}"/>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92" name="Rectangle: Rounded Corners 91">
            <a:hlinkClick xmlns:r="http://schemas.openxmlformats.org/officeDocument/2006/relationships" r:id="rId7"/>
            <a:extLst>
              <a:ext uri="{FF2B5EF4-FFF2-40B4-BE49-F238E27FC236}">
                <a16:creationId xmlns:a16="http://schemas.microsoft.com/office/drawing/2014/main" id="{2B977DC9-6EDB-1C41-F964-E3532C6666F7}"/>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93" name="Rectangle: Rounded Corners 92">
            <a:hlinkClick xmlns:r="http://schemas.openxmlformats.org/officeDocument/2006/relationships" r:id="rId8"/>
            <a:extLst>
              <a:ext uri="{FF2B5EF4-FFF2-40B4-BE49-F238E27FC236}">
                <a16:creationId xmlns:a16="http://schemas.microsoft.com/office/drawing/2014/main" id="{0391D1E6-D96C-5A14-061D-E8B3D70FFE48}"/>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94" name="Rectangle: Rounded Corners 93">
            <a:hlinkClick xmlns:r="http://schemas.openxmlformats.org/officeDocument/2006/relationships" r:id="rId9"/>
            <a:extLst>
              <a:ext uri="{FF2B5EF4-FFF2-40B4-BE49-F238E27FC236}">
                <a16:creationId xmlns:a16="http://schemas.microsoft.com/office/drawing/2014/main" id="{1F839D7E-906A-39EE-DC8C-D6B97712459B}"/>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95" name="Rectangle: Rounded Corners 94">
            <a:hlinkClick xmlns:r="http://schemas.openxmlformats.org/officeDocument/2006/relationships" r:id="rId10"/>
            <a:extLst>
              <a:ext uri="{FF2B5EF4-FFF2-40B4-BE49-F238E27FC236}">
                <a16:creationId xmlns:a16="http://schemas.microsoft.com/office/drawing/2014/main" id="{68B2D184-B249-92C1-38A7-004A30A73922}"/>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96" name="Rectangle: Rounded Corners 95">
            <a:hlinkClick xmlns:r="http://schemas.openxmlformats.org/officeDocument/2006/relationships" r:id="rId11"/>
            <a:extLst>
              <a:ext uri="{FF2B5EF4-FFF2-40B4-BE49-F238E27FC236}">
                <a16:creationId xmlns:a16="http://schemas.microsoft.com/office/drawing/2014/main" id="{C9E27ABF-490E-9322-9C49-A56459960E29}"/>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97" name="Rectangle: Rounded Corners 96">
            <a:hlinkClick xmlns:r="http://schemas.openxmlformats.org/officeDocument/2006/relationships" r:id="rId12"/>
            <a:extLst>
              <a:ext uri="{FF2B5EF4-FFF2-40B4-BE49-F238E27FC236}">
                <a16:creationId xmlns:a16="http://schemas.microsoft.com/office/drawing/2014/main" id="{7B59EA15-A444-334E-4CB6-F02E0BF60AF3}"/>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98" name="Rectangle: Rounded Corners 97">
            <a:hlinkClick xmlns:r="http://schemas.openxmlformats.org/officeDocument/2006/relationships" r:id="rId13"/>
            <a:extLst>
              <a:ext uri="{FF2B5EF4-FFF2-40B4-BE49-F238E27FC236}">
                <a16:creationId xmlns:a16="http://schemas.microsoft.com/office/drawing/2014/main" id="{9DAF759B-8409-FC44-EE97-8B2949651476}"/>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99" name="Rectangle: Rounded Corners 98">
            <a:hlinkClick xmlns:r="http://schemas.openxmlformats.org/officeDocument/2006/relationships" r:id="rId14"/>
            <a:extLst>
              <a:ext uri="{FF2B5EF4-FFF2-40B4-BE49-F238E27FC236}">
                <a16:creationId xmlns:a16="http://schemas.microsoft.com/office/drawing/2014/main" id="{EEFA7720-E6D6-6799-A0F8-A25627374FC9}"/>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100" name="Rectangle: Rounded Corners 99">
            <a:hlinkClick xmlns:r="http://schemas.openxmlformats.org/officeDocument/2006/relationships" r:id="rId15"/>
            <a:extLst>
              <a:ext uri="{FF2B5EF4-FFF2-40B4-BE49-F238E27FC236}">
                <a16:creationId xmlns:a16="http://schemas.microsoft.com/office/drawing/2014/main" id="{825AD344-09A1-EF0F-8773-B0A4E1645AB8}"/>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101" name="Rectangle: Rounded Corners 100">
            <a:hlinkClick xmlns:r="http://schemas.openxmlformats.org/officeDocument/2006/relationships" r:id="rId16"/>
            <a:extLst>
              <a:ext uri="{FF2B5EF4-FFF2-40B4-BE49-F238E27FC236}">
                <a16:creationId xmlns:a16="http://schemas.microsoft.com/office/drawing/2014/main" id="{D4DD255E-D29D-DE98-B493-CDB3FA64B6B9}"/>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102" name="Rectangle: Rounded Corners 101">
            <a:hlinkClick xmlns:r="http://schemas.openxmlformats.org/officeDocument/2006/relationships" r:id="rId17"/>
            <a:extLst>
              <a:ext uri="{FF2B5EF4-FFF2-40B4-BE49-F238E27FC236}">
                <a16:creationId xmlns:a16="http://schemas.microsoft.com/office/drawing/2014/main" id="{115328B1-83D4-EE47-59A1-7F439BA1D0E9}"/>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103" name="Rectangle: Rounded Corners 102">
            <a:hlinkClick xmlns:r="http://schemas.openxmlformats.org/officeDocument/2006/relationships" r:id="rId18"/>
            <a:extLst>
              <a:ext uri="{FF2B5EF4-FFF2-40B4-BE49-F238E27FC236}">
                <a16:creationId xmlns:a16="http://schemas.microsoft.com/office/drawing/2014/main" id="{8C38A5BE-7FE2-A9E3-4BEA-2B1E0E3D300C}"/>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104" name="Rectangle: Rounded Corners 103">
            <a:hlinkClick xmlns:r="http://schemas.openxmlformats.org/officeDocument/2006/relationships" r:id="rId19"/>
            <a:extLst>
              <a:ext uri="{FF2B5EF4-FFF2-40B4-BE49-F238E27FC236}">
                <a16:creationId xmlns:a16="http://schemas.microsoft.com/office/drawing/2014/main" id="{615488B7-2443-5BAF-7B04-F108B2D18B6E}"/>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105" name="Rectangle: Rounded Corners 104">
            <a:hlinkClick xmlns:r="http://schemas.openxmlformats.org/officeDocument/2006/relationships" r:id="rId20"/>
            <a:extLst>
              <a:ext uri="{FF2B5EF4-FFF2-40B4-BE49-F238E27FC236}">
                <a16:creationId xmlns:a16="http://schemas.microsoft.com/office/drawing/2014/main" id="{8254F165-FC88-15F5-917A-06ED0BED7D44}"/>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106" name="Rectangle: Rounded Corners 105">
            <a:hlinkClick xmlns:r="http://schemas.openxmlformats.org/officeDocument/2006/relationships" r:id="rId21"/>
            <a:extLst>
              <a:ext uri="{FF2B5EF4-FFF2-40B4-BE49-F238E27FC236}">
                <a16:creationId xmlns:a16="http://schemas.microsoft.com/office/drawing/2014/main" id="{B848A581-4149-42F4-6233-E5B54B46C760}"/>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107" name="Rectangle: Rounded Corners 106">
            <a:hlinkClick xmlns:r="http://schemas.openxmlformats.org/officeDocument/2006/relationships" r:id="rId22"/>
            <a:extLst>
              <a:ext uri="{FF2B5EF4-FFF2-40B4-BE49-F238E27FC236}">
                <a16:creationId xmlns:a16="http://schemas.microsoft.com/office/drawing/2014/main" id="{6CAADEE9-1F1D-CE9B-97E5-CFBC8D5E4FF5}"/>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90.xml><?xml version="1.0" encoding="utf-8"?>
<xdr:wsDr xmlns:xdr="http://schemas.openxmlformats.org/drawingml/2006/spreadsheetDrawing" xmlns:a="http://schemas.openxmlformats.org/drawingml/2006/main">
  <xdr:twoCellAnchor>
    <xdr:from>
      <xdr:col>55</xdr:col>
      <xdr:colOff>106680</xdr:colOff>
      <xdr:row>3</xdr:row>
      <xdr:rowOff>22860</xdr:rowOff>
    </xdr:from>
    <xdr:to>
      <xdr:col>71</xdr:col>
      <xdr:colOff>30480</xdr:colOff>
      <xdr:row>4</xdr:row>
      <xdr:rowOff>114300</xdr:rowOff>
    </xdr:to>
    <xdr:sp macro="" textlink="">
      <xdr:nvSpPr>
        <xdr:cNvPr id="2" name="Rectangle: Rounded Corners 1">
          <a:hlinkClick xmlns:r="http://schemas.openxmlformats.org/officeDocument/2006/relationships" r:id="rId1"/>
          <a:extLst>
            <a:ext uri="{FF2B5EF4-FFF2-40B4-BE49-F238E27FC236}">
              <a16:creationId xmlns:a16="http://schemas.microsoft.com/office/drawing/2014/main" id="{00000000-0008-0000-5C00-000002000000}"/>
            </a:ext>
          </a:extLst>
        </xdr:cNvPr>
        <xdr:cNvSpPr/>
      </xdr:nvSpPr>
      <xdr:spPr>
        <a:xfrm>
          <a:off x="8915400" y="617220"/>
          <a:ext cx="1752600" cy="274320"/>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Home Page</a:t>
          </a:r>
        </a:p>
      </xdr:txBody>
    </xdr:sp>
    <xdr:clientData/>
  </xdr:twoCellAnchor>
  <xdr:twoCellAnchor>
    <xdr:from>
      <xdr:col>55</xdr:col>
      <xdr:colOff>83820</xdr:colOff>
      <xdr:row>14</xdr:row>
      <xdr:rowOff>66040</xdr:rowOff>
    </xdr:from>
    <xdr:to>
      <xdr:col>71</xdr:col>
      <xdr:colOff>7620</xdr:colOff>
      <xdr:row>15</xdr:row>
      <xdr:rowOff>157480</xdr:rowOff>
    </xdr:to>
    <xdr:sp macro="" textlink="">
      <xdr:nvSpPr>
        <xdr:cNvPr id="4" name="Rectangle: Rounded Corners 3">
          <a:hlinkClick xmlns:r="http://schemas.openxmlformats.org/officeDocument/2006/relationships" r:id="rId2"/>
          <a:extLst>
            <a:ext uri="{FF2B5EF4-FFF2-40B4-BE49-F238E27FC236}">
              <a16:creationId xmlns:a16="http://schemas.microsoft.com/office/drawing/2014/main" id="{00000000-0008-0000-5C00-000004000000}"/>
            </a:ext>
          </a:extLst>
        </xdr:cNvPr>
        <xdr:cNvSpPr/>
      </xdr:nvSpPr>
      <xdr:spPr>
        <a:xfrm>
          <a:off x="8892540" y="2672080"/>
          <a:ext cx="1752600" cy="27432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Apparatus</a:t>
          </a:r>
          <a:r>
            <a:rPr lang="en-US" sz="1100" b="1" i="1" u="none" baseline="0">
              <a:solidFill>
                <a:schemeClr val="bg1"/>
              </a:solidFill>
            </a:rPr>
            <a:t> List Form</a:t>
          </a:r>
          <a:endParaRPr lang="en-US" sz="1100" b="1" i="1" u="none">
            <a:solidFill>
              <a:schemeClr val="bg1"/>
            </a:solidFill>
          </a:endParaRPr>
        </a:p>
      </xdr:txBody>
    </xdr:sp>
    <xdr:clientData/>
  </xdr:twoCellAnchor>
  <xdr:twoCellAnchor>
    <xdr:from>
      <xdr:col>55</xdr:col>
      <xdr:colOff>91440</xdr:colOff>
      <xdr:row>7</xdr:row>
      <xdr:rowOff>121920</xdr:rowOff>
    </xdr:from>
    <xdr:to>
      <xdr:col>71</xdr:col>
      <xdr:colOff>15240</xdr:colOff>
      <xdr:row>9</xdr:row>
      <xdr:rowOff>30480</xdr:rowOff>
    </xdr:to>
    <xdr:sp macro="" textlink="">
      <xdr:nvSpPr>
        <xdr:cNvPr id="6" name="Rectangle: Rounded Corners 5">
          <a:hlinkClick xmlns:r="http://schemas.openxmlformats.org/officeDocument/2006/relationships" r:id="rId3"/>
          <a:extLst>
            <a:ext uri="{FF2B5EF4-FFF2-40B4-BE49-F238E27FC236}">
              <a16:creationId xmlns:a16="http://schemas.microsoft.com/office/drawing/2014/main" id="{00000000-0008-0000-5C00-000006000000}"/>
            </a:ext>
          </a:extLst>
        </xdr:cNvPr>
        <xdr:cNvSpPr/>
      </xdr:nvSpPr>
      <xdr:spPr>
        <a:xfrm>
          <a:off x="8900160" y="1447800"/>
          <a:ext cx="1752600" cy="274320"/>
        </a:xfrm>
        <a:prstGeom prst="roundRect">
          <a:avLst/>
        </a:prstGeom>
        <a:solidFill>
          <a:srgbClr val="00B0F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Extended Hose Lay Form</a:t>
          </a:r>
        </a:p>
      </xdr:txBody>
    </xdr:sp>
    <xdr:clientData/>
  </xdr:twoCellAnchor>
  <xdr:twoCellAnchor>
    <xdr:from>
      <xdr:col>55</xdr:col>
      <xdr:colOff>106680</xdr:colOff>
      <xdr:row>5</xdr:row>
      <xdr:rowOff>80010</xdr:rowOff>
    </xdr:from>
    <xdr:to>
      <xdr:col>71</xdr:col>
      <xdr:colOff>30480</xdr:colOff>
      <xdr:row>6</xdr:row>
      <xdr:rowOff>171450</xdr:rowOff>
    </xdr:to>
    <xdr:sp macro="" textlink="">
      <xdr:nvSpPr>
        <xdr:cNvPr id="29" name="Rectangle: Rounded Corners 28">
          <a:hlinkClick xmlns:r="http://schemas.openxmlformats.org/officeDocument/2006/relationships" r:id="rId4"/>
          <a:extLst>
            <a:ext uri="{FF2B5EF4-FFF2-40B4-BE49-F238E27FC236}">
              <a16:creationId xmlns:a16="http://schemas.microsoft.com/office/drawing/2014/main" id="{00000000-0008-0000-5C00-00001D000000}"/>
            </a:ext>
          </a:extLst>
        </xdr:cNvPr>
        <xdr:cNvSpPr/>
      </xdr:nvSpPr>
      <xdr:spPr>
        <a:xfrm>
          <a:off x="8915400" y="1040130"/>
          <a:ext cx="1752600" cy="27432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Task Sheet</a:t>
          </a:r>
        </a:p>
      </xdr:txBody>
    </xdr:sp>
    <xdr:clientData/>
  </xdr:twoCellAnchor>
  <xdr:twoCellAnchor>
    <xdr:from>
      <xdr:col>3</xdr:col>
      <xdr:colOff>116205</xdr:colOff>
      <xdr:row>26</xdr:row>
      <xdr:rowOff>83820</xdr:rowOff>
    </xdr:from>
    <xdr:to>
      <xdr:col>51</xdr:col>
      <xdr:colOff>97155</xdr:colOff>
      <xdr:row>35</xdr:row>
      <xdr:rowOff>160020</xdr:rowOff>
    </xdr:to>
    <xdr:sp macro="" textlink="" fLocksText="0">
      <xdr:nvSpPr>
        <xdr:cNvPr id="3" name="TextBox 2">
          <a:extLst>
            <a:ext uri="{FF2B5EF4-FFF2-40B4-BE49-F238E27FC236}">
              <a16:creationId xmlns:a16="http://schemas.microsoft.com/office/drawing/2014/main" id="{00000000-0008-0000-5C00-000003000000}"/>
            </a:ext>
          </a:extLst>
        </xdr:cNvPr>
        <xdr:cNvSpPr txBox="1"/>
      </xdr:nvSpPr>
      <xdr:spPr>
        <a:xfrm>
          <a:off x="2859405" y="4884420"/>
          <a:ext cx="5589270" cy="1722120"/>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p>
        <a:p>
          <a:pPr algn="l"/>
          <a:endParaRPr lang="en-US" sz="1100"/>
        </a:p>
        <a:p>
          <a:pPr algn="l"/>
          <a:r>
            <a:rPr lang="en-US" sz="1100"/>
            <a:t>			</a:t>
          </a:r>
        </a:p>
      </xdr:txBody>
    </xdr:sp>
    <xdr:clientData/>
  </xdr:twoCellAnchor>
  <xdr:twoCellAnchor>
    <xdr:from>
      <xdr:col>3</xdr:col>
      <xdr:colOff>38101</xdr:colOff>
      <xdr:row>41</xdr:row>
      <xdr:rowOff>68580</xdr:rowOff>
    </xdr:from>
    <xdr:to>
      <xdr:col>52</xdr:col>
      <xdr:colOff>55245</xdr:colOff>
      <xdr:row>56</xdr:row>
      <xdr:rowOff>152400</xdr:rowOff>
    </xdr:to>
    <xdr:sp macro="" textlink="" fLocksText="0">
      <xdr:nvSpPr>
        <xdr:cNvPr id="5" name="TextBox 4">
          <a:extLst>
            <a:ext uri="{FF2B5EF4-FFF2-40B4-BE49-F238E27FC236}">
              <a16:creationId xmlns:a16="http://schemas.microsoft.com/office/drawing/2014/main" id="{00000000-0008-0000-5C00-000005000000}"/>
            </a:ext>
          </a:extLst>
        </xdr:cNvPr>
        <xdr:cNvSpPr txBox="1"/>
      </xdr:nvSpPr>
      <xdr:spPr>
        <a:xfrm>
          <a:off x="2781301" y="7635240"/>
          <a:ext cx="5739764" cy="2827020"/>
        </a:xfrm>
        <a:prstGeom prst="rect">
          <a:avLst/>
        </a:prstGeom>
        <a:solidFill>
          <a:schemeClr val="accent1">
            <a:lumMod val="20000"/>
            <a:lumOff val="8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en-US" sz="1100"/>
            <a:t>					</a:t>
          </a:r>
        </a:p>
      </xdr:txBody>
    </xdr:sp>
    <xdr:clientData/>
  </xdr:twoCellAnchor>
  <xdr:twoCellAnchor>
    <xdr:from>
      <xdr:col>1</xdr:col>
      <xdr:colOff>891540</xdr:colOff>
      <xdr:row>0</xdr:row>
      <xdr:rowOff>152400</xdr:rowOff>
    </xdr:from>
    <xdr:to>
      <xdr:col>2</xdr:col>
      <xdr:colOff>365762</xdr:colOff>
      <xdr:row>35</xdr:row>
      <xdr:rowOff>86760</xdr:rowOff>
    </xdr:to>
    <xdr:grpSp>
      <xdr:nvGrpSpPr>
        <xdr:cNvPr id="8" name="Group 7">
          <a:extLst>
            <a:ext uri="{FF2B5EF4-FFF2-40B4-BE49-F238E27FC236}">
              <a16:creationId xmlns:a16="http://schemas.microsoft.com/office/drawing/2014/main" id="{8D3AFE08-6F8C-490F-AABF-3C6233351F49}"/>
            </a:ext>
          </a:extLst>
        </xdr:cNvPr>
        <xdr:cNvGrpSpPr/>
      </xdr:nvGrpSpPr>
      <xdr:grpSpPr>
        <a:xfrm>
          <a:off x="1127760" y="152400"/>
          <a:ext cx="1371602" cy="6411360"/>
          <a:chOff x="365760" y="191859"/>
          <a:chExt cx="1371602" cy="6411360"/>
        </a:xfrm>
      </xdr:grpSpPr>
      <xdr:sp macro="" textlink="">
        <xdr:nvSpPr>
          <xdr:cNvPr id="9" name="Rectangle: Rounded Corners 8">
            <a:hlinkClick xmlns:r="http://schemas.openxmlformats.org/officeDocument/2006/relationships" r:id="rId5"/>
            <a:extLst>
              <a:ext uri="{FF2B5EF4-FFF2-40B4-BE49-F238E27FC236}">
                <a16:creationId xmlns:a16="http://schemas.microsoft.com/office/drawing/2014/main" id="{355F100E-B180-88B5-8927-BA6115939597}"/>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10" name="Rectangle: Rounded Corners 9">
            <a:hlinkClick xmlns:r="http://schemas.openxmlformats.org/officeDocument/2006/relationships" r:id="rId6"/>
            <a:extLst>
              <a:ext uri="{FF2B5EF4-FFF2-40B4-BE49-F238E27FC236}">
                <a16:creationId xmlns:a16="http://schemas.microsoft.com/office/drawing/2014/main" id="{6A69DCE5-781F-C656-ACEF-DFBBBD1C04FA}"/>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11" name="Rectangle: Rounded Corners 10">
            <a:hlinkClick xmlns:r="http://schemas.openxmlformats.org/officeDocument/2006/relationships" r:id="rId7"/>
            <a:extLst>
              <a:ext uri="{FF2B5EF4-FFF2-40B4-BE49-F238E27FC236}">
                <a16:creationId xmlns:a16="http://schemas.microsoft.com/office/drawing/2014/main" id="{9F45D9AE-B683-C9CA-F7E7-E590D5A86827}"/>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12" name="Rectangle: Rounded Corners 11">
            <a:hlinkClick xmlns:r="http://schemas.openxmlformats.org/officeDocument/2006/relationships" r:id="rId8"/>
            <a:extLst>
              <a:ext uri="{FF2B5EF4-FFF2-40B4-BE49-F238E27FC236}">
                <a16:creationId xmlns:a16="http://schemas.microsoft.com/office/drawing/2014/main" id="{F151357A-C6B3-5BD7-CDF3-76BACC1F3E5B}"/>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13" name="Rectangle: Rounded Corners 12">
            <a:hlinkClick xmlns:r="http://schemas.openxmlformats.org/officeDocument/2006/relationships" r:id="rId9"/>
            <a:extLst>
              <a:ext uri="{FF2B5EF4-FFF2-40B4-BE49-F238E27FC236}">
                <a16:creationId xmlns:a16="http://schemas.microsoft.com/office/drawing/2014/main" id="{B16AFAB3-A6B2-D641-BC72-C48BE60A4FC8}"/>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14" name="Rectangle: Rounded Corners 13">
            <a:hlinkClick xmlns:r="http://schemas.openxmlformats.org/officeDocument/2006/relationships" r:id="rId10"/>
            <a:extLst>
              <a:ext uri="{FF2B5EF4-FFF2-40B4-BE49-F238E27FC236}">
                <a16:creationId xmlns:a16="http://schemas.microsoft.com/office/drawing/2014/main" id="{28FD7DC9-0B88-A0D9-31AC-0FD755095A78}"/>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15" name="Rectangle: Rounded Corners 14">
            <a:hlinkClick xmlns:r="http://schemas.openxmlformats.org/officeDocument/2006/relationships" r:id="rId11"/>
            <a:extLst>
              <a:ext uri="{FF2B5EF4-FFF2-40B4-BE49-F238E27FC236}">
                <a16:creationId xmlns:a16="http://schemas.microsoft.com/office/drawing/2014/main" id="{35FBD0DC-F6D5-67DA-A21E-D8F0A7C0B458}"/>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16" name="Rectangle: Rounded Corners 15">
            <a:hlinkClick xmlns:r="http://schemas.openxmlformats.org/officeDocument/2006/relationships" r:id="rId12"/>
            <a:extLst>
              <a:ext uri="{FF2B5EF4-FFF2-40B4-BE49-F238E27FC236}">
                <a16:creationId xmlns:a16="http://schemas.microsoft.com/office/drawing/2014/main" id="{BF587B02-6B8E-2086-362B-4EDA3DFF8D92}"/>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17" name="Rectangle: Rounded Corners 16">
            <a:hlinkClick xmlns:r="http://schemas.openxmlformats.org/officeDocument/2006/relationships" r:id="rId13"/>
            <a:extLst>
              <a:ext uri="{FF2B5EF4-FFF2-40B4-BE49-F238E27FC236}">
                <a16:creationId xmlns:a16="http://schemas.microsoft.com/office/drawing/2014/main" id="{3B635809-43F8-85B2-073A-65D79F977429}"/>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18" name="Rectangle: Rounded Corners 17">
            <a:hlinkClick xmlns:r="http://schemas.openxmlformats.org/officeDocument/2006/relationships" r:id="rId14"/>
            <a:extLst>
              <a:ext uri="{FF2B5EF4-FFF2-40B4-BE49-F238E27FC236}">
                <a16:creationId xmlns:a16="http://schemas.microsoft.com/office/drawing/2014/main" id="{4B4546B2-33B2-08F5-DA30-9F0C611DBC30}"/>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19" name="Rectangle: Rounded Corners 18">
            <a:hlinkClick xmlns:r="http://schemas.openxmlformats.org/officeDocument/2006/relationships" r:id="rId15"/>
            <a:extLst>
              <a:ext uri="{FF2B5EF4-FFF2-40B4-BE49-F238E27FC236}">
                <a16:creationId xmlns:a16="http://schemas.microsoft.com/office/drawing/2014/main" id="{137B30D5-79B6-86D8-E03E-1ED40201F46D}"/>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20" name="Rectangle: Rounded Corners 19">
            <a:hlinkClick xmlns:r="http://schemas.openxmlformats.org/officeDocument/2006/relationships" r:id="rId16"/>
            <a:extLst>
              <a:ext uri="{FF2B5EF4-FFF2-40B4-BE49-F238E27FC236}">
                <a16:creationId xmlns:a16="http://schemas.microsoft.com/office/drawing/2014/main" id="{12F86F4C-44CB-2B97-BAD4-549F659567B7}"/>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21" name="Rectangle: Rounded Corners 20">
            <a:hlinkClick xmlns:r="http://schemas.openxmlformats.org/officeDocument/2006/relationships" r:id="rId17"/>
            <a:extLst>
              <a:ext uri="{FF2B5EF4-FFF2-40B4-BE49-F238E27FC236}">
                <a16:creationId xmlns:a16="http://schemas.microsoft.com/office/drawing/2014/main" id="{D6B32561-D6F4-EEE4-31CF-1F00EA705220}"/>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22" name="Rectangle: Rounded Corners 21">
            <a:hlinkClick xmlns:r="http://schemas.openxmlformats.org/officeDocument/2006/relationships" r:id="rId18"/>
            <a:extLst>
              <a:ext uri="{FF2B5EF4-FFF2-40B4-BE49-F238E27FC236}">
                <a16:creationId xmlns:a16="http://schemas.microsoft.com/office/drawing/2014/main" id="{1832C2AE-61BB-0BCB-8F3D-B4737A4BCFCA}"/>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23" name="Rectangle: Rounded Corners 22">
            <a:hlinkClick xmlns:r="http://schemas.openxmlformats.org/officeDocument/2006/relationships" r:id="rId19"/>
            <a:extLst>
              <a:ext uri="{FF2B5EF4-FFF2-40B4-BE49-F238E27FC236}">
                <a16:creationId xmlns:a16="http://schemas.microsoft.com/office/drawing/2014/main" id="{D6E43169-E22E-DDE0-56CC-01A8747119B2}"/>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24" name="Rectangle: Rounded Corners 23">
            <a:hlinkClick xmlns:r="http://schemas.openxmlformats.org/officeDocument/2006/relationships" r:id="rId20"/>
            <a:extLst>
              <a:ext uri="{FF2B5EF4-FFF2-40B4-BE49-F238E27FC236}">
                <a16:creationId xmlns:a16="http://schemas.microsoft.com/office/drawing/2014/main" id="{81A53E33-C9B8-3C0E-76E9-E83B04298E01}"/>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25" name="Rectangle: Rounded Corners 24">
            <a:hlinkClick xmlns:r="http://schemas.openxmlformats.org/officeDocument/2006/relationships" r:id="rId21"/>
            <a:extLst>
              <a:ext uri="{FF2B5EF4-FFF2-40B4-BE49-F238E27FC236}">
                <a16:creationId xmlns:a16="http://schemas.microsoft.com/office/drawing/2014/main" id="{34DFEB2E-E508-970F-52E5-54BBF59CDDF4}"/>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26" name="Rectangle: Rounded Corners 25">
            <a:hlinkClick xmlns:r="http://schemas.openxmlformats.org/officeDocument/2006/relationships" r:id="rId22"/>
            <a:extLst>
              <a:ext uri="{FF2B5EF4-FFF2-40B4-BE49-F238E27FC236}">
                <a16:creationId xmlns:a16="http://schemas.microsoft.com/office/drawing/2014/main" id="{6909C707-A445-04CC-31CF-8D1B00195557}"/>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27" name="Rectangle: Rounded Corners 26">
            <a:hlinkClick xmlns:r="http://schemas.openxmlformats.org/officeDocument/2006/relationships" r:id="rId23"/>
            <a:extLst>
              <a:ext uri="{FF2B5EF4-FFF2-40B4-BE49-F238E27FC236}">
                <a16:creationId xmlns:a16="http://schemas.microsoft.com/office/drawing/2014/main" id="{310A59B8-2A4C-8A2D-42E5-EDB763F6C466}"/>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28" name="Rectangle: Rounded Corners 27">
            <a:hlinkClick xmlns:r="http://schemas.openxmlformats.org/officeDocument/2006/relationships" r:id="rId2"/>
            <a:extLst>
              <a:ext uri="{FF2B5EF4-FFF2-40B4-BE49-F238E27FC236}">
                <a16:creationId xmlns:a16="http://schemas.microsoft.com/office/drawing/2014/main" id="{A3C3DD63-3B84-CC52-B5AE-8210FF77DEAA}"/>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91.xml><?xml version="1.0" encoding="utf-8"?>
<xdr:wsDr xmlns:xdr="http://schemas.openxmlformats.org/drawingml/2006/spreadsheetDrawing" xmlns:a="http://schemas.openxmlformats.org/drawingml/2006/main">
  <xdr:twoCellAnchor>
    <xdr:from>
      <xdr:col>14</xdr:col>
      <xdr:colOff>100407</xdr:colOff>
      <xdr:row>12</xdr:row>
      <xdr:rowOff>13597</xdr:rowOff>
    </xdr:from>
    <xdr:to>
      <xdr:col>23</xdr:col>
      <xdr:colOff>136877</xdr:colOff>
      <xdr:row>13</xdr:row>
      <xdr:rowOff>79728</xdr:rowOff>
    </xdr:to>
    <xdr:sp macro="" textlink="">
      <xdr:nvSpPr>
        <xdr:cNvPr id="6" name="Rectangle: Rounded Corners 5">
          <a:hlinkClick xmlns:r="http://schemas.openxmlformats.org/officeDocument/2006/relationships" r:id="rId1"/>
          <a:extLst>
            <a:ext uri="{FF2B5EF4-FFF2-40B4-BE49-F238E27FC236}">
              <a16:creationId xmlns:a16="http://schemas.microsoft.com/office/drawing/2014/main" id="{00000000-0008-0000-5D00-000006000000}"/>
            </a:ext>
          </a:extLst>
        </xdr:cNvPr>
        <xdr:cNvSpPr/>
      </xdr:nvSpPr>
      <xdr:spPr>
        <a:xfrm>
          <a:off x="8721893" y="2424783"/>
          <a:ext cx="1652998" cy="256631"/>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Alternate</a:t>
          </a:r>
          <a:r>
            <a:rPr lang="en-US" sz="1100" b="1" i="1" u="none" baseline="0">
              <a:solidFill>
                <a:schemeClr val="bg1"/>
              </a:solidFill>
            </a:rPr>
            <a:t> Water Supply</a:t>
          </a:r>
          <a:endParaRPr lang="en-US" sz="1100" b="1" i="1" u="none">
            <a:solidFill>
              <a:schemeClr val="bg1"/>
            </a:solidFill>
          </a:endParaRPr>
        </a:p>
      </xdr:txBody>
    </xdr:sp>
    <xdr:clientData/>
  </xdr:twoCellAnchor>
  <xdr:twoCellAnchor>
    <xdr:from>
      <xdr:col>14</xdr:col>
      <xdr:colOff>0</xdr:colOff>
      <xdr:row>2</xdr:row>
      <xdr:rowOff>0</xdr:rowOff>
    </xdr:from>
    <xdr:to>
      <xdr:col>23</xdr:col>
      <xdr:colOff>160020</xdr:colOff>
      <xdr:row>3</xdr:row>
      <xdr:rowOff>91440</xdr:rowOff>
    </xdr:to>
    <xdr:sp macro="" textlink="">
      <xdr:nvSpPr>
        <xdr:cNvPr id="7" name="Rectangle: Rounded Corners 6">
          <a:hlinkClick xmlns:r="http://schemas.openxmlformats.org/officeDocument/2006/relationships" r:id="rId2"/>
          <a:extLst>
            <a:ext uri="{FF2B5EF4-FFF2-40B4-BE49-F238E27FC236}">
              <a16:creationId xmlns:a16="http://schemas.microsoft.com/office/drawing/2014/main" id="{00000000-0008-0000-5D00-000007000000}"/>
            </a:ext>
          </a:extLst>
        </xdr:cNvPr>
        <xdr:cNvSpPr/>
      </xdr:nvSpPr>
      <xdr:spPr>
        <a:xfrm>
          <a:off x="7117080" y="411480"/>
          <a:ext cx="1874520" cy="274320"/>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Home Page</a:t>
          </a:r>
        </a:p>
      </xdr:txBody>
    </xdr:sp>
    <xdr:clientData/>
  </xdr:twoCellAnchor>
  <xdr:twoCellAnchor>
    <xdr:from>
      <xdr:col>14</xdr:col>
      <xdr:colOff>0</xdr:colOff>
      <xdr:row>6</xdr:row>
      <xdr:rowOff>169444</xdr:rowOff>
    </xdr:from>
    <xdr:to>
      <xdr:col>23</xdr:col>
      <xdr:colOff>174977</xdr:colOff>
      <xdr:row>8</xdr:row>
      <xdr:rowOff>51607</xdr:rowOff>
    </xdr:to>
    <xdr:sp macro="" textlink="">
      <xdr:nvSpPr>
        <xdr:cNvPr id="8" name="Rectangle: Rounded Corners 7">
          <a:hlinkClick xmlns:r="http://schemas.openxmlformats.org/officeDocument/2006/relationships" r:id="rId3"/>
          <a:extLst>
            <a:ext uri="{FF2B5EF4-FFF2-40B4-BE49-F238E27FC236}">
              <a16:creationId xmlns:a16="http://schemas.microsoft.com/office/drawing/2014/main" id="{00000000-0008-0000-5D00-000008000000}"/>
            </a:ext>
          </a:extLst>
        </xdr:cNvPr>
        <xdr:cNvSpPr/>
      </xdr:nvSpPr>
      <xdr:spPr>
        <a:xfrm>
          <a:off x="8621486" y="1404973"/>
          <a:ext cx="1791505" cy="284934"/>
        </a:xfrm>
        <a:prstGeom prst="roundRect">
          <a:avLst/>
        </a:prstGeom>
        <a:solidFill>
          <a:srgbClr val="00B0F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Apparatus</a:t>
          </a:r>
          <a:r>
            <a:rPr lang="en-US" sz="1100" b="1" i="1" u="none" baseline="0">
              <a:solidFill>
                <a:schemeClr val="bg1"/>
              </a:solidFill>
            </a:rPr>
            <a:t> List Form</a:t>
          </a:r>
          <a:endParaRPr lang="en-US" sz="1100" b="1" i="1" u="none">
            <a:solidFill>
              <a:schemeClr val="bg1"/>
            </a:solidFill>
          </a:endParaRPr>
        </a:p>
      </xdr:txBody>
    </xdr:sp>
    <xdr:clientData/>
  </xdr:twoCellAnchor>
  <xdr:twoCellAnchor>
    <xdr:from>
      <xdr:col>14</xdr:col>
      <xdr:colOff>0</xdr:colOff>
      <xdr:row>9</xdr:row>
      <xdr:rowOff>13597</xdr:rowOff>
    </xdr:from>
    <xdr:to>
      <xdr:col>23</xdr:col>
      <xdr:colOff>174977</xdr:colOff>
      <xdr:row>10</xdr:row>
      <xdr:rowOff>88708</xdr:rowOff>
    </xdr:to>
    <xdr:sp macro="" textlink="">
      <xdr:nvSpPr>
        <xdr:cNvPr id="9" name="Rectangle: Rounded Corners 8">
          <a:hlinkClick xmlns:r="http://schemas.openxmlformats.org/officeDocument/2006/relationships" r:id="rId4"/>
          <a:extLst>
            <a:ext uri="{FF2B5EF4-FFF2-40B4-BE49-F238E27FC236}">
              <a16:creationId xmlns:a16="http://schemas.microsoft.com/office/drawing/2014/main" id="{00000000-0008-0000-5D00-000009000000}"/>
            </a:ext>
          </a:extLst>
        </xdr:cNvPr>
        <xdr:cNvSpPr/>
      </xdr:nvSpPr>
      <xdr:spPr>
        <a:xfrm>
          <a:off x="8621486" y="1853283"/>
          <a:ext cx="1791505" cy="265611"/>
        </a:xfrm>
        <a:prstGeom prst="roundRect">
          <a:avLst/>
        </a:prstGeom>
        <a:solidFill>
          <a:srgbClr val="00B0F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Extended Hose Lay Form</a:t>
          </a:r>
        </a:p>
      </xdr:txBody>
    </xdr:sp>
    <xdr:clientData/>
  </xdr:twoCellAnchor>
  <xdr:twoCellAnchor>
    <xdr:from>
      <xdr:col>14</xdr:col>
      <xdr:colOff>0</xdr:colOff>
      <xdr:row>4</xdr:row>
      <xdr:rowOff>71120</xdr:rowOff>
    </xdr:from>
    <xdr:to>
      <xdr:col>23</xdr:col>
      <xdr:colOff>160020</xdr:colOff>
      <xdr:row>5</xdr:row>
      <xdr:rowOff>162560</xdr:rowOff>
    </xdr:to>
    <xdr:sp macro="" textlink="">
      <xdr:nvSpPr>
        <xdr:cNvPr id="10" name="Rectangle: Rounded Corners 9">
          <a:hlinkClick xmlns:r="http://schemas.openxmlformats.org/officeDocument/2006/relationships" r:id="rId5"/>
          <a:extLst>
            <a:ext uri="{FF2B5EF4-FFF2-40B4-BE49-F238E27FC236}">
              <a16:creationId xmlns:a16="http://schemas.microsoft.com/office/drawing/2014/main" id="{00000000-0008-0000-5D00-00000A000000}"/>
            </a:ext>
          </a:extLst>
        </xdr:cNvPr>
        <xdr:cNvSpPr/>
      </xdr:nvSpPr>
      <xdr:spPr>
        <a:xfrm>
          <a:off x="7117080" y="848360"/>
          <a:ext cx="1874520" cy="27432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Task Sheet</a:t>
          </a:r>
        </a:p>
      </xdr:txBody>
    </xdr:sp>
    <xdr:clientData/>
  </xdr:twoCellAnchor>
  <xdr:twoCellAnchor>
    <xdr:from>
      <xdr:col>9</xdr:col>
      <xdr:colOff>99060</xdr:colOff>
      <xdr:row>19</xdr:row>
      <xdr:rowOff>7620</xdr:rowOff>
    </xdr:from>
    <xdr:to>
      <xdr:col>31</xdr:col>
      <xdr:colOff>22860</xdr:colOff>
      <xdr:row>41</xdr:row>
      <xdr:rowOff>7620</xdr:rowOff>
    </xdr:to>
    <xdr:sp macro="" textlink="">
      <xdr:nvSpPr>
        <xdr:cNvPr id="2" name="TextBox 1">
          <a:extLst>
            <a:ext uri="{FF2B5EF4-FFF2-40B4-BE49-F238E27FC236}">
              <a16:creationId xmlns:a16="http://schemas.microsoft.com/office/drawing/2014/main" id="{00000000-0008-0000-5D00-000002000000}"/>
            </a:ext>
          </a:extLst>
        </xdr:cNvPr>
        <xdr:cNvSpPr txBox="1"/>
      </xdr:nvSpPr>
      <xdr:spPr>
        <a:xfrm>
          <a:off x="6027420" y="3383280"/>
          <a:ext cx="3947160" cy="4053840"/>
        </a:xfrm>
        <a:prstGeom prst="rect">
          <a:avLst/>
        </a:prstGeom>
        <a:solidFill>
          <a:schemeClr val="accent1">
            <a:lumMod val="40000"/>
            <a:lumOff val="60000"/>
          </a:schemeClr>
        </a:solidFill>
        <a:ln w="15875" cmpd="sng">
          <a:solidFill>
            <a:schemeClr val="tx1">
              <a:lumMod val="95000"/>
              <a:lumOff val="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xdr:txBody>
    </xdr:sp>
    <xdr:clientData/>
  </xdr:twoCellAnchor>
</xdr:wsDr>
</file>

<file path=xl/drawings/drawing92.xml><?xml version="1.0" encoding="utf-8"?>
<xdr:wsDr xmlns:xdr="http://schemas.openxmlformats.org/drawingml/2006/spreadsheetDrawing" xmlns:a="http://schemas.openxmlformats.org/drawingml/2006/main">
  <xdr:twoCellAnchor>
    <xdr:from>
      <xdr:col>1</xdr:col>
      <xdr:colOff>15240</xdr:colOff>
      <xdr:row>2</xdr:row>
      <xdr:rowOff>53340</xdr:rowOff>
    </xdr:from>
    <xdr:to>
      <xdr:col>17</xdr:col>
      <xdr:colOff>30480</xdr:colOff>
      <xdr:row>53</xdr:row>
      <xdr:rowOff>60960</xdr:rowOff>
    </xdr:to>
    <xdr:sp macro="" textlink="">
      <xdr:nvSpPr>
        <xdr:cNvPr id="3" name="TextBox 2">
          <a:extLst>
            <a:ext uri="{FF2B5EF4-FFF2-40B4-BE49-F238E27FC236}">
              <a16:creationId xmlns:a16="http://schemas.microsoft.com/office/drawing/2014/main" id="{00000000-0008-0000-5E00-000003000000}"/>
            </a:ext>
          </a:extLst>
        </xdr:cNvPr>
        <xdr:cNvSpPr txBox="1"/>
      </xdr:nvSpPr>
      <xdr:spPr>
        <a:xfrm>
          <a:off x="624840" y="464820"/>
          <a:ext cx="9768840" cy="9334500"/>
        </a:xfrm>
        <a:prstGeom prst="rect">
          <a:avLst/>
        </a:prstGeom>
        <a:solidFill>
          <a:schemeClr val="accent5">
            <a:lumMod val="20000"/>
            <a:lumOff val="80000"/>
          </a:schemeClr>
        </a:solidFill>
        <a:ln w="19050" cmpd="sng">
          <a:solidFill>
            <a:srgbClr val="C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200"/>
        </a:p>
      </xdr:txBody>
    </xdr:sp>
    <xdr:clientData/>
  </xdr:twoCellAnchor>
  <xdr:twoCellAnchor>
    <xdr:from>
      <xdr:col>18</xdr:col>
      <xdr:colOff>0</xdr:colOff>
      <xdr:row>2</xdr:row>
      <xdr:rowOff>0</xdr:rowOff>
    </xdr:from>
    <xdr:to>
      <xdr:col>20</xdr:col>
      <xdr:colOff>586740</xdr:colOff>
      <xdr:row>3</xdr:row>
      <xdr:rowOff>91440</xdr:rowOff>
    </xdr:to>
    <xdr:sp macro="" textlink="">
      <xdr:nvSpPr>
        <xdr:cNvPr id="4" name="Rectangle: Rounded Corners 3">
          <a:hlinkClick xmlns:r="http://schemas.openxmlformats.org/officeDocument/2006/relationships" r:id="rId1"/>
          <a:extLst>
            <a:ext uri="{FF2B5EF4-FFF2-40B4-BE49-F238E27FC236}">
              <a16:creationId xmlns:a16="http://schemas.microsoft.com/office/drawing/2014/main" id="{00000000-0008-0000-5E00-000004000000}"/>
            </a:ext>
          </a:extLst>
        </xdr:cNvPr>
        <xdr:cNvSpPr/>
      </xdr:nvSpPr>
      <xdr:spPr>
        <a:xfrm>
          <a:off x="10972800" y="411480"/>
          <a:ext cx="1805940" cy="274320"/>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Home Page</a:t>
          </a:r>
        </a:p>
      </xdr:txBody>
    </xdr:sp>
    <xdr:clientData/>
  </xdr:twoCellAnchor>
  <xdr:twoCellAnchor>
    <xdr:from>
      <xdr:col>18</xdr:col>
      <xdr:colOff>0</xdr:colOff>
      <xdr:row>4</xdr:row>
      <xdr:rowOff>71120</xdr:rowOff>
    </xdr:from>
    <xdr:to>
      <xdr:col>20</xdr:col>
      <xdr:colOff>586740</xdr:colOff>
      <xdr:row>5</xdr:row>
      <xdr:rowOff>162560</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00000000-0008-0000-5E00-000005000000}"/>
            </a:ext>
          </a:extLst>
        </xdr:cNvPr>
        <xdr:cNvSpPr/>
      </xdr:nvSpPr>
      <xdr:spPr>
        <a:xfrm>
          <a:off x="10972800" y="848360"/>
          <a:ext cx="1805940" cy="274320"/>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Task Sheet</a:t>
          </a:r>
        </a:p>
      </xdr:txBody>
    </xdr:sp>
    <xdr:clientData/>
  </xdr:twoCellAnchor>
</xdr:wsDr>
</file>

<file path=xl/drawings/drawing93.xml><?xml version="1.0" encoding="utf-8"?>
<xdr:wsDr xmlns:xdr="http://schemas.openxmlformats.org/drawingml/2006/spreadsheetDrawing" xmlns:a="http://schemas.openxmlformats.org/drawingml/2006/main">
  <xdr:twoCellAnchor>
    <xdr:from>
      <xdr:col>2</xdr:col>
      <xdr:colOff>19049</xdr:colOff>
      <xdr:row>20</xdr:row>
      <xdr:rowOff>19049</xdr:rowOff>
    </xdr:from>
    <xdr:to>
      <xdr:col>10</xdr:col>
      <xdr:colOff>19049</xdr:colOff>
      <xdr:row>27</xdr:row>
      <xdr:rowOff>180974</xdr:rowOff>
    </xdr:to>
    <xdr:sp macro="" textlink="" fLocksText="0">
      <xdr:nvSpPr>
        <xdr:cNvPr id="3" name="TextBox 2">
          <a:extLst>
            <a:ext uri="{FF2B5EF4-FFF2-40B4-BE49-F238E27FC236}">
              <a16:creationId xmlns:a16="http://schemas.microsoft.com/office/drawing/2014/main" id="{00000000-0008-0000-5F00-000003000000}"/>
            </a:ext>
          </a:extLst>
        </xdr:cNvPr>
        <xdr:cNvSpPr txBox="1"/>
      </xdr:nvSpPr>
      <xdr:spPr>
        <a:xfrm>
          <a:off x="1238249" y="4743449"/>
          <a:ext cx="9077325" cy="1495425"/>
        </a:xfrm>
        <a:prstGeom prst="rect">
          <a:avLst/>
        </a:prstGeom>
        <a:solidFill>
          <a:schemeClr val="accent1">
            <a:lumMod val="40000"/>
            <a:lumOff val="60000"/>
          </a:schemeClr>
        </a:solidFill>
        <a:ln w="1460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a:p>
          <a:pPr algn="l"/>
          <a:endParaRPr lang="en-US" sz="1100"/>
        </a:p>
        <a:p>
          <a:pPr algn="l"/>
          <a:endParaRPr lang="en-US" sz="1100"/>
        </a:p>
        <a:p>
          <a:pPr algn="l"/>
          <a:endParaRPr lang="en-US" sz="1100"/>
        </a:p>
        <a:p>
          <a:pPr algn="l"/>
          <a:endParaRPr lang="en-US" sz="1100"/>
        </a:p>
        <a:p>
          <a:pPr algn="l"/>
          <a:endParaRPr lang="en-US" sz="1100"/>
        </a:p>
      </xdr:txBody>
    </xdr:sp>
    <xdr:clientData/>
  </xdr:twoCellAnchor>
  <xdr:twoCellAnchor>
    <xdr:from>
      <xdr:col>3</xdr:col>
      <xdr:colOff>276225</xdr:colOff>
      <xdr:row>1</xdr:row>
      <xdr:rowOff>123826</xdr:rowOff>
    </xdr:from>
    <xdr:to>
      <xdr:col>3</xdr:col>
      <xdr:colOff>1304925</xdr:colOff>
      <xdr:row>3</xdr:row>
      <xdr:rowOff>19051</xdr:rowOff>
    </xdr:to>
    <xdr:sp macro="" textlink="">
      <xdr:nvSpPr>
        <xdr:cNvPr id="4" name="TextBox 3">
          <a:extLst>
            <a:ext uri="{FF2B5EF4-FFF2-40B4-BE49-F238E27FC236}">
              <a16:creationId xmlns:a16="http://schemas.microsoft.com/office/drawing/2014/main" id="{00000000-0008-0000-5F00-000004000000}"/>
            </a:ext>
          </a:extLst>
        </xdr:cNvPr>
        <xdr:cNvSpPr txBox="1"/>
      </xdr:nvSpPr>
      <xdr:spPr>
        <a:xfrm>
          <a:off x="2105025" y="323851"/>
          <a:ext cx="1028700" cy="381000"/>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solidFill>
                <a:srgbClr val="FF0000"/>
              </a:solidFill>
            </a:rPr>
            <a:t>Test 1</a:t>
          </a:r>
        </a:p>
      </xdr:txBody>
    </xdr:sp>
    <xdr:clientData/>
  </xdr:twoCellAnchor>
  <xdr:twoCellAnchor editAs="oneCell">
    <xdr:from>
      <xdr:col>8</xdr:col>
      <xdr:colOff>1200149</xdr:colOff>
      <xdr:row>2</xdr:row>
      <xdr:rowOff>161925</xdr:rowOff>
    </xdr:from>
    <xdr:to>
      <xdr:col>8</xdr:col>
      <xdr:colOff>2543174</xdr:colOff>
      <xdr:row>9</xdr:row>
      <xdr:rowOff>171450</xdr:rowOff>
    </xdr:to>
    <xdr:pic>
      <xdr:nvPicPr>
        <xdr:cNvPr id="6" name="Picture 5">
          <a:extLst>
            <a:ext uri="{FF2B5EF4-FFF2-40B4-BE49-F238E27FC236}">
              <a16:creationId xmlns:a16="http://schemas.microsoft.com/office/drawing/2014/main" id="{00000000-0008-0000-5F00-000006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39124" y="657225"/>
          <a:ext cx="1343025" cy="1343025"/>
        </a:xfrm>
        <a:prstGeom prst="rect">
          <a:avLst/>
        </a:prstGeom>
        <a:noFill/>
        <a:ln w="25400">
          <a:solidFill>
            <a:srgbClr val="C00000"/>
          </a:solidFill>
        </a:ln>
      </xdr:spPr>
    </xdr:pic>
    <xdr:clientData/>
  </xdr:twoCellAnchor>
  <xdr:twoCellAnchor>
    <xdr:from>
      <xdr:col>10</xdr:col>
      <xdr:colOff>533399</xdr:colOff>
      <xdr:row>9</xdr:row>
      <xdr:rowOff>171450</xdr:rowOff>
    </xdr:from>
    <xdr:to>
      <xdr:col>13</xdr:col>
      <xdr:colOff>222503</xdr:colOff>
      <xdr:row>11</xdr:row>
      <xdr:rowOff>83058</xdr:rowOff>
    </xdr:to>
    <xdr:sp macro="" textlink="">
      <xdr:nvSpPr>
        <xdr:cNvPr id="11" name="Rectangle: Rounded Corners 10">
          <a:hlinkClick xmlns:r="http://schemas.openxmlformats.org/officeDocument/2006/relationships" r:id="rId2"/>
          <a:extLst>
            <a:ext uri="{FF2B5EF4-FFF2-40B4-BE49-F238E27FC236}">
              <a16:creationId xmlns:a16="http://schemas.microsoft.com/office/drawing/2014/main" id="{00000000-0008-0000-5F00-00000B000000}"/>
            </a:ext>
          </a:extLst>
        </xdr:cNvPr>
        <xdr:cNvSpPr/>
      </xdr:nvSpPr>
      <xdr:spPr>
        <a:xfrm>
          <a:off x="10829924" y="2000250"/>
          <a:ext cx="1517904" cy="292608"/>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Alternate</a:t>
          </a:r>
          <a:r>
            <a:rPr lang="en-US" sz="1100" b="1" i="1" u="none" baseline="0">
              <a:solidFill>
                <a:schemeClr val="bg1"/>
              </a:solidFill>
            </a:rPr>
            <a:t> Water Supply</a:t>
          </a:r>
          <a:endParaRPr lang="en-US" sz="1100" b="1" i="1" u="none">
            <a:solidFill>
              <a:schemeClr val="bg1"/>
            </a:solidFill>
          </a:endParaRPr>
        </a:p>
      </xdr:txBody>
    </xdr:sp>
    <xdr:clientData/>
  </xdr:twoCellAnchor>
  <xdr:twoCellAnchor>
    <xdr:from>
      <xdr:col>10</xdr:col>
      <xdr:colOff>533399</xdr:colOff>
      <xdr:row>2</xdr:row>
      <xdr:rowOff>161925</xdr:rowOff>
    </xdr:from>
    <xdr:to>
      <xdr:col>13</xdr:col>
      <xdr:colOff>222503</xdr:colOff>
      <xdr:row>4</xdr:row>
      <xdr:rowOff>73533</xdr:rowOff>
    </xdr:to>
    <xdr:sp macro="" textlink="">
      <xdr:nvSpPr>
        <xdr:cNvPr id="12" name="Rectangle: Rounded Corners 11">
          <a:hlinkClick xmlns:r="http://schemas.openxmlformats.org/officeDocument/2006/relationships" r:id="rId3"/>
          <a:extLst>
            <a:ext uri="{FF2B5EF4-FFF2-40B4-BE49-F238E27FC236}">
              <a16:creationId xmlns:a16="http://schemas.microsoft.com/office/drawing/2014/main" id="{00000000-0008-0000-5F00-00000C000000}"/>
            </a:ext>
          </a:extLst>
        </xdr:cNvPr>
        <xdr:cNvSpPr/>
      </xdr:nvSpPr>
      <xdr:spPr>
        <a:xfrm>
          <a:off x="10829924" y="657225"/>
          <a:ext cx="1517904" cy="292608"/>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Home Page</a:t>
          </a:r>
        </a:p>
      </xdr:txBody>
    </xdr:sp>
    <xdr:clientData/>
  </xdr:twoCellAnchor>
  <xdr:twoCellAnchor>
    <xdr:from>
      <xdr:col>10</xdr:col>
      <xdr:colOff>533399</xdr:colOff>
      <xdr:row>7</xdr:row>
      <xdr:rowOff>104775</xdr:rowOff>
    </xdr:from>
    <xdr:to>
      <xdr:col>13</xdr:col>
      <xdr:colOff>222503</xdr:colOff>
      <xdr:row>9</xdr:row>
      <xdr:rowOff>16383</xdr:rowOff>
    </xdr:to>
    <xdr:sp macro="" textlink="">
      <xdr:nvSpPr>
        <xdr:cNvPr id="13" name="Rectangle: Rounded Corners 12">
          <a:hlinkClick xmlns:r="http://schemas.openxmlformats.org/officeDocument/2006/relationships" r:id="rId4"/>
          <a:extLst>
            <a:ext uri="{FF2B5EF4-FFF2-40B4-BE49-F238E27FC236}">
              <a16:creationId xmlns:a16="http://schemas.microsoft.com/office/drawing/2014/main" id="{00000000-0008-0000-5F00-00000D000000}"/>
            </a:ext>
          </a:extLst>
        </xdr:cNvPr>
        <xdr:cNvSpPr/>
      </xdr:nvSpPr>
      <xdr:spPr>
        <a:xfrm>
          <a:off x="10829924" y="1552575"/>
          <a:ext cx="1517904" cy="292608"/>
        </a:xfrm>
        <a:prstGeom prst="roundRect">
          <a:avLst/>
        </a:prstGeom>
        <a:solidFill>
          <a:srgbClr val="00B0F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Apparatus</a:t>
          </a:r>
          <a:r>
            <a:rPr lang="en-US" sz="1100" b="1" i="1" u="none" baseline="0">
              <a:solidFill>
                <a:schemeClr val="bg1"/>
              </a:solidFill>
            </a:rPr>
            <a:t> List Form</a:t>
          </a:r>
          <a:endParaRPr lang="en-US" sz="1100" b="1" i="1" u="none">
            <a:solidFill>
              <a:schemeClr val="bg1"/>
            </a:solidFill>
          </a:endParaRPr>
        </a:p>
      </xdr:txBody>
    </xdr:sp>
    <xdr:clientData/>
  </xdr:twoCellAnchor>
  <xdr:twoCellAnchor>
    <xdr:from>
      <xdr:col>10</xdr:col>
      <xdr:colOff>533399</xdr:colOff>
      <xdr:row>5</xdr:row>
      <xdr:rowOff>38100</xdr:rowOff>
    </xdr:from>
    <xdr:to>
      <xdr:col>13</xdr:col>
      <xdr:colOff>222503</xdr:colOff>
      <xdr:row>6</xdr:row>
      <xdr:rowOff>140208</xdr:rowOff>
    </xdr:to>
    <xdr:sp macro="" textlink="">
      <xdr:nvSpPr>
        <xdr:cNvPr id="14" name="Rectangle: Rounded Corners 13">
          <a:hlinkClick xmlns:r="http://schemas.openxmlformats.org/officeDocument/2006/relationships" r:id="rId5"/>
          <a:extLst>
            <a:ext uri="{FF2B5EF4-FFF2-40B4-BE49-F238E27FC236}">
              <a16:creationId xmlns:a16="http://schemas.microsoft.com/office/drawing/2014/main" id="{00000000-0008-0000-5F00-00000E000000}"/>
            </a:ext>
          </a:extLst>
        </xdr:cNvPr>
        <xdr:cNvSpPr/>
      </xdr:nvSpPr>
      <xdr:spPr>
        <a:xfrm>
          <a:off x="10829924" y="1104900"/>
          <a:ext cx="1517904" cy="29260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Task Sheet</a:t>
          </a:r>
        </a:p>
      </xdr:txBody>
    </xdr:sp>
    <xdr:clientData/>
  </xdr:twoCellAnchor>
  <xdr:twoCellAnchor>
    <xdr:from>
      <xdr:col>11</xdr:col>
      <xdr:colOff>238125</xdr:colOff>
      <xdr:row>12</xdr:row>
      <xdr:rowOff>104775</xdr:rowOff>
    </xdr:from>
    <xdr:to>
      <xdr:col>12</xdr:col>
      <xdr:colOff>533400</xdr:colOff>
      <xdr:row>13</xdr:row>
      <xdr:rowOff>149733</xdr:rowOff>
    </xdr:to>
    <xdr:sp macro="" textlink="">
      <xdr:nvSpPr>
        <xdr:cNvPr id="15" name="Rectangle: Rounded Corners 14">
          <a:hlinkClick xmlns:r="http://schemas.openxmlformats.org/officeDocument/2006/relationships" r:id="rId6"/>
          <a:extLst>
            <a:ext uri="{FF2B5EF4-FFF2-40B4-BE49-F238E27FC236}">
              <a16:creationId xmlns:a16="http://schemas.microsoft.com/office/drawing/2014/main" id="{00000000-0008-0000-5F00-00000F000000}"/>
            </a:ext>
          </a:extLst>
        </xdr:cNvPr>
        <xdr:cNvSpPr/>
      </xdr:nvSpPr>
      <xdr:spPr>
        <a:xfrm>
          <a:off x="11144250" y="2505075"/>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1</a:t>
          </a:r>
        </a:p>
      </xdr:txBody>
    </xdr:sp>
    <xdr:clientData/>
  </xdr:twoCellAnchor>
  <xdr:twoCellAnchor>
    <xdr:from>
      <xdr:col>11</xdr:col>
      <xdr:colOff>238125</xdr:colOff>
      <xdr:row>13</xdr:row>
      <xdr:rowOff>293370</xdr:rowOff>
    </xdr:from>
    <xdr:to>
      <xdr:col>12</xdr:col>
      <xdr:colOff>533400</xdr:colOff>
      <xdr:row>13</xdr:row>
      <xdr:rowOff>585978</xdr:rowOff>
    </xdr:to>
    <xdr:sp macro="" textlink="">
      <xdr:nvSpPr>
        <xdr:cNvPr id="17" name="Rectangle: Rounded Corners 16">
          <a:hlinkClick xmlns:r="http://schemas.openxmlformats.org/officeDocument/2006/relationships" r:id="rId7"/>
          <a:extLst>
            <a:ext uri="{FF2B5EF4-FFF2-40B4-BE49-F238E27FC236}">
              <a16:creationId xmlns:a16="http://schemas.microsoft.com/office/drawing/2014/main" id="{00000000-0008-0000-5F00-000011000000}"/>
            </a:ext>
          </a:extLst>
        </xdr:cNvPr>
        <xdr:cNvSpPr/>
      </xdr:nvSpPr>
      <xdr:spPr>
        <a:xfrm>
          <a:off x="11144250" y="2941320"/>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2</a:t>
          </a:r>
        </a:p>
      </xdr:txBody>
    </xdr:sp>
    <xdr:clientData/>
  </xdr:twoCellAnchor>
  <xdr:twoCellAnchor>
    <xdr:from>
      <xdr:col>11</xdr:col>
      <xdr:colOff>238125</xdr:colOff>
      <xdr:row>13</xdr:row>
      <xdr:rowOff>729615</xdr:rowOff>
    </xdr:from>
    <xdr:to>
      <xdr:col>12</xdr:col>
      <xdr:colOff>533400</xdr:colOff>
      <xdr:row>15</xdr:row>
      <xdr:rowOff>60198</xdr:rowOff>
    </xdr:to>
    <xdr:sp macro="" textlink="">
      <xdr:nvSpPr>
        <xdr:cNvPr id="19" name="Rectangle: Rounded Corners 18">
          <a:hlinkClick xmlns:r="http://schemas.openxmlformats.org/officeDocument/2006/relationships" r:id="rId8"/>
          <a:extLst>
            <a:ext uri="{FF2B5EF4-FFF2-40B4-BE49-F238E27FC236}">
              <a16:creationId xmlns:a16="http://schemas.microsoft.com/office/drawing/2014/main" id="{00000000-0008-0000-5F00-000013000000}"/>
            </a:ext>
          </a:extLst>
        </xdr:cNvPr>
        <xdr:cNvSpPr/>
      </xdr:nvSpPr>
      <xdr:spPr>
        <a:xfrm>
          <a:off x="11144250" y="3377565"/>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3</a:t>
          </a:r>
        </a:p>
      </xdr:txBody>
    </xdr:sp>
    <xdr:clientData/>
  </xdr:twoCellAnchor>
  <xdr:twoCellAnchor>
    <xdr:from>
      <xdr:col>11</xdr:col>
      <xdr:colOff>238125</xdr:colOff>
      <xdr:row>16</xdr:row>
      <xdr:rowOff>13335</xdr:rowOff>
    </xdr:from>
    <xdr:to>
      <xdr:col>12</xdr:col>
      <xdr:colOff>533400</xdr:colOff>
      <xdr:row>17</xdr:row>
      <xdr:rowOff>115443</xdr:rowOff>
    </xdr:to>
    <xdr:sp macro="" textlink="">
      <xdr:nvSpPr>
        <xdr:cNvPr id="20" name="Rectangle: Rounded Corners 19">
          <a:hlinkClick xmlns:r="http://schemas.openxmlformats.org/officeDocument/2006/relationships" r:id="rId9"/>
          <a:extLst>
            <a:ext uri="{FF2B5EF4-FFF2-40B4-BE49-F238E27FC236}">
              <a16:creationId xmlns:a16="http://schemas.microsoft.com/office/drawing/2014/main" id="{00000000-0008-0000-5F00-000014000000}"/>
            </a:ext>
          </a:extLst>
        </xdr:cNvPr>
        <xdr:cNvSpPr/>
      </xdr:nvSpPr>
      <xdr:spPr>
        <a:xfrm>
          <a:off x="11144250" y="3813810"/>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4</a:t>
          </a:r>
        </a:p>
      </xdr:txBody>
    </xdr:sp>
    <xdr:clientData/>
  </xdr:twoCellAnchor>
  <xdr:twoCellAnchor>
    <xdr:from>
      <xdr:col>11</xdr:col>
      <xdr:colOff>238125</xdr:colOff>
      <xdr:row>18</xdr:row>
      <xdr:rowOff>68580</xdr:rowOff>
    </xdr:from>
    <xdr:to>
      <xdr:col>12</xdr:col>
      <xdr:colOff>533400</xdr:colOff>
      <xdr:row>19</xdr:row>
      <xdr:rowOff>161163</xdr:rowOff>
    </xdr:to>
    <xdr:sp macro="" textlink="">
      <xdr:nvSpPr>
        <xdr:cNvPr id="22" name="Rectangle: Rounded Corners 21">
          <a:hlinkClick xmlns:r="http://schemas.openxmlformats.org/officeDocument/2006/relationships" r:id="rId10"/>
          <a:extLst>
            <a:ext uri="{FF2B5EF4-FFF2-40B4-BE49-F238E27FC236}">
              <a16:creationId xmlns:a16="http://schemas.microsoft.com/office/drawing/2014/main" id="{00000000-0008-0000-5F00-000016000000}"/>
            </a:ext>
          </a:extLst>
        </xdr:cNvPr>
        <xdr:cNvSpPr/>
      </xdr:nvSpPr>
      <xdr:spPr>
        <a:xfrm>
          <a:off x="11144250" y="4250055"/>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5</a:t>
          </a:r>
        </a:p>
      </xdr:txBody>
    </xdr:sp>
    <xdr:clientData/>
  </xdr:twoCellAnchor>
  <xdr:twoCellAnchor>
    <xdr:from>
      <xdr:col>10</xdr:col>
      <xdr:colOff>508252</xdr:colOff>
      <xdr:row>19</xdr:row>
      <xdr:rowOff>304799</xdr:rowOff>
    </xdr:from>
    <xdr:to>
      <xdr:col>13</xdr:col>
      <xdr:colOff>342900</xdr:colOff>
      <xdr:row>22</xdr:row>
      <xdr:rowOff>66674</xdr:rowOff>
    </xdr:to>
    <xdr:sp macro="" textlink="">
      <xdr:nvSpPr>
        <xdr:cNvPr id="25" name="Rectangle: Rounded Corners 24">
          <a:hlinkClick xmlns:r="http://schemas.openxmlformats.org/officeDocument/2006/relationships" r:id="rId11"/>
          <a:extLst>
            <a:ext uri="{FF2B5EF4-FFF2-40B4-BE49-F238E27FC236}">
              <a16:creationId xmlns:a16="http://schemas.microsoft.com/office/drawing/2014/main" id="{00000000-0008-0000-5F00-000019000000}"/>
            </a:ext>
          </a:extLst>
        </xdr:cNvPr>
        <xdr:cNvSpPr/>
      </xdr:nvSpPr>
      <xdr:spPr>
        <a:xfrm>
          <a:off x="10804777" y="4686299"/>
          <a:ext cx="1663448" cy="485775"/>
        </a:xfrm>
        <a:prstGeom prst="roundRect">
          <a:avLst/>
        </a:prstGeom>
        <a:solidFill>
          <a:schemeClr val="accent2">
            <a:lumMod val="60000"/>
            <a:lumOff val="40000"/>
          </a:schemeClr>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tx1"/>
              </a:solidFill>
            </a:rPr>
            <a:t>Extended</a:t>
          </a:r>
          <a:r>
            <a:rPr lang="en-US" sz="1100" b="1" i="1" u="none" baseline="0">
              <a:solidFill>
                <a:schemeClr val="tx1"/>
              </a:solidFill>
            </a:rPr>
            <a:t> Hose Lay Calculator</a:t>
          </a:r>
          <a:endParaRPr lang="en-US" sz="1100" b="1" i="1" u="none">
            <a:solidFill>
              <a:schemeClr val="tx1"/>
            </a:solidFill>
          </a:endParaRPr>
        </a:p>
      </xdr:txBody>
    </xdr:sp>
    <xdr:clientData/>
  </xdr:twoCellAnchor>
  <xdr:twoCellAnchor>
    <xdr:from>
      <xdr:col>14</xdr:col>
      <xdr:colOff>106680</xdr:colOff>
      <xdr:row>2</xdr:row>
      <xdr:rowOff>160020</xdr:rowOff>
    </xdr:from>
    <xdr:to>
      <xdr:col>16</xdr:col>
      <xdr:colOff>228602</xdr:colOff>
      <xdr:row>33</xdr:row>
      <xdr:rowOff>102000</xdr:rowOff>
    </xdr:to>
    <xdr:grpSp>
      <xdr:nvGrpSpPr>
        <xdr:cNvPr id="35" name="Group 34">
          <a:extLst>
            <a:ext uri="{FF2B5EF4-FFF2-40B4-BE49-F238E27FC236}">
              <a16:creationId xmlns:a16="http://schemas.microsoft.com/office/drawing/2014/main" id="{3657D47F-173C-4C39-BA8D-BC00FA9E7432}"/>
            </a:ext>
          </a:extLst>
        </xdr:cNvPr>
        <xdr:cNvGrpSpPr/>
      </xdr:nvGrpSpPr>
      <xdr:grpSpPr>
        <a:xfrm>
          <a:off x="13174980" y="640080"/>
          <a:ext cx="1371602" cy="6411360"/>
          <a:chOff x="365760" y="191859"/>
          <a:chExt cx="1371602" cy="6411360"/>
        </a:xfrm>
      </xdr:grpSpPr>
      <xdr:sp macro="" textlink="">
        <xdr:nvSpPr>
          <xdr:cNvPr id="36" name="Rectangle: Rounded Corners 35">
            <a:hlinkClick xmlns:r="http://schemas.openxmlformats.org/officeDocument/2006/relationships" r:id="rId12"/>
            <a:extLst>
              <a:ext uri="{FF2B5EF4-FFF2-40B4-BE49-F238E27FC236}">
                <a16:creationId xmlns:a16="http://schemas.microsoft.com/office/drawing/2014/main" id="{1416CF67-3ED4-1BB1-E1FD-5E2A3CAD5154}"/>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37" name="Rectangle: Rounded Corners 36">
            <a:hlinkClick xmlns:r="http://schemas.openxmlformats.org/officeDocument/2006/relationships" r:id="rId13"/>
            <a:extLst>
              <a:ext uri="{FF2B5EF4-FFF2-40B4-BE49-F238E27FC236}">
                <a16:creationId xmlns:a16="http://schemas.microsoft.com/office/drawing/2014/main" id="{23C03FD8-1C5A-1DBE-B21F-127330ACF97D}"/>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38" name="Rectangle: Rounded Corners 37">
            <a:hlinkClick xmlns:r="http://schemas.openxmlformats.org/officeDocument/2006/relationships" r:id="rId14"/>
            <a:extLst>
              <a:ext uri="{FF2B5EF4-FFF2-40B4-BE49-F238E27FC236}">
                <a16:creationId xmlns:a16="http://schemas.microsoft.com/office/drawing/2014/main" id="{E6DA5027-BC32-0154-3DEE-5D0DA6549DEB}"/>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39" name="Rectangle: Rounded Corners 38">
            <a:hlinkClick xmlns:r="http://schemas.openxmlformats.org/officeDocument/2006/relationships" r:id="rId15"/>
            <a:extLst>
              <a:ext uri="{FF2B5EF4-FFF2-40B4-BE49-F238E27FC236}">
                <a16:creationId xmlns:a16="http://schemas.microsoft.com/office/drawing/2014/main" id="{CF81B498-D875-2541-83AD-3CD3908F9437}"/>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40" name="Rectangle: Rounded Corners 39">
            <a:hlinkClick xmlns:r="http://schemas.openxmlformats.org/officeDocument/2006/relationships" r:id="rId16"/>
            <a:extLst>
              <a:ext uri="{FF2B5EF4-FFF2-40B4-BE49-F238E27FC236}">
                <a16:creationId xmlns:a16="http://schemas.microsoft.com/office/drawing/2014/main" id="{7F63BFE4-449B-7CEE-2816-0C4087BC7F9A}"/>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41" name="Rectangle: Rounded Corners 40">
            <a:hlinkClick xmlns:r="http://schemas.openxmlformats.org/officeDocument/2006/relationships" r:id="rId17"/>
            <a:extLst>
              <a:ext uri="{FF2B5EF4-FFF2-40B4-BE49-F238E27FC236}">
                <a16:creationId xmlns:a16="http://schemas.microsoft.com/office/drawing/2014/main" id="{65843A6D-566F-AC5D-F6D7-F12FF0667F8E}"/>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42" name="Rectangle: Rounded Corners 41">
            <a:hlinkClick xmlns:r="http://schemas.openxmlformats.org/officeDocument/2006/relationships" r:id="rId18"/>
            <a:extLst>
              <a:ext uri="{FF2B5EF4-FFF2-40B4-BE49-F238E27FC236}">
                <a16:creationId xmlns:a16="http://schemas.microsoft.com/office/drawing/2014/main" id="{7E0B6A76-8566-D24C-B1EA-142E70C076EC}"/>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43" name="Rectangle: Rounded Corners 42">
            <a:hlinkClick xmlns:r="http://schemas.openxmlformats.org/officeDocument/2006/relationships" r:id="rId19"/>
            <a:extLst>
              <a:ext uri="{FF2B5EF4-FFF2-40B4-BE49-F238E27FC236}">
                <a16:creationId xmlns:a16="http://schemas.microsoft.com/office/drawing/2014/main" id="{426948D5-5A83-7F06-E964-7167C8C87E83}"/>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44" name="Rectangle: Rounded Corners 43">
            <a:hlinkClick xmlns:r="http://schemas.openxmlformats.org/officeDocument/2006/relationships" r:id="rId20"/>
            <a:extLst>
              <a:ext uri="{FF2B5EF4-FFF2-40B4-BE49-F238E27FC236}">
                <a16:creationId xmlns:a16="http://schemas.microsoft.com/office/drawing/2014/main" id="{96FF6C88-3C1D-6400-D954-80B8EA1167D2}"/>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45" name="Rectangle: Rounded Corners 44">
            <a:hlinkClick xmlns:r="http://schemas.openxmlformats.org/officeDocument/2006/relationships" r:id="rId21"/>
            <a:extLst>
              <a:ext uri="{FF2B5EF4-FFF2-40B4-BE49-F238E27FC236}">
                <a16:creationId xmlns:a16="http://schemas.microsoft.com/office/drawing/2014/main" id="{BD297CB2-EEA0-039A-C777-5915BD0B721C}"/>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46" name="Rectangle: Rounded Corners 45">
            <a:hlinkClick xmlns:r="http://schemas.openxmlformats.org/officeDocument/2006/relationships" r:id="rId22"/>
            <a:extLst>
              <a:ext uri="{FF2B5EF4-FFF2-40B4-BE49-F238E27FC236}">
                <a16:creationId xmlns:a16="http://schemas.microsoft.com/office/drawing/2014/main" id="{A3E7B6E5-DA1E-5154-AE1C-1800B99688DD}"/>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47" name="Rectangle: Rounded Corners 46">
            <a:hlinkClick xmlns:r="http://schemas.openxmlformats.org/officeDocument/2006/relationships" r:id="rId23"/>
            <a:extLst>
              <a:ext uri="{FF2B5EF4-FFF2-40B4-BE49-F238E27FC236}">
                <a16:creationId xmlns:a16="http://schemas.microsoft.com/office/drawing/2014/main" id="{B7C9193D-F2BB-A88C-DDEC-7A12DFBD8B41}"/>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48" name="Rectangle: Rounded Corners 47">
            <a:hlinkClick xmlns:r="http://schemas.openxmlformats.org/officeDocument/2006/relationships" r:id="rId24"/>
            <a:extLst>
              <a:ext uri="{FF2B5EF4-FFF2-40B4-BE49-F238E27FC236}">
                <a16:creationId xmlns:a16="http://schemas.microsoft.com/office/drawing/2014/main" id="{3E7A1965-18CF-DD46-1621-F13BFEFBAA9C}"/>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49" name="Rectangle: Rounded Corners 48">
            <a:hlinkClick xmlns:r="http://schemas.openxmlformats.org/officeDocument/2006/relationships" r:id="rId25"/>
            <a:extLst>
              <a:ext uri="{FF2B5EF4-FFF2-40B4-BE49-F238E27FC236}">
                <a16:creationId xmlns:a16="http://schemas.microsoft.com/office/drawing/2014/main" id="{3F1F01C5-3404-1749-81F9-294EFC5C59E9}"/>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50" name="Rectangle: Rounded Corners 49">
            <a:hlinkClick xmlns:r="http://schemas.openxmlformats.org/officeDocument/2006/relationships" r:id="rId26"/>
            <a:extLst>
              <a:ext uri="{FF2B5EF4-FFF2-40B4-BE49-F238E27FC236}">
                <a16:creationId xmlns:a16="http://schemas.microsoft.com/office/drawing/2014/main" id="{752E0F52-D75D-91A3-779D-AB3FA96845B3}"/>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51" name="Rectangle: Rounded Corners 50">
            <a:hlinkClick xmlns:r="http://schemas.openxmlformats.org/officeDocument/2006/relationships" r:id="rId27"/>
            <a:extLst>
              <a:ext uri="{FF2B5EF4-FFF2-40B4-BE49-F238E27FC236}">
                <a16:creationId xmlns:a16="http://schemas.microsoft.com/office/drawing/2014/main" id="{76180CDF-ACDA-A35F-67DA-56F718B341D6}"/>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52" name="Rectangle: Rounded Corners 51">
            <a:hlinkClick xmlns:r="http://schemas.openxmlformats.org/officeDocument/2006/relationships" r:id="rId2"/>
            <a:extLst>
              <a:ext uri="{FF2B5EF4-FFF2-40B4-BE49-F238E27FC236}">
                <a16:creationId xmlns:a16="http://schemas.microsoft.com/office/drawing/2014/main" id="{44C16A40-0A1D-9FAE-5AAC-BFE682A601B7}"/>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53" name="Rectangle: Rounded Corners 52">
            <a:hlinkClick xmlns:r="http://schemas.openxmlformats.org/officeDocument/2006/relationships" r:id="rId28"/>
            <a:extLst>
              <a:ext uri="{FF2B5EF4-FFF2-40B4-BE49-F238E27FC236}">
                <a16:creationId xmlns:a16="http://schemas.microsoft.com/office/drawing/2014/main" id="{D996C4FE-645F-A1C5-E919-1EED56852297}"/>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54" name="Rectangle: Rounded Corners 53">
            <a:hlinkClick xmlns:r="http://schemas.openxmlformats.org/officeDocument/2006/relationships" r:id="rId29"/>
            <a:extLst>
              <a:ext uri="{FF2B5EF4-FFF2-40B4-BE49-F238E27FC236}">
                <a16:creationId xmlns:a16="http://schemas.microsoft.com/office/drawing/2014/main" id="{1FC5CC26-1800-273B-BE2F-A6EA7A11B5F7}"/>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55" name="Rectangle: Rounded Corners 54">
            <a:hlinkClick xmlns:r="http://schemas.openxmlformats.org/officeDocument/2006/relationships" r:id="rId4"/>
            <a:extLst>
              <a:ext uri="{FF2B5EF4-FFF2-40B4-BE49-F238E27FC236}">
                <a16:creationId xmlns:a16="http://schemas.microsoft.com/office/drawing/2014/main" id="{630173F0-C94E-4DA7-2726-B041CB6A74E2}"/>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94.xml><?xml version="1.0" encoding="utf-8"?>
<xdr:wsDr xmlns:xdr="http://schemas.openxmlformats.org/drawingml/2006/spreadsheetDrawing" xmlns:a="http://schemas.openxmlformats.org/drawingml/2006/main">
  <xdr:twoCellAnchor>
    <xdr:from>
      <xdr:col>2</xdr:col>
      <xdr:colOff>19049</xdr:colOff>
      <xdr:row>20</xdr:row>
      <xdr:rowOff>19049</xdr:rowOff>
    </xdr:from>
    <xdr:to>
      <xdr:col>10</xdr:col>
      <xdr:colOff>19049</xdr:colOff>
      <xdr:row>27</xdr:row>
      <xdr:rowOff>180974</xdr:rowOff>
    </xdr:to>
    <xdr:sp macro="" textlink="" fLocksText="0">
      <xdr:nvSpPr>
        <xdr:cNvPr id="2" name="TextBox 1">
          <a:extLst>
            <a:ext uri="{FF2B5EF4-FFF2-40B4-BE49-F238E27FC236}">
              <a16:creationId xmlns:a16="http://schemas.microsoft.com/office/drawing/2014/main" id="{00000000-0008-0000-6000-000002000000}"/>
            </a:ext>
          </a:extLst>
        </xdr:cNvPr>
        <xdr:cNvSpPr txBox="1"/>
      </xdr:nvSpPr>
      <xdr:spPr>
        <a:xfrm>
          <a:off x="1238249" y="4743449"/>
          <a:ext cx="9077325" cy="1495425"/>
        </a:xfrm>
        <a:prstGeom prst="rect">
          <a:avLst/>
        </a:prstGeom>
        <a:solidFill>
          <a:schemeClr val="accent1">
            <a:lumMod val="40000"/>
            <a:lumOff val="60000"/>
          </a:schemeClr>
        </a:solidFill>
        <a:ln w="1460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a:p>
          <a:pPr algn="l"/>
          <a:endParaRPr lang="en-US" sz="1100"/>
        </a:p>
        <a:p>
          <a:pPr algn="l"/>
          <a:endParaRPr lang="en-US" sz="1100"/>
        </a:p>
        <a:p>
          <a:pPr algn="l"/>
          <a:endParaRPr lang="en-US" sz="1100"/>
        </a:p>
        <a:p>
          <a:pPr algn="l"/>
          <a:endParaRPr lang="en-US" sz="1100"/>
        </a:p>
        <a:p>
          <a:pPr algn="l"/>
          <a:endParaRPr lang="en-US" sz="1100"/>
        </a:p>
      </xdr:txBody>
    </xdr:sp>
    <xdr:clientData/>
  </xdr:twoCellAnchor>
  <xdr:twoCellAnchor>
    <xdr:from>
      <xdr:col>3</xdr:col>
      <xdr:colOff>276225</xdr:colOff>
      <xdr:row>1</xdr:row>
      <xdr:rowOff>123826</xdr:rowOff>
    </xdr:from>
    <xdr:to>
      <xdr:col>3</xdr:col>
      <xdr:colOff>1304925</xdr:colOff>
      <xdr:row>3</xdr:row>
      <xdr:rowOff>19051</xdr:rowOff>
    </xdr:to>
    <xdr:sp macro="" textlink="">
      <xdr:nvSpPr>
        <xdr:cNvPr id="3" name="TextBox 2">
          <a:extLst>
            <a:ext uri="{FF2B5EF4-FFF2-40B4-BE49-F238E27FC236}">
              <a16:creationId xmlns:a16="http://schemas.microsoft.com/office/drawing/2014/main" id="{00000000-0008-0000-6000-000003000000}"/>
            </a:ext>
          </a:extLst>
        </xdr:cNvPr>
        <xdr:cNvSpPr txBox="1"/>
      </xdr:nvSpPr>
      <xdr:spPr>
        <a:xfrm>
          <a:off x="2105025" y="323851"/>
          <a:ext cx="1028700" cy="381000"/>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solidFill>
                <a:srgbClr val="FF0000"/>
              </a:solidFill>
            </a:rPr>
            <a:t>Test 2</a:t>
          </a:r>
        </a:p>
      </xdr:txBody>
    </xdr:sp>
    <xdr:clientData/>
  </xdr:twoCellAnchor>
  <xdr:twoCellAnchor editAs="oneCell">
    <xdr:from>
      <xdr:col>8</xdr:col>
      <xdr:colOff>1200149</xdr:colOff>
      <xdr:row>2</xdr:row>
      <xdr:rowOff>161925</xdr:rowOff>
    </xdr:from>
    <xdr:to>
      <xdr:col>8</xdr:col>
      <xdr:colOff>2543174</xdr:colOff>
      <xdr:row>9</xdr:row>
      <xdr:rowOff>171450</xdr:rowOff>
    </xdr:to>
    <xdr:pic>
      <xdr:nvPicPr>
        <xdr:cNvPr id="4" name="Picture 3">
          <a:extLst>
            <a:ext uri="{FF2B5EF4-FFF2-40B4-BE49-F238E27FC236}">
              <a16:creationId xmlns:a16="http://schemas.microsoft.com/office/drawing/2014/main" id="{00000000-0008-0000-6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39124" y="657225"/>
          <a:ext cx="1343025" cy="1343025"/>
        </a:xfrm>
        <a:prstGeom prst="rect">
          <a:avLst/>
        </a:prstGeom>
        <a:noFill/>
        <a:ln w="25400">
          <a:solidFill>
            <a:srgbClr val="C00000"/>
          </a:solidFill>
        </a:ln>
      </xdr:spPr>
    </xdr:pic>
    <xdr:clientData/>
  </xdr:twoCellAnchor>
  <xdr:twoCellAnchor>
    <xdr:from>
      <xdr:col>11</xdr:col>
      <xdr:colOff>0</xdr:colOff>
      <xdr:row>10</xdr:row>
      <xdr:rowOff>9525</xdr:rowOff>
    </xdr:from>
    <xdr:to>
      <xdr:col>13</xdr:col>
      <xdr:colOff>298704</xdr:colOff>
      <xdr:row>11</xdr:row>
      <xdr:rowOff>111633</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00000000-0008-0000-6000-000005000000}"/>
            </a:ext>
          </a:extLst>
        </xdr:cNvPr>
        <xdr:cNvSpPr/>
      </xdr:nvSpPr>
      <xdr:spPr>
        <a:xfrm>
          <a:off x="10906125" y="2028825"/>
          <a:ext cx="1517904" cy="292608"/>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Alternate</a:t>
          </a:r>
          <a:r>
            <a:rPr lang="en-US" sz="1100" b="1" i="1" u="none" baseline="0">
              <a:solidFill>
                <a:schemeClr val="bg1"/>
              </a:solidFill>
            </a:rPr>
            <a:t> Water Supply</a:t>
          </a:r>
          <a:endParaRPr lang="en-US" sz="1100" b="1" i="1" u="none">
            <a:solidFill>
              <a:schemeClr val="bg1"/>
            </a:solidFill>
          </a:endParaRPr>
        </a:p>
      </xdr:txBody>
    </xdr:sp>
    <xdr:clientData/>
  </xdr:twoCellAnchor>
  <xdr:twoCellAnchor>
    <xdr:from>
      <xdr:col>11</xdr:col>
      <xdr:colOff>0</xdr:colOff>
      <xdr:row>3</xdr:row>
      <xdr:rowOff>0</xdr:rowOff>
    </xdr:from>
    <xdr:to>
      <xdr:col>13</xdr:col>
      <xdr:colOff>298704</xdr:colOff>
      <xdr:row>4</xdr:row>
      <xdr:rowOff>102108</xdr:rowOff>
    </xdr:to>
    <xdr:sp macro="" textlink="">
      <xdr:nvSpPr>
        <xdr:cNvPr id="6" name="Rectangle: Rounded Corners 5">
          <a:hlinkClick xmlns:r="http://schemas.openxmlformats.org/officeDocument/2006/relationships" r:id="rId3"/>
          <a:extLst>
            <a:ext uri="{FF2B5EF4-FFF2-40B4-BE49-F238E27FC236}">
              <a16:creationId xmlns:a16="http://schemas.microsoft.com/office/drawing/2014/main" id="{00000000-0008-0000-6000-000006000000}"/>
            </a:ext>
          </a:extLst>
        </xdr:cNvPr>
        <xdr:cNvSpPr/>
      </xdr:nvSpPr>
      <xdr:spPr>
        <a:xfrm>
          <a:off x="10906125" y="685800"/>
          <a:ext cx="1517904" cy="292608"/>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Home Page</a:t>
          </a:r>
        </a:p>
      </xdr:txBody>
    </xdr:sp>
    <xdr:clientData/>
  </xdr:twoCellAnchor>
  <xdr:twoCellAnchor>
    <xdr:from>
      <xdr:col>11</xdr:col>
      <xdr:colOff>0</xdr:colOff>
      <xdr:row>7</xdr:row>
      <xdr:rowOff>133350</xdr:rowOff>
    </xdr:from>
    <xdr:to>
      <xdr:col>13</xdr:col>
      <xdr:colOff>298704</xdr:colOff>
      <xdr:row>9</xdr:row>
      <xdr:rowOff>44958</xdr:rowOff>
    </xdr:to>
    <xdr:sp macro="" textlink="">
      <xdr:nvSpPr>
        <xdr:cNvPr id="7" name="Rectangle: Rounded Corners 6">
          <a:hlinkClick xmlns:r="http://schemas.openxmlformats.org/officeDocument/2006/relationships" r:id="rId4"/>
          <a:extLst>
            <a:ext uri="{FF2B5EF4-FFF2-40B4-BE49-F238E27FC236}">
              <a16:creationId xmlns:a16="http://schemas.microsoft.com/office/drawing/2014/main" id="{00000000-0008-0000-6000-000007000000}"/>
            </a:ext>
          </a:extLst>
        </xdr:cNvPr>
        <xdr:cNvSpPr/>
      </xdr:nvSpPr>
      <xdr:spPr>
        <a:xfrm>
          <a:off x="10906125" y="1581150"/>
          <a:ext cx="1517904" cy="292608"/>
        </a:xfrm>
        <a:prstGeom prst="roundRect">
          <a:avLst/>
        </a:prstGeom>
        <a:solidFill>
          <a:srgbClr val="00B0F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Apparatus</a:t>
          </a:r>
          <a:r>
            <a:rPr lang="en-US" sz="1100" b="1" i="1" u="none" baseline="0">
              <a:solidFill>
                <a:schemeClr val="bg1"/>
              </a:solidFill>
            </a:rPr>
            <a:t> List Form</a:t>
          </a:r>
          <a:endParaRPr lang="en-US" sz="1100" b="1" i="1" u="none">
            <a:solidFill>
              <a:schemeClr val="bg1"/>
            </a:solidFill>
          </a:endParaRPr>
        </a:p>
      </xdr:txBody>
    </xdr:sp>
    <xdr:clientData/>
  </xdr:twoCellAnchor>
  <xdr:twoCellAnchor>
    <xdr:from>
      <xdr:col>11</xdr:col>
      <xdr:colOff>0</xdr:colOff>
      <xdr:row>5</xdr:row>
      <xdr:rowOff>66675</xdr:rowOff>
    </xdr:from>
    <xdr:to>
      <xdr:col>13</xdr:col>
      <xdr:colOff>298704</xdr:colOff>
      <xdr:row>6</xdr:row>
      <xdr:rowOff>168783</xdr:rowOff>
    </xdr:to>
    <xdr:sp macro="" textlink="">
      <xdr:nvSpPr>
        <xdr:cNvPr id="8" name="Rectangle: Rounded Corners 7">
          <a:hlinkClick xmlns:r="http://schemas.openxmlformats.org/officeDocument/2006/relationships" r:id="rId5"/>
          <a:extLst>
            <a:ext uri="{FF2B5EF4-FFF2-40B4-BE49-F238E27FC236}">
              <a16:creationId xmlns:a16="http://schemas.microsoft.com/office/drawing/2014/main" id="{00000000-0008-0000-6000-000008000000}"/>
            </a:ext>
          </a:extLst>
        </xdr:cNvPr>
        <xdr:cNvSpPr/>
      </xdr:nvSpPr>
      <xdr:spPr>
        <a:xfrm>
          <a:off x="10906125" y="1133475"/>
          <a:ext cx="1517904" cy="29260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Task Sheet</a:t>
          </a:r>
        </a:p>
      </xdr:txBody>
    </xdr:sp>
    <xdr:clientData/>
  </xdr:twoCellAnchor>
  <xdr:twoCellAnchor>
    <xdr:from>
      <xdr:col>11</xdr:col>
      <xdr:colOff>381001</xdr:colOff>
      <xdr:row>12</xdr:row>
      <xdr:rowOff>133350</xdr:rowOff>
    </xdr:from>
    <xdr:to>
      <xdr:col>13</xdr:col>
      <xdr:colOff>66676</xdr:colOff>
      <xdr:row>13</xdr:row>
      <xdr:rowOff>178308</xdr:rowOff>
    </xdr:to>
    <xdr:sp macro="" textlink="">
      <xdr:nvSpPr>
        <xdr:cNvPr id="9" name="Rectangle: Rounded Corners 8">
          <a:hlinkClick xmlns:r="http://schemas.openxmlformats.org/officeDocument/2006/relationships" r:id="rId6"/>
          <a:extLst>
            <a:ext uri="{FF2B5EF4-FFF2-40B4-BE49-F238E27FC236}">
              <a16:creationId xmlns:a16="http://schemas.microsoft.com/office/drawing/2014/main" id="{00000000-0008-0000-6000-000009000000}"/>
            </a:ext>
          </a:extLst>
        </xdr:cNvPr>
        <xdr:cNvSpPr/>
      </xdr:nvSpPr>
      <xdr:spPr>
        <a:xfrm>
          <a:off x="11287126" y="2533650"/>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1</a:t>
          </a:r>
        </a:p>
      </xdr:txBody>
    </xdr:sp>
    <xdr:clientData/>
  </xdr:twoCellAnchor>
  <xdr:twoCellAnchor>
    <xdr:from>
      <xdr:col>11</xdr:col>
      <xdr:colOff>381001</xdr:colOff>
      <xdr:row>13</xdr:row>
      <xdr:rowOff>321945</xdr:rowOff>
    </xdr:from>
    <xdr:to>
      <xdr:col>13</xdr:col>
      <xdr:colOff>66676</xdr:colOff>
      <xdr:row>13</xdr:row>
      <xdr:rowOff>614553</xdr:rowOff>
    </xdr:to>
    <xdr:sp macro="" textlink="">
      <xdr:nvSpPr>
        <xdr:cNvPr id="10" name="Rectangle: Rounded Corners 9">
          <a:hlinkClick xmlns:r="http://schemas.openxmlformats.org/officeDocument/2006/relationships" r:id="rId7"/>
          <a:extLst>
            <a:ext uri="{FF2B5EF4-FFF2-40B4-BE49-F238E27FC236}">
              <a16:creationId xmlns:a16="http://schemas.microsoft.com/office/drawing/2014/main" id="{00000000-0008-0000-6000-00000A000000}"/>
            </a:ext>
          </a:extLst>
        </xdr:cNvPr>
        <xdr:cNvSpPr/>
      </xdr:nvSpPr>
      <xdr:spPr>
        <a:xfrm>
          <a:off x="11287126" y="2969895"/>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2</a:t>
          </a:r>
        </a:p>
      </xdr:txBody>
    </xdr:sp>
    <xdr:clientData/>
  </xdr:twoCellAnchor>
  <xdr:twoCellAnchor>
    <xdr:from>
      <xdr:col>11</xdr:col>
      <xdr:colOff>381001</xdr:colOff>
      <xdr:row>13</xdr:row>
      <xdr:rowOff>758190</xdr:rowOff>
    </xdr:from>
    <xdr:to>
      <xdr:col>13</xdr:col>
      <xdr:colOff>66676</xdr:colOff>
      <xdr:row>15</xdr:row>
      <xdr:rowOff>88773</xdr:rowOff>
    </xdr:to>
    <xdr:sp macro="" textlink="">
      <xdr:nvSpPr>
        <xdr:cNvPr id="11" name="Rectangle: Rounded Corners 10">
          <a:hlinkClick xmlns:r="http://schemas.openxmlformats.org/officeDocument/2006/relationships" r:id="rId8"/>
          <a:extLst>
            <a:ext uri="{FF2B5EF4-FFF2-40B4-BE49-F238E27FC236}">
              <a16:creationId xmlns:a16="http://schemas.microsoft.com/office/drawing/2014/main" id="{00000000-0008-0000-6000-00000B000000}"/>
            </a:ext>
          </a:extLst>
        </xdr:cNvPr>
        <xdr:cNvSpPr/>
      </xdr:nvSpPr>
      <xdr:spPr>
        <a:xfrm>
          <a:off x="11287126" y="3406140"/>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3</a:t>
          </a:r>
        </a:p>
      </xdr:txBody>
    </xdr:sp>
    <xdr:clientData/>
  </xdr:twoCellAnchor>
  <xdr:twoCellAnchor>
    <xdr:from>
      <xdr:col>11</xdr:col>
      <xdr:colOff>381001</xdr:colOff>
      <xdr:row>16</xdr:row>
      <xdr:rowOff>41910</xdr:rowOff>
    </xdr:from>
    <xdr:to>
      <xdr:col>13</xdr:col>
      <xdr:colOff>66676</xdr:colOff>
      <xdr:row>17</xdr:row>
      <xdr:rowOff>144018</xdr:rowOff>
    </xdr:to>
    <xdr:sp macro="" textlink="">
      <xdr:nvSpPr>
        <xdr:cNvPr id="12" name="Rectangle: Rounded Corners 11">
          <a:hlinkClick xmlns:r="http://schemas.openxmlformats.org/officeDocument/2006/relationships" r:id="rId9"/>
          <a:extLst>
            <a:ext uri="{FF2B5EF4-FFF2-40B4-BE49-F238E27FC236}">
              <a16:creationId xmlns:a16="http://schemas.microsoft.com/office/drawing/2014/main" id="{00000000-0008-0000-6000-00000C000000}"/>
            </a:ext>
          </a:extLst>
        </xdr:cNvPr>
        <xdr:cNvSpPr/>
      </xdr:nvSpPr>
      <xdr:spPr>
        <a:xfrm>
          <a:off x="11287126" y="3842385"/>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4</a:t>
          </a:r>
        </a:p>
      </xdr:txBody>
    </xdr:sp>
    <xdr:clientData/>
  </xdr:twoCellAnchor>
  <xdr:twoCellAnchor>
    <xdr:from>
      <xdr:col>11</xdr:col>
      <xdr:colOff>381001</xdr:colOff>
      <xdr:row>18</xdr:row>
      <xdr:rowOff>97155</xdr:rowOff>
    </xdr:from>
    <xdr:to>
      <xdr:col>13</xdr:col>
      <xdr:colOff>66676</xdr:colOff>
      <xdr:row>19</xdr:row>
      <xdr:rowOff>189738</xdr:rowOff>
    </xdr:to>
    <xdr:sp macro="" textlink="">
      <xdr:nvSpPr>
        <xdr:cNvPr id="13" name="Rectangle: Rounded Corners 12">
          <a:hlinkClick xmlns:r="http://schemas.openxmlformats.org/officeDocument/2006/relationships" r:id="rId10"/>
          <a:extLst>
            <a:ext uri="{FF2B5EF4-FFF2-40B4-BE49-F238E27FC236}">
              <a16:creationId xmlns:a16="http://schemas.microsoft.com/office/drawing/2014/main" id="{00000000-0008-0000-6000-00000D000000}"/>
            </a:ext>
          </a:extLst>
        </xdr:cNvPr>
        <xdr:cNvSpPr/>
      </xdr:nvSpPr>
      <xdr:spPr>
        <a:xfrm>
          <a:off x="11287126" y="4278630"/>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5</a:t>
          </a:r>
        </a:p>
      </xdr:txBody>
    </xdr:sp>
    <xdr:clientData/>
  </xdr:twoCellAnchor>
  <xdr:twoCellAnchor>
    <xdr:from>
      <xdr:col>11</xdr:col>
      <xdr:colOff>0</xdr:colOff>
      <xdr:row>20</xdr:row>
      <xdr:rowOff>57150</xdr:rowOff>
    </xdr:from>
    <xdr:to>
      <xdr:col>13</xdr:col>
      <xdr:colOff>444248</xdr:colOff>
      <xdr:row>22</xdr:row>
      <xdr:rowOff>161925</xdr:rowOff>
    </xdr:to>
    <xdr:sp macro="" textlink="">
      <xdr:nvSpPr>
        <xdr:cNvPr id="15" name="Rectangle: Rounded Corners 14">
          <a:hlinkClick xmlns:r="http://schemas.openxmlformats.org/officeDocument/2006/relationships" r:id="rId11"/>
          <a:extLst>
            <a:ext uri="{FF2B5EF4-FFF2-40B4-BE49-F238E27FC236}">
              <a16:creationId xmlns:a16="http://schemas.microsoft.com/office/drawing/2014/main" id="{00000000-0008-0000-6000-00000F000000}"/>
            </a:ext>
          </a:extLst>
        </xdr:cNvPr>
        <xdr:cNvSpPr/>
      </xdr:nvSpPr>
      <xdr:spPr>
        <a:xfrm>
          <a:off x="10906125" y="4781550"/>
          <a:ext cx="1663448" cy="485775"/>
        </a:xfrm>
        <a:prstGeom prst="roundRect">
          <a:avLst/>
        </a:prstGeom>
        <a:solidFill>
          <a:schemeClr val="accent2">
            <a:lumMod val="60000"/>
            <a:lumOff val="40000"/>
          </a:schemeClr>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tx1"/>
              </a:solidFill>
            </a:rPr>
            <a:t>Extended</a:t>
          </a:r>
          <a:r>
            <a:rPr lang="en-US" sz="1100" b="1" i="1" u="none" baseline="0">
              <a:solidFill>
                <a:schemeClr val="tx1"/>
              </a:solidFill>
            </a:rPr>
            <a:t> Hose Lay Calculator</a:t>
          </a:r>
          <a:endParaRPr lang="en-US" sz="1100" b="1" i="1" u="none">
            <a:solidFill>
              <a:schemeClr val="tx1"/>
            </a:solidFill>
          </a:endParaRPr>
        </a:p>
      </xdr:txBody>
    </xdr:sp>
    <xdr:clientData/>
  </xdr:twoCellAnchor>
  <xdr:twoCellAnchor>
    <xdr:from>
      <xdr:col>14</xdr:col>
      <xdr:colOff>0</xdr:colOff>
      <xdr:row>3</xdr:row>
      <xdr:rowOff>0</xdr:rowOff>
    </xdr:from>
    <xdr:to>
      <xdr:col>16</xdr:col>
      <xdr:colOff>121922</xdr:colOff>
      <xdr:row>33</xdr:row>
      <xdr:rowOff>132480</xdr:rowOff>
    </xdr:to>
    <xdr:grpSp>
      <xdr:nvGrpSpPr>
        <xdr:cNvPr id="52" name="Group 51">
          <a:extLst>
            <a:ext uri="{FF2B5EF4-FFF2-40B4-BE49-F238E27FC236}">
              <a16:creationId xmlns:a16="http://schemas.microsoft.com/office/drawing/2014/main" id="{27942797-2898-4273-949E-73E5E956538B}"/>
            </a:ext>
          </a:extLst>
        </xdr:cNvPr>
        <xdr:cNvGrpSpPr/>
      </xdr:nvGrpSpPr>
      <xdr:grpSpPr>
        <a:xfrm>
          <a:off x="13068300" y="670560"/>
          <a:ext cx="1371602" cy="6411360"/>
          <a:chOff x="365760" y="191859"/>
          <a:chExt cx="1371602" cy="6411360"/>
        </a:xfrm>
      </xdr:grpSpPr>
      <xdr:sp macro="" textlink="">
        <xdr:nvSpPr>
          <xdr:cNvPr id="53" name="Rectangle: Rounded Corners 52">
            <a:hlinkClick xmlns:r="http://schemas.openxmlformats.org/officeDocument/2006/relationships" r:id="rId12"/>
            <a:extLst>
              <a:ext uri="{FF2B5EF4-FFF2-40B4-BE49-F238E27FC236}">
                <a16:creationId xmlns:a16="http://schemas.microsoft.com/office/drawing/2014/main" id="{35077577-0D27-A6C6-BEB8-2D0EC9A875D7}"/>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54" name="Rectangle: Rounded Corners 53">
            <a:hlinkClick xmlns:r="http://schemas.openxmlformats.org/officeDocument/2006/relationships" r:id="rId13"/>
            <a:extLst>
              <a:ext uri="{FF2B5EF4-FFF2-40B4-BE49-F238E27FC236}">
                <a16:creationId xmlns:a16="http://schemas.microsoft.com/office/drawing/2014/main" id="{B5A3C111-A1DA-DE5C-ED2D-08E636A31023}"/>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55" name="Rectangle: Rounded Corners 54">
            <a:hlinkClick xmlns:r="http://schemas.openxmlformats.org/officeDocument/2006/relationships" r:id="rId14"/>
            <a:extLst>
              <a:ext uri="{FF2B5EF4-FFF2-40B4-BE49-F238E27FC236}">
                <a16:creationId xmlns:a16="http://schemas.microsoft.com/office/drawing/2014/main" id="{69BF27B4-B146-F291-E483-5944EADFE104}"/>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56" name="Rectangle: Rounded Corners 55">
            <a:hlinkClick xmlns:r="http://schemas.openxmlformats.org/officeDocument/2006/relationships" r:id="rId15"/>
            <a:extLst>
              <a:ext uri="{FF2B5EF4-FFF2-40B4-BE49-F238E27FC236}">
                <a16:creationId xmlns:a16="http://schemas.microsoft.com/office/drawing/2014/main" id="{05500B15-0D80-92A4-9B2A-8154B2FCB9F9}"/>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57" name="Rectangle: Rounded Corners 56">
            <a:hlinkClick xmlns:r="http://schemas.openxmlformats.org/officeDocument/2006/relationships" r:id="rId16"/>
            <a:extLst>
              <a:ext uri="{FF2B5EF4-FFF2-40B4-BE49-F238E27FC236}">
                <a16:creationId xmlns:a16="http://schemas.microsoft.com/office/drawing/2014/main" id="{A08E25DE-9D52-09C4-B1E9-D39B2F13298C}"/>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58" name="Rectangle: Rounded Corners 57">
            <a:hlinkClick xmlns:r="http://schemas.openxmlformats.org/officeDocument/2006/relationships" r:id="rId17"/>
            <a:extLst>
              <a:ext uri="{FF2B5EF4-FFF2-40B4-BE49-F238E27FC236}">
                <a16:creationId xmlns:a16="http://schemas.microsoft.com/office/drawing/2014/main" id="{F1128BE2-4F3F-8D09-2DCC-9B5F626DD97F}"/>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59" name="Rectangle: Rounded Corners 58">
            <a:hlinkClick xmlns:r="http://schemas.openxmlformats.org/officeDocument/2006/relationships" r:id="rId18"/>
            <a:extLst>
              <a:ext uri="{FF2B5EF4-FFF2-40B4-BE49-F238E27FC236}">
                <a16:creationId xmlns:a16="http://schemas.microsoft.com/office/drawing/2014/main" id="{80BFAC9E-2762-90C1-60C3-C9AB7C4A6F0A}"/>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60" name="Rectangle: Rounded Corners 59">
            <a:hlinkClick xmlns:r="http://schemas.openxmlformats.org/officeDocument/2006/relationships" r:id="rId19"/>
            <a:extLst>
              <a:ext uri="{FF2B5EF4-FFF2-40B4-BE49-F238E27FC236}">
                <a16:creationId xmlns:a16="http://schemas.microsoft.com/office/drawing/2014/main" id="{7E2D6AF6-1B3A-E68C-937F-B4B032B5FA4C}"/>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61" name="Rectangle: Rounded Corners 60">
            <a:hlinkClick xmlns:r="http://schemas.openxmlformats.org/officeDocument/2006/relationships" r:id="rId20"/>
            <a:extLst>
              <a:ext uri="{FF2B5EF4-FFF2-40B4-BE49-F238E27FC236}">
                <a16:creationId xmlns:a16="http://schemas.microsoft.com/office/drawing/2014/main" id="{D027378B-BC9D-8F97-0A8C-73C011D91FE2}"/>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62" name="Rectangle: Rounded Corners 61">
            <a:hlinkClick xmlns:r="http://schemas.openxmlformats.org/officeDocument/2006/relationships" r:id="rId21"/>
            <a:extLst>
              <a:ext uri="{FF2B5EF4-FFF2-40B4-BE49-F238E27FC236}">
                <a16:creationId xmlns:a16="http://schemas.microsoft.com/office/drawing/2014/main" id="{1A1BC2AE-C423-A4B8-7D48-EF48AF301097}"/>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63" name="Rectangle: Rounded Corners 62">
            <a:hlinkClick xmlns:r="http://schemas.openxmlformats.org/officeDocument/2006/relationships" r:id="rId22"/>
            <a:extLst>
              <a:ext uri="{FF2B5EF4-FFF2-40B4-BE49-F238E27FC236}">
                <a16:creationId xmlns:a16="http://schemas.microsoft.com/office/drawing/2014/main" id="{8862D00E-29C1-34B2-FADA-982D64B163E5}"/>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64" name="Rectangle: Rounded Corners 63">
            <a:hlinkClick xmlns:r="http://schemas.openxmlformats.org/officeDocument/2006/relationships" r:id="rId23"/>
            <a:extLst>
              <a:ext uri="{FF2B5EF4-FFF2-40B4-BE49-F238E27FC236}">
                <a16:creationId xmlns:a16="http://schemas.microsoft.com/office/drawing/2014/main" id="{D67B8E77-2F07-2147-F84A-03717C644EAA}"/>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65" name="Rectangle: Rounded Corners 64">
            <a:hlinkClick xmlns:r="http://schemas.openxmlformats.org/officeDocument/2006/relationships" r:id="rId24"/>
            <a:extLst>
              <a:ext uri="{FF2B5EF4-FFF2-40B4-BE49-F238E27FC236}">
                <a16:creationId xmlns:a16="http://schemas.microsoft.com/office/drawing/2014/main" id="{3E10C31B-6919-7A87-A2E4-526F18443040}"/>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66" name="Rectangle: Rounded Corners 65">
            <a:hlinkClick xmlns:r="http://schemas.openxmlformats.org/officeDocument/2006/relationships" r:id="rId25"/>
            <a:extLst>
              <a:ext uri="{FF2B5EF4-FFF2-40B4-BE49-F238E27FC236}">
                <a16:creationId xmlns:a16="http://schemas.microsoft.com/office/drawing/2014/main" id="{92FD1190-7007-097D-CC90-AF1B27A307DF}"/>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67" name="Rectangle: Rounded Corners 66">
            <a:hlinkClick xmlns:r="http://schemas.openxmlformats.org/officeDocument/2006/relationships" r:id="rId26"/>
            <a:extLst>
              <a:ext uri="{FF2B5EF4-FFF2-40B4-BE49-F238E27FC236}">
                <a16:creationId xmlns:a16="http://schemas.microsoft.com/office/drawing/2014/main" id="{FA111210-802B-ECF8-3745-58448B0F97B2}"/>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68" name="Rectangle: Rounded Corners 67">
            <a:hlinkClick xmlns:r="http://schemas.openxmlformats.org/officeDocument/2006/relationships" r:id="rId27"/>
            <a:extLst>
              <a:ext uri="{FF2B5EF4-FFF2-40B4-BE49-F238E27FC236}">
                <a16:creationId xmlns:a16="http://schemas.microsoft.com/office/drawing/2014/main" id="{9A26500D-0D0A-3CC4-C7D2-2425A70F278B}"/>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69" name="Rectangle: Rounded Corners 68">
            <a:hlinkClick xmlns:r="http://schemas.openxmlformats.org/officeDocument/2006/relationships" r:id="rId2"/>
            <a:extLst>
              <a:ext uri="{FF2B5EF4-FFF2-40B4-BE49-F238E27FC236}">
                <a16:creationId xmlns:a16="http://schemas.microsoft.com/office/drawing/2014/main" id="{0A079E91-BB2E-512F-5642-8CF486376163}"/>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70" name="Rectangle: Rounded Corners 69">
            <a:hlinkClick xmlns:r="http://schemas.openxmlformats.org/officeDocument/2006/relationships" r:id="rId28"/>
            <a:extLst>
              <a:ext uri="{FF2B5EF4-FFF2-40B4-BE49-F238E27FC236}">
                <a16:creationId xmlns:a16="http://schemas.microsoft.com/office/drawing/2014/main" id="{C91CFF38-7413-DED1-FB6E-D9429A0D4C64}"/>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71" name="Rectangle: Rounded Corners 70">
            <a:hlinkClick xmlns:r="http://schemas.openxmlformats.org/officeDocument/2006/relationships" r:id="rId29"/>
            <a:extLst>
              <a:ext uri="{FF2B5EF4-FFF2-40B4-BE49-F238E27FC236}">
                <a16:creationId xmlns:a16="http://schemas.microsoft.com/office/drawing/2014/main" id="{3024570A-928D-A2BE-BF9F-EE681CCCC588}"/>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72" name="Rectangle: Rounded Corners 71">
            <a:hlinkClick xmlns:r="http://schemas.openxmlformats.org/officeDocument/2006/relationships" r:id="rId4"/>
            <a:extLst>
              <a:ext uri="{FF2B5EF4-FFF2-40B4-BE49-F238E27FC236}">
                <a16:creationId xmlns:a16="http://schemas.microsoft.com/office/drawing/2014/main" id="{EA216F6F-0C9F-525E-33AB-1F467C2A9CA2}"/>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95.xml><?xml version="1.0" encoding="utf-8"?>
<xdr:wsDr xmlns:xdr="http://schemas.openxmlformats.org/drawingml/2006/spreadsheetDrawing" xmlns:a="http://schemas.openxmlformats.org/drawingml/2006/main">
  <xdr:twoCellAnchor>
    <xdr:from>
      <xdr:col>2</xdr:col>
      <xdr:colOff>19049</xdr:colOff>
      <xdr:row>20</xdr:row>
      <xdr:rowOff>19049</xdr:rowOff>
    </xdr:from>
    <xdr:to>
      <xdr:col>10</xdr:col>
      <xdr:colOff>19049</xdr:colOff>
      <xdr:row>27</xdr:row>
      <xdr:rowOff>180974</xdr:rowOff>
    </xdr:to>
    <xdr:sp macro="" textlink="" fLocksText="0">
      <xdr:nvSpPr>
        <xdr:cNvPr id="2" name="TextBox 1">
          <a:extLst>
            <a:ext uri="{FF2B5EF4-FFF2-40B4-BE49-F238E27FC236}">
              <a16:creationId xmlns:a16="http://schemas.microsoft.com/office/drawing/2014/main" id="{00000000-0008-0000-6100-000002000000}"/>
            </a:ext>
          </a:extLst>
        </xdr:cNvPr>
        <xdr:cNvSpPr txBox="1"/>
      </xdr:nvSpPr>
      <xdr:spPr>
        <a:xfrm>
          <a:off x="1238249" y="4743449"/>
          <a:ext cx="9077325" cy="1495425"/>
        </a:xfrm>
        <a:prstGeom prst="rect">
          <a:avLst/>
        </a:prstGeom>
        <a:solidFill>
          <a:schemeClr val="accent1">
            <a:lumMod val="40000"/>
            <a:lumOff val="60000"/>
          </a:schemeClr>
        </a:solidFill>
        <a:ln w="1460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a:p>
          <a:pPr algn="l"/>
          <a:endParaRPr lang="en-US" sz="1100"/>
        </a:p>
        <a:p>
          <a:pPr algn="l"/>
          <a:endParaRPr lang="en-US" sz="1100"/>
        </a:p>
        <a:p>
          <a:pPr algn="l"/>
          <a:endParaRPr lang="en-US" sz="1100"/>
        </a:p>
        <a:p>
          <a:pPr algn="l"/>
          <a:endParaRPr lang="en-US" sz="1100"/>
        </a:p>
        <a:p>
          <a:pPr algn="l"/>
          <a:endParaRPr lang="en-US" sz="1100"/>
        </a:p>
      </xdr:txBody>
    </xdr:sp>
    <xdr:clientData/>
  </xdr:twoCellAnchor>
  <xdr:twoCellAnchor>
    <xdr:from>
      <xdr:col>3</xdr:col>
      <xdr:colOff>276225</xdr:colOff>
      <xdr:row>1</xdr:row>
      <xdr:rowOff>123826</xdr:rowOff>
    </xdr:from>
    <xdr:to>
      <xdr:col>3</xdr:col>
      <xdr:colOff>1304925</xdr:colOff>
      <xdr:row>3</xdr:row>
      <xdr:rowOff>19051</xdr:rowOff>
    </xdr:to>
    <xdr:sp macro="" textlink="">
      <xdr:nvSpPr>
        <xdr:cNvPr id="3" name="TextBox 2">
          <a:extLst>
            <a:ext uri="{FF2B5EF4-FFF2-40B4-BE49-F238E27FC236}">
              <a16:creationId xmlns:a16="http://schemas.microsoft.com/office/drawing/2014/main" id="{00000000-0008-0000-6100-000003000000}"/>
            </a:ext>
          </a:extLst>
        </xdr:cNvPr>
        <xdr:cNvSpPr txBox="1"/>
      </xdr:nvSpPr>
      <xdr:spPr>
        <a:xfrm>
          <a:off x="2105025" y="323851"/>
          <a:ext cx="1028700" cy="381000"/>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solidFill>
                <a:srgbClr val="FF0000"/>
              </a:solidFill>
            </a:rPr>
            <a:t>Test 3</a:t>
          </a:r>
        </a:p>
      </xdr:txBody>
    </xdr:sp>
    <xdr:clientData/>
  </xdr:twoCellAnchor>
  <xdr:twoCellAnchor editAs="oneCell">
    <xdr:from>
      <xdr:col>8</xdr:col>
      <xdr:colOff>1200149</xdr:colOff>
      <xdr:row>2</xdr:row>
      <xdr:rowOff>161925</xdr:rowOff>
    </xdr:from>
    <xdr:to>
      <xdr:col>8</xdr:col>
      <xdr:colOff>2543174</xdr:colOff>
      <xdr:row>9</xdr:row>
      <xdr:rowOff>171450</xdr:rowOff>
    </xdr:to>
    <xdr:pic>
      <xdr:nvPicPr>
        <xdr:cNvPr id="4" name="Picture 3">
          <a:extLst>
            <a:ext uri="{FF2B5EF4-FFF2-40B4-BE49-F238E27FC236}">
              <a16:creationId xmlns:a16="http://schemas.microsoft.com/office/drawing/2014/main" id="{00000000-0008-0000-61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39124" y="657225"/>
          <a:ext cx="1343025" cy="1343025"/>
        </a:xfrm>
        <a:prstGeom prst="rect">
          <a:avLst/>
        </a:prstGeom>
        <a:noFill/>
        <a:ln w="25400">
          <a:solidFill>
            <a:srgbClr val="C00000"/>
          </a:solidFill>
        </a:ln>
      </xdr:spPr>
    </xdr:pic>
    <xdr:clientData/>
  </xdr:twoCellAnchor>
  <xdr:twoCellAnchor>
    <xdr:from>
      <xdr:col>11</xdr:col>
      <xdr:colOff>0</xdr:colOff>
      <xdr:row>10</xdr:row>
      <xdr:rowOff>9525</xdr:rowOff>
    </xdr:from>
    <xdr:to>
      <xdr:col>13</xdr:col>
      <xdr:colOff>298704</xdr:colOff>
      <xdr:row>11</xdr:row>
      <xdr:rowOff>111633</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00000000-0008-0000-6100-000005000000}"/>
            </a:ext>
          </a:extLst>
        </xdr:cNvPr>
        <xdr:cNvSpPr/>
      </xdr:nvSpPr>
      <xdr:spPr>
        <a:xfrm>
          <a:off x="10906125" y="2028825"/>
          <a:ext cx="1517904" cy="292608"/>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Alternate</a:t>
          </a:r>
          <a:r>
            <a:rPr lang="en-US" sz="1100" b="1" i="1" u="none" baseline="0">
              <a:solidFill>
                <a:schemeClr val="bg1"/>
              </a:solidFill>
            </a:rPr>
            <a:t> Water Supply</a:t>
          </a:r>
          <a:endParaRPr lang="en-US" sz="1100" b="1" i="1" u="none">
            <a:solidFill>
              <a:schemeClr val="bg1"/>
            </a:solidFill>
          </a:endParaRPr>
        </a:p>
      </xdr:txBody>
    </xdr:sp>
    <xdr:clientData/>
  </xdr:twoCellAnchor>
  <xdr:twoCellAnchor>
    <xdr:from>
      <xdr:col>11</xdr:col>
      <xdr:colOff>0</xdr:colOff>
      <xdr:row>3</xdr:row>
      <xdr:rowOff>0</xdr:rowOff>
    </xdr:from>
    <xdr:to>
      <xdr:col>13</xdr:col>
      <xdr:colOff>298704</xdr:colOff>
      <xdr:row>4</xdr:row>
      <xdr:rowOff>102108</xdr:rowOff>
    </xdr:to>
    <xdr:sp macro="" textlink="">
      <xdr:nvSpPr>
        <xdr:cNvPr id="6" name="Rectangle: Rounded Corners 5">
          <a:hlinkClick xmlns:r="http://schemas.openxmlformats.org/officeDocument/2006/relationships" r:id="rId3"/>
          <a:extLst>
            <a:ext uri="{FF2B5EF4-FFF2-40B4-BE49-F238E27FC236}">
              <a16:creationId xmlns:a16="http://schemas.microsoft.com/office/drawing/2014/main" id="{00000000-0008-0000-6100-000006000000}"/>
            </a:ext>
          </a:extLst>
        </xdr:cNvPr>
        <xdr:cNvSpPr/>
      </xdr:nvSpPr>
      <xdr:spPr>
        <a:xfrm>
          <a:off x="10906125" y="685800"/>
          <a:ext cx="1517904" cy="292608"/>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Home Page</a:t>
          </a:r>
        </a:p>
      </xdr:txBody>
    </xdr:sp>
    <xdr:clientData/>
  </xdr:twoCellAnchor>
  <xdr:twoCellAnchor>
    <xdr:from>
      <xdr:col>11</xdr:col>
      <xdr:colOff>0</xdr:colOff>
      <xdr:row>7</xdr:row>
      <xdr:rowOff>133350</xdr:rowOff>
    </xdr:from>
    <xdr:to>
      <xdr:col>13</xdr:col>
      <xdr:colOff>298704</xdr:colOff>
      <xdr:row>9</xdr:row>
      <xdr:rowOff>44958</xdr:rowOff>
    </xdr:to>
    <xdr:sp macro="" textlink="">
      <xdr:nvSpPr>
        <xdr:cNvPr id="7" name="Rectangle: Rounded Corners 6">
          <a:hlinkClick xmlns:r="http://schemas.openxmlformats.org/officeDocument/2006/relationships" r:id="rId4"/>
          <a:extLst>
            <a:ext uri="{FF2B5EF4-FFF2-40B4-BE49-F238E27FC236}">
              <a16:creationId xmlns:a16="http://schemas.microsoft.com/office/drawing/2014/main" id="{00000000-0008-0000-6100-000007000000}"/>
            </a:ext>
          </a:extLst>
        </xdr:cNvPr>
        <xdr:cNvSpPr/>
      </xdr:nvSpPr>
      <xdr:spPr>
        <a:xfrm>
          <a:off x="10906125" y="1581150"/>
          <a:ext cx="1517904" cy="292608"/>
        </a:xfrm>
        <a:prstGeom prst="roundRect">
          <a:avLst/>
        </a:prstGeom>
        <a:solidFill>
          <a:srgbClr val="00B0F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Apparatus</a:t>
          </a:r>
          <a:r>
            <a:rPr lang="en-US" sz="1100" b="1" i="1" u="none" baseline="0">
              <a:solidFill>
                <a:schemeClr val="bg1"/>
              </a:solidFill>
            </a:rPr>
            <a:t> List Form</a:t>
          </a:r>
          <a:endParaRPr lang="en-US" sz="1100" b="1" i="1" u="none">
            <a:solidFill>
              <a:schemeClr val="bg1"/>
            </a:solidFill>
          </a:endParaRPr>
        </a:p>
      </xdr:txBody>
    </xdr:sp>
    <xdr:clientData/>
  </xdr:twoCellAnchor>
  <xdr:twoCellAnchor>
    <xdr:from>
      <xdr:col>11</xdr:col>
      <xdr:colOff>0</xdr:colOff>
      <xdr:row>5</xdr:row>
      <xdr:rowOff>66675</xdr:rowOff>
    </xdr:from>
    <xdr:to>
      <xdr:col>13</xdr:col>
      <xdr:colOff>298704</xdr:colOff>
      <xdr:row>6</xdr:row>
      <xdr:rowOff>168783</xdr:rowOff>
    </xdr:to>
    <xdr:sp macro="" textlink="">
      <xdr:nvSpPr>
        <xdr:cNvPr id="8" name="Rectangle: Rounded Corners 7">
          <a:hlinkClick xmlns:r="http://schemas.openxmlformats.org/officeDocument/2006/relationships" r:id="rId5"/>
          <a:extLst>
            <a:ext uri="{FF2B5EF4-FFF2-40B4-BE49-F238E27FC236}">
              <a16:creationId xmlns:a16="http://schemas.microsoft.com/office/drawing/2014/main" id="{00000000-0008-0000-6100-000008000000}"/>
            </a:ext>
          </a:extLst>
        </xdr:cNvPr>
        <xdr:cNvSpPr/>
      </xdr:nvSpPr>
      <xdr:spPr>
        <a:xfrm>
          <a:off x="10906125" y="1133475"/>
          <a:ext cx="1517904" cy="29260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Task Sheet</a:t>
          </a:r>
        </a:p>
      </xdr:txBody>
    </xdr:sp>
    <xdr:clientData/>
  </xdr:twoCellAnchor>
  <xdr:twoCellAnchor>
    <xdr:from>
      <xdr:col>11</xdr:col>
      <xdr:colOff>381001</xdr:colOff>
      <xdr:row>12</xdr:row>
      <xdr:rowOff>133350</xdr:rowOff>
    </xdr:from>
    <xdr:to>
      <xdr:col>13</xdr:col>
      <xdr:colOff>66676</xdr:colOff>
      <xdr:row>13</xdr:row>
      <xdr:rowOff>178308</xdr:rowOff>
    </xdr:to>
    <xdr:sp macro="" textlink="">
      <xdr:nvSpPr>
        <xdr:cNvPr id="9" name="Rectangle: Rounded Corners 8">
          <a:hlinkClick xmlns:r="http://schemas.openxmlformats.org/officeDocument/2006/relationships" r:id="rId6"/>
          <a:extLst>
            <a:ext uri="{FF2B5EF4-FFF2-40B4-BE49-F238E27FC236}">
              <a16:creationId xmlns:a16="http://schemas.microsoft.com/office/drawing/2014/main" id="{00000000-0008-0000-6100-000009000000}"/>
            </a:ext>
          </a:extLst>
        </xdr:cNvPr>
        <xdr:cNvSpPr/>
      </xdr:nvSpPr>
      <xdr:spPr>
        <a:xfrm>
          <a:off x="11287126" y="2533650"/>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1</a:t>
          </a:r>
        </a:p>
      </xdr:txBody>
    </xdr:sp>
    <xdr:clientData/>
  </xdr:twoCellAnchor>
  <xdr:twoCellAnchor>
    <xdr:from>
      <xdr:col>11</xdr:col>
      <xdr:colOff>381001</xdr:colOff>
      <xdr:row>13</xdr:row>
      <xdr:rowOff>321945</xdr:rowOff>
    </xdr:from>
    <xdr:to>
      <xdr:col>13</xdr:col>
      <xdr:colOff>66676</xdr:colOff>
      <xdr:row>13</xdr:row>
      <xdr:rowOff>614553</xdr:rowOff>
    </xdr:to>
    <xdr:sp macro="" textlink="">
      <xdr:nvSpPr>
        <xdr:cNvPr id="10" name="Rectangle: Rounded Corners 9">
          <a:hlinkClick xmlns:r="http://schemas.openxmlformats.org/officeDocument/2006/relationships" r:id="rId7"/>
          <a:extLst>
            <a:ext uri="{FF2B5EF4-FFF2-40B4-BE49-F238E27FC236}">
              <a16:creationId xmlns:a16="http://schemas.microsoft.com/office/drawing/2014/main" id="{00000000-0008-0000-6100-00000A000000}"/>
            </a:ext>
          </a:extLst>
        </xdr:cNvPr>
        <xdr:cNvSpPr/>
      </xdr:nvSpPr>
      <xdr:spPr>
        <a:xfrm>
          <a:off x="11287126" y="2969895"/>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2</a:t>
          </a:r>
        </a:p>
      </xdr:txBody>
    </xdr:sp>
    <xdr:clientData/>
  </xdr:twoCellAnchor>
  <xdr:twoCellAnchor>
    <xdr:from>
      <xdr:col>11</xdr:col>
      <xdr:colOff>381001</xdr:colOff>
      <xdr:row>13</xdr:row>
      <xdr:rowOff>758190</xdr:rowOff>
    </xdr:from>
    <xdr:to>
      <xdr:col>13</xdr:col>
      <xdr:colOff>66676</xdr:colOff>
      <xdr:row>15</xdr:row>
      <xdr:rowOff>88773</xdr:rowOff>
    </xdr:to>
    <xdr:sp macro="" textlink="">
      <xdr:nvSpPr>
        <xdr:cNvPr id="11" name="Rectangle: Rounded Corners 10">
          <a:hlinkClick xmlns:r="http://schemas.openxmlformats.org/officeDocument/2006/relationships" r:id="rId8"/>
          <a:extLst>
            <a:ext uri="{FF2B5EF4-FFF2-40B4-BE49-F238E27FC236}">
              <a16:creationId xmlns:a16="http://schemas.microsoft.com/office/drawing/2014/main" id="{00000000-0008-0000-6100-00000B000000}"/>
            </a:ext>
          </a:extLst>
        </xdr:cNvPr>
        <xdr:cNvSpPr/>
      </xdr:nvSpPr>
      <xdr:spPr>
        <a:xfrm>
          <a:off x="11287126" y="3406140"/>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3</a:t>
          </a:r>
        </a:p>
      </xdr:txBody>
    </xdr:sp>
    <xdr:clientData/>
  </xdr:twoCellAnchor>
  <xdr:twoCellAnchor>
    <xdr:from>
      <xdr:col>11</xdr:col>
      <xdr:colOff>381001</xdr:colOff>
      <xdr:row>16</xdr:row>
      <xdr:rowOff>41910</xdr:rowOff>
    </xdr:from>
    <xdr:to>
      <xdr:col>13</xdr:col>
      <xdr:colOff>66676</xdr:colOff>
      <xdr:row>17</xdr:row>
      <xdr:rowOff>144018</xdr:rowOff>
    </xdr:to>
    <xdr:sp macro="" textlink="">
      <xdr:nvSpPr>
        <xdr:cNvPr id="12" name="Rectangle: Rounded Corners 11">
          <a:hlinkClick xmlns:r="http://schemas.openxmlformats.org/officeDocument/2006/relationships" r:id="rId9"/>
          <a:extLst>
            <a:ext uri="{FF2B5EF4-FFF2-40B4-BE49-F238E27FC236}">
              <a16:creationId xmlns:a16="http://schemas.microsoft.com/office/drawing/2014/main" id="{00000000-0008-0000-6100-00000C000000}"/>
            </a:ext>
          </a:extLst>
        </xdr:cNvPr>
        <xdr:cNvSpPr/>
      </xdr:nvSpPr>
      <xdr:spPr>
        <a:xfrm>
          <a:off x="11287126" y="3842385"/>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4</a:t>
          </a:r>
        </a:p>
      </xdr:txBody>
    </xdr:sp>
    <xdr:clientData/>
  </xdr:twoCellAnchor>
  <xdr:twoCellAnchor>
    <xdr:from>
      <xdr:col>11</xdr:col>
      <xdr:colOff>381001</xdr:colOff>
      <xdr:row>18</xdr:row>
      <xdr:rowOff>97155</xdr:rowOff>
    </xdr:from>
    <xdr:to>
      <xdr:col>13</xdr:col>
      <xdr:colOff>66676</xdr:colOff>
      <xdr:row>19</xdr:row>
      <xdr:rowOff>189738</xdr:rowOff>
    </xdr:to>
    <xdr:sp macro="" textlink="">
      <xdr:nvSpPr>
        <xdr:cNvPr id="13" name="Rectangle: Rounded Corners 12">
          <a:hlinkClick xmlns:r="http://schemas.openxmlformats.org/officeDocument/2006/relationships" r:id="rId10"/>
          <a:extLst>
            <a:ext uri="{FF2B5EF4-FFF2-40B4-BE49-F238E27FC236}">
              <a16:creationId xmlns:a16="http://schemas.microsoft.com/office/drawing/2014/main" id="{00000000-0008-0000-6100-00000D000000}"/>
            </a:ext>
          </a:extLst>
        </xdr:cNvPr>
        <xdr:cNvSpPr/>
      </xdr:nvSpPr>
      <xdr:spPr>
        <a:xfrm>
          <a:off x="11287126" y="4278630"/>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5</a:t>
          </a:r>
        </a:p>
      </xdr:txBody>
    </xdr:sp>
    <xdr:clientData/>
  </xdr:twoCellAnchor>
  <xdr:twoCellAnchor>
    <xdr:from>
      <xdr:col>11</xdr:col>
      <xdr:colOff>9525</xdr:colOff>
      <xdr:row>20</xdr:row>
      <xdr:rowOff>38100</xdr:rowOff>
    </xdr:from>
    <xdr:to>
      <xdr:col>13</xdr:col>
      <xdr:colOff>453773</xdr:colOff>
      <xdr:row>22</xdr:row>
      <xdr:rowOff>142875</xdr:rowOff>
    </xdr:to>
    <xdr:sp macro="" textlink="">
      <xdr:nvSpPr>
        <xdr:cNvPr id="15" name="Rectangle: Rounded Corners 14">
          <a:hlinkClick xmlns:r="http://schemas.openxmlformats.org/officeDocument/2006/relationships" r:id="rId11"/>
          <a:extLst>
            <a:ext uri="{FF2B5EF4-FFF2-40B4-BE49-F238E27FC236}">
              <a16:creationId xmlns:a16="http://schemas.microsoft.com/office/drawing/2014/main" id="{00000000-0008-0000-6100-00000F000000}"/>
            </a:ext>
          </a:extLst>
        </xdr:cNvPr>
        <xdr:cNvSpPr/>
      </xdr:nvSpPr>
      <xdr:spPr>
        <a:xfrm>
          <a:off x="10915650" y="4762500"/>
          <a:ext cx="1663448" cy="485775"/>
        </a:xfrm>
        <a:prstGeom prst="roundRect">
          <a:avLst/>
        </a:prstGeom>
        <a:solidFill>
          <a:schemeClr val="accent2">
            <a:lumMod val="60000"/>
            <a:lumOff val="40000"/>
          </a:schemeClr>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tx1"/>
              </a:solidFill>
            </a:rPr>
            <a:t>Extended</a:t>
          </a:r>
          <a:r>
            <a:rPr lang="en-US" sz="1100" b="1" i="1" u="none" baseline="0">
              <a:solidFill>
                <a:schemeClr val="tx1"/>
              </a:solidFill>
            </a:rPr>
            <a:t> Hose Lay Calculator</a:t>
          </a:r>
          <a:endParaRPr lang="en-US" sz="1100" b="1" i="1" u="none">
            <a:solidFill>
              <a:schemeClr val="tx1"/>
            </a:solidFill>
          </a:endParaRPr>
        </a:p>
      </xdr:txBody>
    </xdr:sp>
    <xdr:clientData/>
  </xdr:twoCellAnchor>
  <xdr:twoCellAnchor>
    <xdr:from>
      <xdr:col>14</xdr:col>
      <xdr:colOff>0</xdr:colOff>
      <xdr:row>3</xdr:row>
      <xdr:rowOff>0</xdr:rowOff>
    </xdr:from>
    <xdr:to>
      <xdr:col>16</xdr:col>
      <xdr:colOff>121922</xdr:colOff>
      <xdr:row>33</xdr:row>
      <xdr:rowOff>132480</xdr:rowOff>
    </xdr:to>
    <xdr:grpSp>
      <xdr:nvGrpSpPr>
        <xdr:cNvPr id="14" name="Group 13">
          <a:extLst>
            <a:ext uri="{FF2B5EF4-FFF2-40B4-BE49-F238E27FC236}">
              <a16:creationId xmlns:a16="http://schemas.microsoft.com/office/drawing/2014/main" id="{CA92D488-77DF-42AA-84CB-CDE7E641543A}"/>
            </a:ext>
          </a:extLst>
        </xdr:cNvPr>
        <xdr:cNvGrpSpPr/>
      </xdr:nvGrpSpPr>
      <xdr:grpSpPr>
        <a:xfrm>
          <a:off x="13068300" y="670560"/>
          <a:ext cx="1371602" cy="6411360"/>
          <a:chOff x="365760" y="191859"/>
          <a:chExt cx="1371602" cy="6411360"/>
        </a:xfrm>
      </xdr:grpSpPr>
      <xdr:sp macro="" textlink="">
        <xdr:nvSpPr>
          <xdr:cNvPr id="35" name="Rectangle: Rounded Corners 34">
            <a:hlinkClick xmlns:r="http://schemas.openxmlformats.org/officeDocument/2006/relationships" r:id="rId12"/>
            <a:extLst>
              <a:ext uri="{FF2B5EF4-FFF2-40B4-BE49-F238E27FC236}">
                <a16:creationId xmlns:a16="http://schemas.microsoft.com/office/drawing/2014/main" id="{5583CF37-4408-B4AD-6FD5-D68B07FF88F9}"/>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36" name="Rectangle: Rounded Corners 35">
            <a:hlinkClick xmlns:r="http://schemas.openxmlformats.org/officeDocument/2006/relationships" r:id="rId13"/>
            <a:extLst>
              <a:ext uri="{FF2B5EF4-FFF2-40B4-BE49-F238E27FC236}">
                <a16:creationId xmlns:a16="http://schemas.microsoft.com/office/drawing/2014/main" id="{5BEDE82F-1724-5DCB-F3F6-E2A75ED7BFDC}"/>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37" name="Rectangle: Rounded Corners 36">
            <a:hlinkClick xmlns:r="http://schemas.openxmlformats.org/officeDocument/2006/relationships" r:id="rId14"/>
            <a:extLst>
              <a:ext uri="{FF2B5EF4-FFF2-40B4-BE49-F238E27FC236}">
                <a16:creationId xmlns:a16="http://schemas.microsoft.com/office/drawing/2014/main" id="{1E6B005C-D547-7826-88A2-CA55707EAC2E}"/>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38" name="Rectangle: Rounded Corners 37">
            <a:hlinkClick xmlns:r="http://schemas.openxmlformats.org/officeDocument/2006/relationships" r:id="rId15"/>
            <a:extLst>
              <a:ext uri="{FF2B5EF4-FFF2-40B4-BE49-F238E27FC236}">
                <a16:creationId xmlns:a16="http://schemas.microsoft.com/office/drawing/2014/main" id="{A642C3C6-900A-0729-3EA1-19F2B1392F30}"/>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39" name="Rectangle: Rounded Corners 38">
            <a:hlinkClick xmlns:r="http://schemas.openxmlformats.org/officeDocument/2006/relationships" r:id="rId16"/>
            <a:extLst>
              <a:ext uri="{FF2B5EF4-FFF2-40B4-BE49-F238E27FC236}">
                <a16:creationId xmlns:a16="http://schemas.microsoft.com/office/drawing/2014/main" id="{F23CADFC-EBCA-8535-1953-0DC250CBD8F6}"/>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40" name="Rectangle: Rounded Corners 39">
            <a:hlinkClick xmlns:r="http://schemas.openxmlformats.org/officeDocument/2006/relationships" r:id="rId17"/>
            <a:extLst>
              <a:ext uri="{FF2B5EF4-FFF2-40B4-BE49-F238E27FC236}">
                <a16:creationId xmlns:a16="http://schemas.microsoft.com/office/drawing/2014/main" id="{7413ECC1-24F0-FCBC-4D85-629216E189B4}"/>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41" name="Rectangle: Rounded Corners 40">
            <a:hlinkClick xmlns:r="http://schemas.openxmlformats.org/officeDocument/2006/relationships" r:id="rId18"/>
            <a:extLst>
              <a:ext uri="{FF2B5EF4-FFF2-40B4-BE49-F238E27FC236}">
                <a16:creationId xmlns:a16="http://schemas.microsoft.com/office/drawing/2014/main" id="{3660E934-7A87-1A66-5C3F-2BD3AF39623E}"/>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42" name="Rectangle: Rounded Corners 41">
            <a:hlinkClick xmlns:r="http://schemas.openxmlformats.org/officeDocument/2006/relationships" r:id="rId19"/>
            <a:extLst>
              <a:ext uri="{FF2B5EF4-FFF2-40B4-BE49-F238E27FC236}">
                <a16:creationId xmlns:a16="http://schemas.microsoft.com/office/drawing/2014/main" id="{ED8BD68F-65CB-B003-C5C7-259898FBFADF}"/>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43" name="Rectangle: Rounded Corners 42">
            <a:hlinkClick xmlns:r="http://schemas.openxmlformats.org/officeDocument/2006/relationships" r:id="rId20"/>
            <a:extLst>
              <a:ext uri="{FF2B5EF4-FFF2-40B4-BE49-F238E27FC236}">
                <a16:creationId xmlns:a16="http://schemas.microsoft.com/office/drawing/2014/main" id="{EC5C1EDE-F1F9-E13E-A9B5-2B7463E6349C}"/>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44" name="Rectangle: Rounded Corners 43">
            <a:hlinkClick xmlns:r="http://schemas.openxmlformats.org/officeDocument/2006/relationships" r:id="rId21"/>
            <a:extLst>
              <a:ext uri="{FF2B5EF4-FFF2-40B4-BE49-F238E27FC236}">
                <a16:creationId xmlns:a16="http://schemas.microsoft.com/office/drawing/2014/main" id="{A6B91118-26F3-E53C-512D-F3BDFF8291C9}"/>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45" name="Rectangle: Rounded Corners 44">
            <a:hlinkClick xmlns:r="http://schemas.openxmlformats.org/officeDocument/2006/relationships" r:id="rId22"/>
            <a:extLst>
              <a:ext uri="{FF2B5EF4-FFF2-40B4-BE49-F238E27FC236}">
                <a16:creationId xmlns:a16="http://schemas.microsoft.com/office/drawing/2014/main" id="{F7491F2F-6AF6-A7EB-576E-30E61428BAD7}"/>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46" name="Rectangle: Rounded Corners 45">
            <a:hlinkClick xmlns:r="http://schemas.openxmlformats.org/officeDocument/2006/relationships" r:id="rId23"/>
            <a:extLst>
              <a:ext uri="{FF2B5EF4-FFF2-40B4-BE49-F238E27FC236}">
                <a16:creationId xmlns:a16="http://schemas.microsoft.com/office/drawing/2014/main" id="{1F1CC378-8160-3F45-9375-83728D494F6E}"/>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47" name="Rectangle: Rounded Corners 46">
            <a:hlinkClick xmlns:r="http://schemas.openxmlformats.org/officeDocument/2006/relationships" r:id="rId24"/>
            <a:extLst>
              <a:ext uri="{FF2B5EF4-FFF2-40B4-BE49-F238E27FC236}">
                <a16:creationId xmlns:a16="http://schemas.microsoft.com/office/drawing/2014/main" id="{DC217259-8236-A119-7950-C9A793BCA52F}"/>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48" name="Rectangle: Rounded Corners 47">
            <a:hlinkClick xmlns:r="http://schemas.openxmlformats.org/officeDocument/2006/relationships" r:id="rId25"/>
            <a:extLst>
              <a:ext uri="{FF2B5EF4-FFF2-40B4-BE49-F238E27FC236}">
                <a16:creationId xmlns:a16="http://schemas.microsoft.com/office/drawing/2014/main" id="{39A5743B-83DF-D509-0FD7-738246418DD4}"/>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49" name="Rectangle: Rounded Corners 48">
            <a:hlinkClick xmlns:r="http://schemas.openxmlformats.org/officeDocument/2006/relationships" r:id="rId26"/>
            <a:extLst>
              <a:ext uri="{FF2B5EF4-FFF2-40B4-BE49-F238E27FC236}">
                <a16:creationId xmlns:a16="http://schemas.microsoft.com/office/drawing/2014/main" id="{09D5DCD6-1048-3C4E-077E-1F6C5959F536}"/>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50" name="Rectangle: Rounded Corners 49">
            <a:hlinkClick xmlns:r="http://schemas.openxmlformats.org/officeDocument/2006/relationships" r:id="rId27"/>
            <a:extLst>
              <a:ext uri="{FF2B5EF4-FFF2-40B4-BE49-F238E27FC236}">
                <a16:creationId xmlns:a16="http://schemas.microsoft.com/office/drawing/2014/main" id="{71C7887A-6475-BE25-EDB7-6FFD7F38BB3D}"/>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51" name="Rectangle: Rounded Corners 50">
            <a:hlinkClick xmlns:r="http://schemas.openxmlformats.org/officeDocument/2006/relationships" r:id="rId2"/>
            <a:extLst>
              <a:ext uri="{FF2B5EF4-FFF2-40B4-BE49-F238E27FC236}">
                <a16:creationId xmlns:a16="http://schemas.microsoft.com/office/drawing/2014/main" id="{5F2703CF-92DB-632F-68D6-FBFF9D70663C}"/>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52" name="Rectangle: Rounded Corners 51">
            <a:hlinkClick xmlns:r="http://schemas.openxmlformats.org/officeDocument/2006/relationships" r:id="rId28"/>
            <a:extLst>
              <a:ext uri="{FF2B5EF4-FFF2-40B4-BE49-F238E27FC236}">
                <a16:creationId xmlns:a16="http://schemas.microsoft.com/office/drawing/2014/main" id="{A789563C-40A1-6475-589C-BB7BC6A262B1}"/>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53" name="Rectangle: Rounded Corners 52">
            <a:hlinkClick xmlns:r="http://schemas.openxmlformats.org/officeDocument/2006/relationships" r:id="rId29"/>
            <a:extLst>
              <a:ext uri="{FF2B5EF4-FFF2-40B4-BE49-F238E27FC236}">
                <a16:creationId xmlns:a16="http://schemas.microsoft.com/office/drawing/2014/main" id="{0CAFFAC2-1561-25CC-9B54-8733112E5B2E}"/>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54" name="Rectangle: Rounded Corners 53">
            <a:hlinkClick xmlns:r="http://schemas.openxmlformats.org/officeDocument/2006/relationships" r:id="rId4"/>
            <a:extLst>
              <a:ext uri="{FF2B5EF4-FFF2-40B4-BE49-F238E27FC236}">
                <a16:creationId xmlns:a16="http://schemas.microsoft.com/office/drawing/2014/main" id="{D19B5130-7567-EB16-5991-65F0F4AE47CF}"/>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96.xml><?xml version="1.0" encoding="utf-8"?>
<xdr:wsDr xmlns:xdr="http://schemas.openxmlformats.org/drawingml/2006/spreadsheetDrawing" xmlns:a="http://schemas.openxmlformats.org/drawingml/2006/main">
  <xdr:twoCellAnchor>
    <xdr:from>
      <xdr:col>2</xdr:col>
      <xdr:colOff>19049</xdr:colOff>
      <xdr:row>20</xdr:row>
      <xdr:rowOff>19049</xdr:rowOff>
    </xdr:from>
    <xdr:to>
      <xdr:col>10</xdr:col>
      <xdr:colOff>19049</xdr:colOff>
      <xdr:row>27</xdr:row>
      <xdr:rowOff>180974</xdr:rowOff>
    </xdr:to>
    <xdr:sp macro="" textlink="" fLocksText="0">
      <xdr:nvSpPr>
        <xdr:cNvPr id="2" name="TextBox 1">
          <a:extLst>
            <a:ext uri="{FF2B5EF4-FFF2-40B4-BE49-F238E27FC236}">
              <a16:creationId xmlns:a16="http://schemas.microsoft.com/office/drawing/2014/main" id="{00000000-0008-0000-6200-000002000000}"/>
            </a:ext>
          </a:extLst>
        </xdr:cNvPr>
        <xdr:cNvSpPr txBox="1"/>
      </xdr:nvSpPr>
      <xdr:spPr>
        <a:xfrm>
          <a:off x="1238249" y="4743449"/>
          <a:ext cx="9077325" cy="1495425"/>
        </a:xfrm>
        <a:prstGeom prst="rect">
          <a:avLst/>
        </a:prstGeom>
        <a:solidFill>
          <a:schemeClr val="accent1">
            <a:lumMod val="40000"/>
            <a:lumOff val="60000"/>
          </a:schemeClr>
        </a:solidFill>
        <a:ln w="1460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a:p>
          <a:pPr algn="l"/>
          <a:endParaRPr lang="en-US" sz="1100"/>
        </a:p>
        <a:p>
          <a:pPr algn="l"/>
          <a:endParaRPr lang="en-US" sz="1100"/>
        </a:p>
        <a:p>
          <a:pPr algn="l"/>
          <a:endParaRPr lang="en-US" sz="1100"/>
        </a:p>
        <a:p>
          <a:pPr algn="l"/>
          <a:endParaRPr lang="en-US" sz="1100"/>
        </a:p>
        <a:p>
          <a:pPr algn="l"/>
          <a:endParaRPr lang="en-US" sz="1100"/>
        </a:p>
      </xdr:txBody>
    </xdr:sp>
    <xdr:clientData/>
  </xdr:twoCellAnchor>
  <xdr:twoCellAnchor>
    <xdr:from>
      <xdr:col>3</xdr:col>
      <xdr:colOff>276225</xdr:colOff>
      <xdr:row>1</xdr:row>
      <xdr:rowOff>123826</xdr:rowOff>
    </xdr:from>
    <xdr:to>
      <xdr:col>3</xdr:col>
      <xdr:colOff>1304925</xdr:colOff>
      <xdr:row>3</xdr:row>
      <xdr:rowOff>19051</xdr:rowOff>
    </xdr:to>
    <xdr:sp macro="" textlink="">
      <xdr:nvSpPr>
        <xdr:cNvPr id="3" name="TextBox 2">
          <a:extLst>
            <a:ext uri="{FF2B5EF4-FFF2-40B4-BE49-F238E27FC236}">
              <a16:creationId xmlns:a16="http://schemas.microsoft.com/office/drawing/2014/main" id="{00000000-0008-0000-6200-000003000000}"/>
            </a:ext>
          </a:extLst>
        </xdr:cNvPr>
        <xdr:cNvSpPr txBox="1"/>
      </xdr:nvSpPr>
      <xdr:spPr>
        <a:xfrm>
          <a:off x="2105025" y="323851"/>
          <a:ext cx="1028700" cy="381000"/>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solidFill>
                <a:srgbClr val="FF0000"/>
              </a:solidFill>
            </a:rPr>
            <a:t>Test 4</a:t>
          </a:r>
        </a:p>
      </xdr:txBody>
    </xdr:sp>
    <xdr:clientData/>
  </xdr:twoCellAnchor>
  <xdr:twoCellAnchor editAs="oneCell">
    <xdr:from>
      <xdr:col>8</xdr:col>
      <xdr:colOff>1200149</xdr:colOff>
      <xdr:row>2</xdr:row>
      <xdr:rowOff>161925</xdr:rowOff>
    </xdr:from>
    <xdr:to>
      <xdr:col>8</xdr:col>
      <xdr:colOff>2543174</xdr:colOff>
      <xdr:row>9</xdr:row>
      <xdr:rowOff>171450</xdr:rowOff>
    </xdr:to>
    <xdr:pic>
      <xdr:nvPicPr>
        <xdr:cNvPr id="4" name="Picture 3">
          <a:extLst>
            <a:ext uri="{FF2B5EF4-FFF2-40B4-BE49-F238E27FC236}">
              <a16:creationId xmlns:a16="http://schemas.microsoft.com/office/drawing/2014/main" id="{00000000-0008-0000-62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39124" y="657225"/>
          <a:ext cx="1343025" cy="1343025"/>
        </a:xfrm>
        <a:prstGeom prst="rect">
          <a:avLst/>
        </a:prstGeom>
        <a:noFill/>
        <a:ln w="25400">
          <a:solidFill>
            <a:srgbClr val="C00000"/>
          </a:solidFill>
        </a:ln>
      </xdr:spPr>
    </xdr:pic>
    <xdr:clientData/>
  </xdr:twoCellAnchor>
  <xdr:twoCellAnchor>
    <xdr:from>
      <xdr:col>11</xdr:col>
      <xdr:colOff>0</xdr:colOff>
      <xdr:row>10</xdr:row>
      <xdr:rowOff>9525</xdr:rowOff>
    </xdr:from>
    <xdr:to>
      <xdr:col>13</xdr:col>
      <xdr:colOff>298704</xdr:colOff>
      <xdr:row>11</xdr:row>
      <xdr:rowOff>111633</xdr:rowOff>
    </xdr:to>
    <xdr:sp macro="" textlink="">
      <xdr:nvSpPr>
        <xdr:cNvPr id="5" name="Rectangle: Rounded Corners 4">
          <a:hlinkClick xmlns:r="http://schemas.openxmlformats.org/officeDocument/2006/relationships" r:id="rId2"/>
          <a:extLst>
            <a:ext uri="{FF2B5EF4-FFF2-40B4-BE49-F238E27FC236}">
              <a16:creationId xmlns:a16="http://schemas.microsoft.com/office/drawing/2014/main" id="{00000000-0008-0000-6200-000005000000}"/>
            </a:ext>
          </a:extLst>
        </xdr:cNvPr>
        <xdr:cNvSpPr/>
      </xdr:nvSpPr>
      <xdr:spPr>
        <a:xfrm>
          <a:off x="10906125" y="2028825"/>
          <a:ext cx="1517904" cy="292608"/>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Alternate</a:t>
          </a:r>
          <a:r>
            <a:rPr lang="en-US" sz="1100" b="1" i="1" u="none" baseline="0">
              <a:solidFill>
                <a:schemeClr val="bg1"/>
              </a:solidFill>
            </a:rPr>
            <a:t> Water Supply</a:t>
          </a:r>
          <a:endParaRPr lang="en-US" sz="1100" b="1" i="1" u="none">
            <a:solidFill>
              <a:schemeClr val="bg1"/>
            </a:solidFill>
          </a:endParaRPr>
        </a:p>
      </xdr:txBody>
    </xdr:sp>
    <xdr:clientData/>
  </xdr:twoCellAnchor>
  <xdr:twoCellAnchor>
    <xdr:from>
      <xdr:col>11</xdr:col>
      <xdr:colOff>0</xdr:colOff>
      <xdr:row>3</xdr:row>
      <xdr:rowOff>0</xdr:rowOff>
    </xdr:from>
    <xdr:to>
      <xdr:col>13</xdr:col>
      <xdr:colOff>298704</xdr:colOff>
      <xdr:row>4</xdr:row>
      <xdr:rowOff>102108</xdr:rowOff>
    </xdr:to>
    <xdr:sp macro="" textlink="">
      <xdr:nvSpPr>
        <xdr:cNvPr id="6" name="Rectangle: Rounded Corners 5">
          <a:hlinkClick xmlns:r="http://schemas.openxmlformats.org/officeDocument/2006/relationships" r:id="rId3"/>
          <a:extLst>
            <a:ext uri="{FF2B5EF4-FFF2-40B4-BE49-F238E27FC236}">
              <a16:creationId xmlns:a16="http://schemas.microsoft.com/office/drawing/2014/main" id="{00000000-0008-0000-6200-000006000000}"/>
            </a:ext>
          </a:extLst>
        </xdr:cNvPr>
        <xdr:cNvSpPr/>
      </xdr:nvSpPr>
      <xdr:spPr>
        <a:xfrm>
          <a:off x="10906125" y="685800"/>
          <a:ext cx="1517904" cy="292608"/>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Home Page</a:t>
          </a:r>
        </a:p>
      </xdr:txBody>
    </xdr:sp>
    <xdr:clientData/>
  </xdr:twoCellAnchor>
  <xdr:twoCellAnchor>
    <xdr:from>
      <xdr:col>11</xdr:col>
      <xdr:colOff>0</xdr:colOff>
      <xdr:row>7</xdr:row>
      <xdr:rowOff>133350</xdr:rowOff>
    </xdr:from>
    <xdr:to>
      <xdr:col>13</xdr:col>
      <xdr:colOff>298704</xdr:colOff>
      <xdr:row>9</xdr:row>
      <xdr:rowOff>44958</xdr:rowOff>
    </xdr:to>
    <xdr:sp macro="" textlink="">
      <xdr:nvSpPr>
        <xdr:cNvPr id="7" name="Rectangle: Rounded Corners 6">
          <a:hlinkClick xmlns:r="http://schemas.openxmlformats.org/officeDocument/2006/relationships" r:id="rId4"/>
          <a:extLst>
            <a:ext uri="{FF2B5EF4-FFF2-40B4-BE49-F238E27FC236}">
              <a16:creationId xmlns:a16="http://schemas.microsoft.com/office/drawing/2014/main" id="{00000000-0008-0000-6200-000007000000}"/>
            </a:ext>
          </a:extLst>
        </xdr:cNvPr>
        <xdr:cNvSpPr/>
      </xdr:nvSpPr>
      <xdr:spPr>
        <a:xfrm>
          <a:off x="10906125" y="1581150"/>
          <a:ext cx="1517904" cy="292608"/>
        </a:xfrm>
        <a:prstGeom prst="roundRect">
          <a:avLst/>
        </a:prstGeom>
        <a:solidFill>
          <a:srgbClr val="00B0F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Apparatus</a:t>
          </a:r>
          <a:r>
            <a:rPr lang="en-US" sz="1100" b="1" i="1" u="none" baseline="0">
              <a:solidFill>
                <a:schemeClr val="bg1"/>
              </a:solidFill>
            </a:rPr>
            <a:t> List Form</a:t>
          </a:r>
          <a:endParaRPr lang="en-US" sz="1100" b="1" i="1" u="none">
            <a:solidFill>
              <a:schemeClr val="bg1"/>
            </a:solidFill>
          </a:endParaRPr>
        </a:p>
      </xdr:txBody>
    </xdr:sp>
    <xdr:clientData/>
  </xdr:twoCellAnchor>
  <xdr:twoCellAnchor>
    <xdr:from>
      <xdr:col>11</xdr:col>
      <xdr:colOff>0</xdr:colOff>
      <xdr:row>5</xdr:row>
      <xdr:rowOff>66675</xdr:rowOff>
    </xdr:from>
    <xdr:to>
      <xdr:col>13</xdr:col>
      <xdr:colOff>298704</xdr:colOff>
      <xdr:row>6</xdr:row>
      <xdr:rowOff>168783</xdr:rowOff>
    </xdr:to>
    <xdr:sp macro="" textlink="">
      <xdr:nvSpPr>
        <xdr:cNvPr id="8" name="Rectangle: Rounded Corners 7">
          <a:hlinkClick xmlns:r="http://schemas.openxmlformats.org/officeDocument/2006/relationships" r:id="rId5"/>
          <a:extLst>
            <a:ext uri="{FF2B5EF4-FFF2-40B4-BE49-F238E27FC236}">
              <a16:creationId xmlns:a16="http://schemas.microsoft.com/office/drawing/2014/main" id="{00000000-0008-0000-6200-000008000000}"/>
            </a:ext>
          </a:extLst>
        </xdr:cNvPr>
        <xdr:cNvSpPr/>
      </xdr:nvSpPr>
      <xdr:spPr>
        <a:xfrm>
          <a:off x="10906125" y="1133475"/>
          <a:ext cx="1517904" cy="29260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Task Sheet</a:t>
          </a:r>
        </a:p>
      </xdr:txBody>
    </xdr:sp>
    <xdr:clientData/>
  </xdr:twoCellAnchor>
  <xdr:twoCellAnchor>
    <xdr:from>
      <xdr:col>11</xdr:col>
      <xdr:colOff>381001</xdr:colOff>
      <xdr:row>12</xdr:row>
      <xdr:rowOff>133350</xdr:rowOff>
    </xdr:from>
    <xdr:to>
      <xdr:col>13</xdr:col>
      <xdr:colOff>66676</xdr:colOff>
      <xdr:row>13</xdr:row>
      <xdr:rowOff>178308</xdr:rowOff>
    </xdr:to>
    <xdr:sp macro="" textlink="">
      <xdr:nvSpPr>
        <xdr:cNvPr id="9" name="Rectangle: Rounded Corners 8">
          <a:hlinkClick xmlns:r="http://schemas.openxmlformats.org/officeDocument/2006/relationships" r:id="rId6"/>
          <a:extLst>
            <a:ext uri="{FF2B5EF4-FFF2-40B4-BE49-F238E27FC236}">
              <a16:creationId xmlns:a16="http://schemas.microsoft.com/office/drawing/2014/main" id="{00000000-0008-0000-6200-000009000000}"/>
            </a:ext>
          </a:extLst>
        </xdr:cNvPr>
        <xdr:cNvSpPr/>
      </xdr:nvSpPr>
      <xdr:spPr>
        <a:xfrm>
          <a:off x="11287126" y="2533650"/>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1</a:t>
          </a:r>
        </a:p>
      </xdr:txBody>
    </xdr:sp>
    <xdr:clientData/>
  </xdr:twoCellAnchor>
  <xdr:twoCellAnchor>
    <xdr:from>
      <xdr:col>11</xdr:col>
      <xdr:colOff>381001</xdr:colOff>
      <xdr:row>13</xdr:row>
      <xdr:rowOff>321945</xdr:rowOff>
    </xdr:from>
    <xdr:to>
      <xdr:col>13</xdr:col>
      <xdr:colOff>66676</xdr:colOff>
      <xdr:row>13</xdr:row>
      <xdr:rowOff>614553</xdr:rowOff>
    </xdr:to>
    <xdr:sp macro="" textlink="">
      <xdr:nvSpPr>
        <xdr:cNvPr id="10" name="Rectangle: Rounded Corners 9">
          <a:hlinkClick xmlns:r="http://schemas.openxmlformats.org/officeDocument/2006/relationships" r:id="rId7"/>
          <a:extLst>
            <a:ext uri="{FF2B5EF4-FFF2-40B4-BE49-F238E27FC236}">
              <a16:creationId xmlns:a16="http://schemas.microsoft.com/office/drawing/2014/main" id="{00000000-0008-0000-6200-00000A000000}"/>
            </a:ext>
          </a:extLst>
        </xdr:cNvPr>
        <xdr:cNvSpPr/>
      </xdr:nvSpPr>
      <xdr:spPr>
        <a:xfrm>
          <a:off x="11287126" y="2969895"/>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2</a:t>
          </a:r>
        </a:p>
      </xdr:txBody>
    </xdr:sp>
    <xdr:clientData/>
  </xdr:twoCellAnchor>
  <xdr:twoCellAnchor>
    <xdr:from>
      <xdr:col>11</xdr:col>
      <xdr:colOff>381001</xdr:colOff>
      <xdr:row>13</xdr:row>
      <xdr:rowOff>758190</xdr:rowOff>
    </xdr:from>
    <xdr:to>
      <xdr:col>13</xdr:col>
      <xdr:colOff>66676</xdr:colOff>
      <xdr:row>15</xdr:row>
      <xdr:rowOff>88773</xdr:rowOff>
    </xdr:to>
    <xdr:sp macro="" textlink="">
      <xdr:nvSpPr>
        <xdr:cNvPr id="11" name="Rectangle: Rounded Corners 10">
          <a:hlinkClick xmlns:r="http://schemas.openxmlformats.org/officeDocument/2006/relationships" r:id="rId8"/>
          <a:extLst>
            <a:ext uri="{FF2B5EF4-FFF2-40B4-BE49-F238E27FC236}">
              <a16:creationId xmlns:a16="http://schemas.microsoft.com/office/drawing/2014/main" id="{00000000-0008-0000-6200-00000B000000}"/>
            </a:ext>
          </a:extLst>
        </xdr:cNvPr>
        <xdr:cNvSpPr/>
      </xdr:nvSpPr>
      <xdr:spPr>
        <a:xfrm>
          <a:off x="11287126" y="3406140"/>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3</a:t>
          </a:r>
        </a:p>
      </xdr:txBody>
    </xdr:sp>
    <xdr:clientData/>
  </xdr:twoCellAnchor>
  <xdr:twoCellAnchor>
    <xdr:from>
      <xdr:col>11</xdr:col>
      <xdr:colOff>381001</xdr:colOff>
      <xdr:row>16</xdr:row>
      <xdr:rowOff>41910</xdr:rowOff>
    </xdr:from>
    <xdr:to>
      <xdr:col>13</xdr:col>
      <xdr:colOff>66676</xdr:colOff>
      <xdr:row>17</xdr:row>
      <xdr:rowOff>144018</xdr:rowOff>
    </xdr:to>
    <xdr:sp macro="" textlink="">
      <xdr:nvSpPr>
        <xdr:cNvPr id="12" name="Rectangle: Rounded Corners 11">
          <a:hlinkClick xmlns:r="http://schemas.openxmlformats.org/officeDocument/2006/relationships" r:id="rId9"/>
          <a:extLst>
            <a:ext uri="{FF2B5EF4-FFF2-40B4-BE49-F238E27FC236}">
              <a16:creationId xmlns:a16="http://schemas.microsoft.com/office/drawing/2014/main" id="{00000000-0008-0000-6200-00000C000000}"/>
            </a:ext>
          </a:extLst>
        </xdr:cNvPr>
        <xdr:cNvSpPr/>
      </xdr:nvSpPr>
      <xdr:spPr>
        <a:xfrm>
          <a:off x="11287126" y="3842385"/>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4</a:t>
          </a:r>
        </a:p>
      </xdr:txBody>
    </xdr:sp>
    <xdr:clientData/>
  </xdr:twoCellAnchor>
  <xdr:twoCellAnchor>
    <xdr:from>
      <xdr:col>11</xdr:col>
      <xdr:colOff>381001</xdr:colOff>
      <xdr:row>18</xdr:row>
      <xdr:rowOff>97155</xdr:rowOff>
    </xdr:from>
    <xdr:to>
      <xdr:col>13</xdr:col>
      <xdr:colOff>66676</xdr:colOff>
      <xdr:row>19</xdr:row>
      <xdr:rowOff>189738</xdr:rowOff>
    </xdr:to>
    <xdr:sp macro="" textlink="">
      <xdr:nvSpPr>
        <xdr:cNvPr id="13" name="Rectangle: Rounded Corners 12">
          <a:hlinkClick xmlns:r="http://schemas.openxmlformats.org/officeDocument/2006/relationships" r:id="rId10"/>
          <a:extLst>
            <a:ext uri="{FF2B5EF4-FFF2-40B4-BE49-F238E27FC236}">
              <a16:creationId xmlns:a16="http://schemas.microsoft.com/office/drawing/2014/main" id="{00000000-0008-0000-6200-00000D000000}"/>
            </a:ext>
          </a:extLst>
        </xdr:cNvPr>
        <xdr:cNvSpPr/>
      </xdr:nvSpPr>
      <xdr:spPr>
        <a:xfrm>
          <a:off x="11287126" y="4278630"/>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5</a:t>
          </a:r>
        </a:p>
      </xdr:txBody>
    </xdr:sp>
    <xdr:clientData/>
  </xdr:twoCellAnchor>
  <xdr:twoCellAnchor>
    <xdr:from>
      <xdr:col>11</xdr:col>
      <xdr:colOff>0</xdr:colOff>
      <xdr:row>20</xdr:row>
      <xdr:rowOff>38100</xdr:rowOff>
    </xdr:from>
    <xdr:to>
      <xdr:col>13</xdr:col>
      <xdr:colOff>444248</xdr:colOff>
      <xdr:row>22</xdr:row>
      <xdr:rowOff>142875</xdr:rowOff>
    </xdr:to>
    <xdr:sp macro="" textlink="">
      <xdr:nvSpPr>
        <xdr:cNvPr id="15" name="Rectangle: Rounded Corners 14">
          <a:hlinkClick xmlns:r="http://schemas.openxmlformats.org/officeDocument/2006/relationships" r:id="rId11"/>
          <a:extLst>
            <a:ext uri="{FF2B5EF4-FFF2-40B4-BE49-F238E27FC236}">
              <a16:creationId xmlns:a16="http://schemas.microsoft.com/office/drawing/2014/main" id="{00000000-0008-0000-6200-00000F000000}"/>
            </a:ext>
          </a:extLst>
        </xdr:cNvPr>
        <xdr:cNvSpPr/>
      </xdr:nvSpPr>
      <xdr:spPr>
        <a:xfrm>
          <a:off x="10906125" y="4762500"/>
          <a:ext cx="1663448" cy="485775"/>
        </a:xfrm>
        <a:prstGeom prst="roundRect">
          <a:avLst/>
        </a:prstGeom>
        <a:solidFill>
          <a:schemeClr val="accent2">
            <a:lumMod val="60000"/>
            <a:lumOff val="40000"/>
          </a:schemeClr>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tx1"/>
              </a:solidFill>
            </a:rPr>
            <a:t>Extended</a:t>
          </a:r>
          <a:r>
            <a:rPr lang="en-US" sz="1100" b="1" i="1" u="none" baseline="0">
              <a:solidFill>
                <a:schemeClr val="tx1"/>
              </a:solidFill>
            </a:rPr>
            <a:t> Hose Lay Calculator</a:t>
          </a:r>
          <a:endParaRPr lang="en-US" sz="1100" b="1" i="1" u="none">
            <a:solidFill>
              <a:schemeClr val="tx1"/>
            </a:solidFill>
          </a:endParaRPr>
        </a:p>
      </xdr:txBody>
    </xdr:sp>
    <xdr:clientData/>
  </xdr:twoCellAnchor>
  <xdr:twoCellAnchor>
    <xdr:from>
      <xdr:col>14</xdr:col>
      <xdr:colOff>0</xdr:colOff>
      <xdr:row>3</xdr:row>
      <xdr:rowOff>0</xdr:rowOff>
    </xdr:from>
    <xdr:to>
      <xdr:col>16</xdr:col>
      <xdr:colOff>121922</xdr:colOff>
      <xdr:row>33</xdr:row>
      <xdr:rowOff>132480</xdr:rowOff>
    </xdr:to>
    <xdr:grpSp>
      <xdr:nvGrpSpPr>
        <xdr:cNvPr id="64" name="Group 63">
          <a:extLst>
            <a:ext uri="{FF2B5EF4-FFF2-40B4-BE49-F238E27FC236}">
              <a16:creationId xmlns:a16="http://schemas.microsoft.com/office/drawing/2014/main" id="{4F8562B0-7630-4C94-9B3C-8322C2077514}"/>
            </a:ext>
          </a:extLst>
        </xdr:cNvPr>
        <xdr:cNvGrpSpPr/>
      </xdr:nvGrpSpPr>
      <xdr:grpSpPr>
        <a:xfrm>
          <a:off x="13068300" y="670560"/>
          <a:ext cx="1371602" cy="6411360"/>
          <a:chOff x="365760" y="191859"/>
          <a:chExt cx="1371602" cy="6411360"/>
        </a:xfrm>
      </xdr:grpSpPr>
      <xdr:sp macro="" textlink="">
        <xdr:nvSpPr>
          <xdr:cNvPr id="65" name="Rectangle: Rounded Corners 64">
            <a:hlinkClick xmlns:r="http://schemas.openxmlformats.org/officeDocument/2006/relationships" r:id="rId12"/>
            <a:extLst>
              <a:ext uri="{FF2B5EF4-FFF2-40B4-BE49-F238E27FC236}">
                <a16:creationId xmlns:a16="http://schemas.microsoft.com/office/drawing/2014/main" id="{7929D422-404B-986C-7331-3B0F94EA659B}"/>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66" name="Rectangle: Rounded Corners 65">
            <a:hlinkClick xmlns:r="http://schemas.openxmlformats.org/officeDocument/2006/relationships" r:id="rId13"/>
            <a:extLst>
              <a:ext uri="{FF2B5EF4-FFF2-40B4-BE49-F238E27FC236}">
                <a16:creationId xmlns:a16="http://schemas.microsoft.com/office/drawing/2014/main" id="{AB291FE8-BED7-9E4E-E554-A56B79ADC2B0}"/>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67" name="Rectangle: Rounded Corners 66">
            <a:hlinkClick xmlns:r="http://schemas.openxmlformats.org/officeDocument/2006/relationships" r:id="rId14"/>
            <a:extLst>
              <a:ext uri="{FF2B5EF4-FFF2-40B4-BE49-F238E27FC236}">
                <a16:creationId xmlns:a16="http://schemas.microsoft.com/office/drawing/2014/main" id="{A0A4110B-6BD9-0260-C58C-7F690F451922}"/>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68" name="Rectangle: Rounded Corners 67">
            <a:hlinkClick xmlns:r="http://schemas.openxmlformats.org/officeDocument/2006/relationships" r:id="rId15"/>
            <a:extLst>
              <a:ext uri="{FF2B5EF4-FFF2-40B4-BE49-F238E27FC236}">
                <a16:creationId xmlns:a16="http://schemas.microsoft.com/office/drawing/2014/main" id="{F6DCF4C4-112D-BC3B-92EE-25F44880CA38}"/>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69" name="Rectangle: Rounded Corners 68">
            <a:hlinkClick xmlns:r="http://schemas.openxmlformats.org/officeDocument/2006/relationships" r:id="rId16"/>
            <a:extLst>
              <a:ext uri="{FF2B5EF4-FFF2-40B4-BE49-F238E27FC236}">
                <a16:creationId xmlns:a16="http://schemas.microsoft.com/office/drawing/2014/main" id="{9A8FBA90-A56D-D4F3-FDAB-1CDC71F1E7BD}"/>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70" name="Rectangle: Rounded Corners 69">
            <a:hlinkClick xmlns:r="http://schemas.openxmlformats.org/officeDocument/2006/relationships" r:id="rId17"/>
            <a:extLst>
              <a:ext uri="{FF2B5EF4-FFF2-40B4-BE49-F238E27FC236}">
                <a16:creationId xmlns:a16="http://schemas.microsoft.com/office/drawing/2014/main" id="{7BC59C71-15FD-1909-6DAB-32E1F8C1791E}"/>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71" name="Rectangle: Rounded Corners 70">
            <a:hlinkClick xmlns:r="http://schemas.openxmlformats.org/officeDocument/2006/relationships" r:id="rId18"/>
            <a:extLst>
              <a:ext uri="{FF2B5EF4-FFF2-40B4-BE49-F238E27FC236}">
                <a16:creationId xmlns:a16="http://schemas.microsoft.com/office/drawing/2014/main" id="{41BDECD9-F8FE-32F5-14BC-FEB082E27FB5}"/>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72" name="Rectangle: Rounded Corners 71">
            <a:hlinkClick xmlns:r="http://schemas.openxmlformats.org/officeDocument/2006/relationships" r:id="rId19"/>
            <a:extLst>
              <a:ext uri="{FF2B5EF4-FFF2-40B4-BE49-F238E27FC236}">
                <a16:creationId xmlns:a16="http://schemas.microsoft.com/office/drawing/2014/main" id="{BA1AC2E3-C73C-7B83-C3C8-A029615E893A}"/>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73" name="Rectangle: Rounded Corners 72">
            <a:hlinkClick xmlns:r="http://schemas.openxmlformats.org/officeDocument/2006/relationships" r:id="rId20"/>
            <a:extLst>
              <a:ext uri="{FF2B5EF4-FFF2-40B4-BE49-F238E27FC236}">
                <a16:creationId xmlns:a16="http://schemas.microsoft.com/office/drawing/2014/main" id="{06753613-C399-ECC6-DD9A-4709A0B76793}"/>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74" name="Rectangle: Rounded Corners 73">
            <a:hlinkClick xmlns:r="http://schemas.openxmlformats.org/officeDocument/2006/relationships" r:id="rId21"/>
            <a:extLst>
              <a:ext uri="{FF2B5EF4-FFF2-40B4-BE49-F238E27FC236}">
                <a16:creationId xmlns:a16="http://schemas.microsoft.com/office/drawing/2014/main" id="{8DB817AD-F1B6-E78B-BEBF-33871FB5991B}"/>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75" name="Rectangle: Rounded Corners 74">
            <a:hlinkClick xmlns:r="http://schemas.openxmlformats.org/officeDocument/2006/relationships" r:id="rId22"/>
            <a:extLst>
              <a:ext uri="{FF2B5EF4-FFF2-40B4-BE49-F238E27FC236}">
                <a16:creationId xmlns:a16="http://schemas.microsoft.com/office/drawing/2014/main" id="{32DA56A3-2F93-DE2F-7915-EC940C201B9A}"/>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76" name="Rectangle: Rounded Corners 75">
            <a:hlinkClick xmlns:r="http://schemas.openxmlformats.org/officeDocument/2006/relationships" r:id="rId23"/>
            <a:extLst>
              <a:ext uri="{FF2B5EF4-FFF2-40B4-BE49-F238E27FC236}">
                <a16:creationId xmlns:a16="http://schemas.microsoft.com/office/drawing/2014/main" id="{4EDD9C21-8271-64F5-9F6D-10D43493D123}"/>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77" name="Rectangle: Rounded Corners 76">
            <a:hlinkClick xmlns:r="http://schemas.openxmlformats.org/officeDocument/2006/relationships" r:id="rId24"/>
            <a:extLst>
              <a:ext uri="{FF2B5EF4-FFF2-40B4-BE49-F238E27FC236}">
                <a16:creationId xmlns:a16="http://schemas.microsoft.com/office/drawing/2014/main" id="{C07C08BB-EF60-9706-70BB-DF70AE977292}"/>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78" name="Rectangle: Rounded Corners 77">
            <a:hlinkClick xmlns:r="http://schemas.openxmlformats.org/officeDocument/2006/relationships" r:id="rId25"/>
            <a:extLst>
              <a:ext uri="{FF2B5EF4-FFF2-40B4-BE49-F238E27FC236}">
                <a16:creationId xmlns:a16="http://schemas.microsoft.com/office/drawing/2014/main" id="{45983D89-B58A-F3D5-732E-CE87149E0791}"/>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79" name="Rectangle: Rounded Corners 78">
            <a:hlinkClick xmlns:r="http://schemas.openxmlformats.org/officeDocument/2006/relationships" r:id="rId26"/>
            <a:extLst>
              <a:ext uri="{FF2B5EF4-FFF2-40B4-BE49-F238E27FC236}">
                <a16:creationId xmlns:a16="http://schemas.microsoft.com/office/drawing/2014/main" id="{EBA273E5-7D92-AF4E-0146-D5984A9B30A0}"/>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80" name="Rectangle: Rounded Corners 79">
            <a:hlinkClick xmlns:r="http://schemas.openxmlformats.org/officeDocument/2006/relationships" r:id="rId27"/>
            <a:extLst>
              <a:ext uri="{FF2B5EF4-FFF2-40B4-BE49-F238E27FC236}">
                <a16:creationId xmlns:a16="http://schemas.microsoft.com/office/drawing/2014/main" id="{64896269-42D2-8FAD-CA51-5F0A07D99757}"/>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81" name="Rectangle: Rounded Corners 80">
            <a:hlinkClick xmlns:r="http://schemas.openxmlformats.org/officeDocument/2006/relationships" r:id="rId2"/>
            <a:extLst>
              <a:ext uri="{FF2B5EF4-FFF2-40B4-BE49-F238E27FC236}">
                <a16:creationId xmlns:a16="http://schemas.microsoft.com/office/drawing/2014/main" id="{5A94E905-E227-F692-3B50-6576F951D67E}"/>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82" name="Rectangle: Rounded Corners 81">
            <a:hlinkClick xmlns:r="http://schemas.openxmlformats.org/officeDocument/2006/relationships" r:id="rId28"/>
            <a:extLst>
              <a:ext uri="{FF2B5EF4-FFF2-40B4-BE49-F238E27FC236}">
                <a16:creationId xmlns:a16="http://schemas.microsoft.com/office/drawing/2014/main" id="{EEB6B01B-911E-39D5-9D13-7F172B6B4E1D}"/>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83" name="Rectangle: Rounded Corners 82">
            <a:hlinkClick xmlns:r="http://schemas.openxmlformats.org/officeDocument/2006/relationships" r:id="rId29"/>
            <a:extLst>
              <a:ext uri="{FF2B5EF4-FFF2-40B4-BE49-F238E27FC236}">
                <a16:creationId xmlns:a16="http://schemas.microsoft.com/office/drawing/2014/main" id="{4082BDB8-0929-28F0-CCE2-2BEAC27CA2E8}"/>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84" name="Rectangle: Rounded Corners 83">
            <a:hlinkClick xmlns:r="http://schemas.openxmlformats.org/officeDocument/2006/relationships" r:id="rId4"/>
            <a:extLst>
              <a:ext uri="{FF2B5EF4-FFF2-40B4-BE49-F238E27FC236}">
                <a16:creationId xmlns:a16="http://schemas.microsoft.com/office/drawing/2014/main" id="{B677BDF5-423C-2898-9870-805927567E99}"/>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97.xml><?xml version="1.0" encoding="utf-8"?>
<xdr:wsDr xmlns:xdr="http://schemas.openxmlformats.org/drawingml/2006/spreadsheetDrawing" xmlns:a="http://schemas.openxmlformats.org/drawingml/2006/main">
  <xdr:twoCellAnchor>
    <xdr:from>
      <xdr:col>2</xdr:col>
      <xdr:colOff>19049</xdr:colOff>
      <xdr:row>20</xdr:row>
      <xdr:rowOff>19049</xdr:rowOff>
    </xdr:from>
    <xdr:to>
      <xdr:col>10</xdr:col>
      <xdr:colOff>19049</xdr:colOff>
      <xdr:row>27</xdr:row>
      <xdr:rowOff>180974</xdr:rowOff>
    </xdr:to>
    <xdr:sp macro="" textlink="" fLocksText="0">
      <xdr:nvSpPr>
        <xdr:cNvPr id="2" name="TextBox 1">
          <a:extLst>
            <a:ext uri="{FF2B5EF4-FFF2-40B4-BE49-F238E27FC236}">
              <a16:creationId xmlns:a16="http://schemas.microsoft.com/office/drawing/2014/main" id="{00000000-0008-0000-6300-000002000000}"/>
            </a:ext>
          </a:extLst>
        </xdr:cNvPr>
        <xdr:cNvSpPr txBox="1"/>
      </xdr:nvSpPr>
      <xdr:spPr>
        <a:xfrm>
          <a:off x="1238249" y="4743449"/>
          <a:ext cx="9077325" cy="1495425"/>
        </a:xfrm>
        <a:prstGeom prst="rect">
          <a:avLst/>
        </a:prstGeom>
        <a:solidFill>
          <a:schemeClr val="accent1">
            <a:lumMod val="40000"/>
            <a:lumOff val="60000"/>
          </a:schemeClr>
        </a:solidFill>
        <a:ln w="1460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endParaRPr lang="en-US" sz="1100"/>
        </a:p>
        <a:p>
          <a:pPr algn="l"/>
          <a:endParaRPr lang="en-US" sz="1100"/>
        </a:p>
        <a:p>
          <a:pPr algn="l"/>
          <a:endParaRPr lang="en-US" sz="1100"/>
        </a:p>
        <a:p>
          <a:pPr algn="l"/>
          <a:endParaRPr lang="en-US" sz="1100"/>
        </a:p>
        <a:p>
          <a:pPr algn="l"/>
          <a:endParaRPr lang="en-US" sz="1100"/>
        </a:p>
        <a:p>
          <a:pPr algn="l"/>
          <a:endParaRPr lang="en-US" sz="1100"/>
        </a:p>
      </xdr:txBody>
    </xdr:sp>
    <xdr:clientData/>
  </xdr:twoCellAnchor>
  <xdr:twoCellAnchor>
    <xdr:from>
      <xdr:col>3</xdr:col>
      <xdr:colOff>276225</xdr:colOff>
      <xdr:row>1</xdr:row>
      <xdr:rowOff>123826</xdr:rowOff>
    </xdr:from>
    <xdr:to>
      <xdr:col>3</xdr:col>
      <xdr:colOff>1304925</xdr:colOff>
      <xdr:row>3</xdr:row>
      <xdr:rowOff>19051</xdr:rowOff>
    </xdr:to>
    <xdr:sp macro="" textlink="">
      <xdr:nvSpPr>
        <xdr:cNvPr id="3" name="TextBox 2">
          <a:extLst>
            <a:ext uri="{FF2B5EF4-FFF2-40B4-BE49-F238E27FC236}">
              <a16:creationId xmlns:a16="http://schemas.microsoft.com/office/drawing/2014/main" id="{00000000-0008-0000-6300-000003000000}"/>
            </a:ext>
          </a:extLst>
        </xdr:cNvPr>
        <xdr:cNvSpPr txBox="1"/>
      </xdr:nvSpPr>
      <xdr:spPr>
        <a:xfrm>
          <a:off x="2105025" y="323851"/>
          <a:ext cx="1028700" cy="381000"/>
        </a:xfrm>
        <a:prstGeom prst="rect">
          <a:avLst/>
        </a:prstGeom>
        <a:solidFill>
          <a:schemeClr val="accent4">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solidFill>
                <a:srgbClr val="FF0000"/>
              </a:solidFill>
            </a:rPr>
            <a:t>Test 5</a:t>
          </a:r>
        </a:p>
      </xdr:txBody>
    </xdr:sp>
    <xdr:clientData/>
  </xdr:twoCellAnchor>
  <xdr:twoCellAnchor editAs="oneCell">
    <xdr:from>
      <xdr:col>8</xdr:col>
      <xdr:colOff>1200149</xdr:colOff>
      <xdr:row>2</xdr:row>
      <xdr:rowOff>161925</xdr:rowOff>
    </xdr:from>
    <xdr:to>
      <xdr:col>8</xdr:col>
      <xdr:colOff>2543174</xdr:colOff>
      <xdr:row>9</xdr:row>
      <xdr:rowOff>171450</xdr:rowOff>
    </xdr:to>
    <xdr:pic>
      <xdr:nvPicPr>
        <xdr:cNvPr id="4" name="Picture 3">
          <a:extLst>
            <a:ext uri="{FF2B5EF4-FFF2-40B4-BE49-F238E27FC236}">
              <a16:creationId xmlns:a16="http://schemas.microsoft.com/office/drawing/2014/main" id="{00000000-0008-0000-63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39124" y="657225"/>
          <a:ext cx="1343025" cy="1343025"/>
        </a:xfrm>
        <a:prstGeom prst="rect">
          <a:avLst/>
        </a:prstGeom>
        <a:noFill/>
        <a:ln w="25400">
          <a:solidFill>
            <a:srgbClr val="C00000"/>
          </a:solidFill>
        </a:ln>
      </xdr:spPr>
    </xdr:pic>
    <xdr:clientData/>
  </xdr:twoCellAnchor>
  <xdr:twoCellAnchor>
    <xdr:from>
      <xdr:col>11</xdr:col>
      <xdr:colOff>0</xdr:colOff>
      <xdr:row>10</xdr:row>
      <xdr:rowOff>9525</xdr:rowOff>
    </xdr:from>
    <xdr:to>
      <xdr:col>13</xdr:col>
      <xdr:colOff>298704</xdr:colOff>
      <xdr:row>11</xdr:row>
      <xdr:rowOff>111633</xdr:rowOff>
    </xdr:to>
    <xdr:sp macro="" textlink="">
      <xdr:nvSpPr>
        <xdr:cNvPr id="15" name="Rectangle: Rounded Corners 14">
          <a:hlinkClick xmlns:r="http://schemas.openxmlformats.org/officeDocument/2006/relationships" r:id="rId2"/>
          <a:extLst>
            <a:ext uri="{FF2B5EF4-FFF2-40B4-BE49-F238E27FC236}">
              <a16:creationId xmlns:a16="http://schemas.microsoft.com/office/drawing/2014/main" id="{00000000-0008-0000-6300-00000F000000}"/>
            </a:ext>
          </a:extLst>
        </xdr:cNvPr>
        <xdr:cNvSpPr/>
      </xdr:nvSpPr>
      <xdr:spPr>
        <a:xfrm>
          <a:off x="10906125" y="2028825"/>
          <a:ext cx="1517904" cy="292608"/>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Alternate</a:t>
          </a:r>
          <a:r>
            <a:rPr lang="en-US" sz="1100" b="1" i="1" u="none" baseline="0">
              <a:solidFill>
                <a:schemeClr val="bg1"/>
              </a:solidFill>
            </a:rPr>
            <a:t> Water Supply</a:t>
          </a:r>
          <a:endParaRPr lang="en-US" sz="1100" b="1" i="1" u="none">
            <a:solidFill>
              <a:schemeClr val="bg1"/>
            </a:solidFill>
          </a:endParaRPr>
        </a:p>
      </xdr:txBody>
    </xdr:sp>
    <xdr:clientData/>
  </xdr:twoCellAnchor>
  <xdr:twoCellAnchor>
    <xdr:from>
      <xdr:col>11</xdr:col>
      <xdr:colOff>0</xdr:colOff>
      <xdr:row>3</xdr:row>
      <xdr:rowOff>0</xdr:rowOff>
    </xdr:from>
    <xdr:to>
      <xdr:col>13</xdr:col>
      <xdr:colOff>298704</xdr:colOff>
      <xdr:row>4</xdr:row>
      <xdr:rowOff>102108</xdr:rowOff>
    </xdr:to>
    <xdr:sp macro="" textlink="">
      <xdr:nvSpPr>
        <xdr:cNvPr id="16" name="Rectangle: Rounded Corners 15">
          <a:hlinkClick xmlns:r="http://schemas.openxmlformats.org/officeDocument/2006/relationships" r:id="rId3"/>
          <a:extLst>
            <a:ext uri="{FF2B5EF4-FFF2-40B4-BE49-F238E27FC236}">
              <a16:creationId xmlns:a16="http://schemas.microsoft.com/office/drawing/2014/main" id="{00000000-0008-0000-6300-000010000000}"/>
            </a:ext>
          </a:extLst>
        </xdr:cNvPr>
        <xdr:cNvSpPr/>
      </xdr:nvSpPr>
      <xdr:spPr>
        <a:xfrm>
          <a:off x="10906125" y="685800"/>
          <a:ext cx="1517904" cy="292608"/>
        </a:xfrm>
        <a:prstGeom prst="roundRect">
          <a:avLst/>
        </a:prstGeom>
        <a:solidFill>
          <a:srgbClr val="00B05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Home Page</a:t>
          </a:r>
        </a:p>
      </xdr:txBody>
    </xdr:sp>
    <xdr:clientData/>
  </xdr:twoCellAnchor>
  <xdr:twoCellAnchor>
    <xdr:from>
      <xdr:col>11</xdr:col>
      <xdr:colOff>0</xdr:colOff>
      <xdr:row>7</xdr:row>
      <xdr:rowOff>133350</xdr:rowOff>
    </xdr:from>
    <xdr:to>
      <xdr:col>13</xdr:col>
      <xdr:colOff>298704</xdr:colOff>
      <xdr:row>9</xdr:row>
      <xdr:rowOff>44958</xdr:rowOff>
    </xdr:to>
    <xdr:sp macro="" textlink="">
      <xdr:nvSpPr>
        <xdr:cNvPr id="17" name="Rectangle: Rounded Corners 16">
          <a:hlinkClick xmlns:r="http://schemas.openxmlformats.org/officeDocument/2006/relationships" r:id="rId4"/>
          <a:extLst>
            <a:ext uri="{FF2B5EF4-FFF2-40B4-BE49-F238E27FC236}">
              <a16:creationId xmlns:a16="http://schemas.microsoft.com/office/drawing/2014/main" id="{00000000-0008-0000-6300-000011000000}"/>
            </a:ext>
          </a:extLst>
        </xdr:cNvPr>
        <xdr:cNvSpPr/>
      </xdr:nvSpPr>
      <xdr:spPr>
        <a:xfrm>
          <a:off x="10906125" y="1581150"/>
          <a:ext cx="1517904" cy="292608"/>
        </a:xfrm>
        <a:prstGeom prst="roundRect">
          <a:avLst/>
        </a:prstGeom>
        <a:solidFill>
          <a:srgbClr val="00B0F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Apparatus</a:t>
          </a:r>
          <a:r>
            <a:rPr lang="en-US" sz="1100" b="1" i="1" u="none" baseline="0">
              <a:solidFill>
                <a:schemeClr val="bg1"/>
              </a:solidFill>
            </a:rPr>
            <a:t> List Form</a:t>
          </a:r>
          <a:endParaRPr lang="en-US" sz="1100" b="1" i="1" u="none">
            <a:solidFill>
              <a:schemeClr val="bg1"/>
            </a:solidFill>
          </a:endParaRPr>
        </a:p>
      </xdr:txBody>
    </xdr:sp>
    <xdr:clientData/>
  </xdr:twoCellAnchor>
  <xdr:twoCellAnchor>
    <xdr:from>
      <xdr:col>11</xdr:col>
      <xdr:colOff>0</xdr:colOff>
      <xdr:row>5</xdr:row>
      <xdr:rowOff>66675</xdr:rowOff>
    </xdr:from>
    <xdr:to>
      <xdr:col>13</xdr:col>
      <xdr:colOff>298704</xdr:colOff>
      <xdr:row>6</xdr:row>
      <xdr:rowOff>168783</xdr:rowOff>
    </xdr:to>
    <xdr:sp macro="" textlink="">
      <xdr:nvSpPr>
        <xdr:cNvPr id="18" name="Rectangle: Rounded Corners 17">
          <a:hlinkClick xmlns:r="http://schemas.openxmlformats.org/officeDocument/2006/relationships" r:id="rId5"/>
          <a:extLst>
            <a:ext uri="{FF2B5EF4-FFF2-40B4-BE49-F238E27FC236}">
              <a16:creationId xmlns:a16="http://schemas.microsoft.com/office/drawing/2014/main" id="{00000000-0008-0000-6300-000012000000}"/>
            </a:ext>
          </a:extLst>
        </xdr:cNvPr>
        <xdr:cNvSpPr/>
      </xdr:nvSpPr>
      <xdr:spPr>
        <a:xfrm>
          <a:off x="10906125" y="1133475"/>
          <a:ext cx="1517904" cy="292608"/>
        </a:xfrm>
        <a:prstGeom prst="roundRect">
          <a:avLst/>
        </a:prstGeom>
        <a:solidFill>
          <a:srgbClr val="0070C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Task Sheet</a:t>
          </a:r>
        </a:p>
      </xdr:txBody>
    </xdr:sp>
    <xdr:clientData/>
  </xdr:twoCellAnchor>
  <xdr:twoCellAnchor>
    <xdr:from>
      <xdr:col>11</xdr:col>
      <xdr:colOff>381001</xdr:colOff>
      <xdr:row>12</xdr:row>
      <xdr:rowOff>133350</xdr:rowOff>
    </xdr:from>
    <xdr:to>
      <xdr:col>13</xdr:col>
      <xdr:colOff>66676</xdr:colOff>
      <xdr:row>13</xdr:row>
      <xdr:rowOff>178308</xdr:rowOff>
    </xdr:to>
    <xdr:sp macro="" textlink="">
      <xdr:nvSpPr>
        <xdr:cNvPr id="19" name="Rectangle: Rounded Corners 18">
          <a:hlinkClick xmlns:r="http://schemas.openxmlformats.org/officeDocument/2006/relationships" r:id="rId6"/>
          <a:extLst>
            <a:ext uri="{FF2B5EF4-FFF2-40B4-BE49-F238E27FC236}">
              <a16:creationId xmlns:a16="http://schemas.microsoft.com/office/drawing/2014/main" id="{00000000-0008-0000-6300-000013000000}"/>
            </a:ext>
          </a:extLst>
        </xdr:cNvPr>
        <xdr:cNvSpPr/>
      </xdr:nvSpPr>
      <xdr:spPr>
        <a:xfrm>
          <a:off x="11287126" y="2533650"/>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1</a:t>
          </a:r>
        </a:p>
      </xdr:txBody>
    </xdr:sp>
    <xdr:clientData/>
  </xdr:twoCellAnchor>
  <xdr:twoCellAnchor>
    <xdr:from>
      <xdr:col>11</xdr:col>
      <xdr:colOff>381001</xdr:colOff>
      <xdr:row>13</xdr:row>
      <xdr:rowOff>321945</xdr:rowOff>
    </xdr:from>
    <xdr:to>
      <xdr:col>13</xdr:col>
      <xdr:colOff>66676</xdr:colOff>
      <xdr:row>13</xdr:row>
      <xdr:rowOff>614553</xdr:rowOff>
    </xdr:to>
    <xdr:sp macro="" textlink="">
      <xdr:nvSpPr>
        <xdr:cNvPr id="20" name="Rectangle: Rounded Corners 19">
          <a:hlinkClick xmlns:r="http://schemas.openxmlformats.org/officeDocument/2006/relationships" r:id="rId7"/>
          <a:extLst>
            <a:ext uri="{FF2B5EF4-FFF2-40B4-BE49-F238E27FC236}">
              <a16:creationId xmlns:a16="http://schemas.microsoft.com/office/drawing/2014/main" id="{00000000-0008-0000-6300-000014000000}"/>
            </a:ext>
          </a:extLst>
        </xdr:cNvPr>
        <xdr:cNvSpPr/>
      </xdr:nvSpPr>
      <xdr:spPr>
        <a:xfrm>
          <a:off x="11287126" y="2969895"/>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2</a:t>
          </a:r>
        </a:p>
      </xdr:txBody>
    </xdr:sp>
    <xdr:clientData/>
  </xdr:twoCellAnchor>
  <xdr:twoCellAnchor>
    <xdr:from>
      <xdr:col>11</xdr:col>
      <xdr:colOff>381001</xdr:colOff>
      <xdr:row>13</xdr:row>
      <xdr:rowOff>758190</xdr:rowOff>
    </xdr:from>
    <xdr:to>
      <xdr:col>13</xdr:col>
      <xdr:colOff>66676</xdr:colOff>
      <xdr:row>15</xdr:row>
      <xdr:rowOff>88773</xdr:rowOff>
    </xdr:to>
    <xdr:sp macro="" textlink="">
      <xdr:nvSpPr>
        <xdr:cNvPr id="21" name="Rectangle: Rounded Corners 20">
          <a:hlinkClick xmlns:r="http://schemas.openxmlformats.org/officeDocument/2006/relationships" r:id="rId8"/>
          <a:extLst>
            <a:ext uri="{FF2B5EF4-FFF2-40B4-BE49-F238E27FC236}">
              <a16:creationId xmlns:a16="http://schemas.microsoft.com/office/drawing/2014/main" id="{00000000-0008-0000-6300-000015000000}"/>
            </a:ext>
          </a:extLst>
        </xdr:cNvPr>
        <xdr:cNvSpPr/>
      </xdr:nvSpPr>
      <xdr:spPr>
        <a:xfrm>
          <a:off x="11287126" y="3406140"/>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3</a:t>
          </a:r>
        </a:p>
      </xdr:txBody>
    </xdr:sp>
    <xdr:clientData/>
  </xdr:twoCellAnchor>
  <xdr:twoCellAnchor>
    <xdr:from>
      <xdr:col>11</xdr:col>
      <xdr:colOff>381001</xdr:colOff>
      <xdr:row>16</xdr:row>
      <xdr:rowOff>41910</xdr:rowOff>
    </xdr:from>
    <xdr:to>
      <xdr:col>13</xdr:col>
      <xdr:colOff>66676</xdr:colOff>
      <xdr:row>17</xdr:row>
      <xdr:rowOff>144018</xdr:rowOff>
    </xdr:to>
    <xdr:sp macro="" textlink="">
      <xdr:nvSpPr>
        <xdr:cNvPr id="22" name="Rectangle: Rounded Corners 21">
          <a:hlinkClick xmlns:r="http://schemas.openxmlformats.org/officeDocument/2006/relationships" r:id="rId9"/>
          <a:extLst>
            <a:ext uri="{FF2B5EF4-FFF2-40B4-BE49-F238E27FC236}">
              <a16:creationId xmlns:a16="http://schemas.microsoft.com/office/drawing/2014/main" id="{00000000-0008-0000-6300-000016000000}"/>
            </a:ext>
          </a:extLst>
        </xdr:cNvPr>
        <xdr:cNvSpPr/>
      </xdr:nvSpPr>
      <xdr:spPr>
        <a:xfrm>
          <a:off x="11287126" y="3842385"/>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4</a:t>
          </a:r>
        </a:p>
      </xdr:txBody>
    </xdr:sp>
    <xdr:clientData/>
  </xdr:twoCellAnchor>
  <xdr:twoCellAnchor>
    <xdr:from>
      <xdr:col>11</xdr:col>
      <xdr:colOff>381001</xdr:colOff>
      <xdr:row>18</xdr:row>
      <xdr:rowOff>97155</xdr:rowOff>
    </xdr:from>
    <xdr:to>
      <xdr:col>13</xdr:col>
      <xdr:colOff>66676</xdr:colOff>
      <xdr:row>19</xdr:row>
      <xdr:rowOff>189738</xdr:rowOff>
    </xdr:to>
    <xdr:sp macro="" textlink="">
      <xdr:nvSpPr>
        <xdr:cNvPr id="23" name="Rectangle: Rounded Corners 22">
          <a:hlinkClick xmlns:r="http://schemas.openxmlformats.org/officeDocument/2006/relationships" r:id="rId10"/>
          <a:extLst>
            <a:ext uri="{FF2B5EF4-FFF2-40B4-BE49-F238E27FC236}">
              <a16:creationId xmlns:a16="http://schemas.microsoft.com/office/drawing/2014/main" id="{00000000-0008-0000-6300-000017000000}"/>
            </a:ext>
          </a:extLst>
        </xdr:cNvPr>
        <xdr:cNvSpPr/>
      </xdr:nvSpPr>
      <xdr:spPr>
        <a:xfrm>
          <a:off x="11287126" y="4278630"/>
          <a:ext cx="904875" cy="292608"/>
        </a:xfrm>
        <a:prstGeom prst="roundRect">
          <a:avLst/>
        </a:prstGeom>
        <a:solidFill>
          <a:schemeClr val="tx1"/>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bg1"/>
              </a:solidFill>
            </a:rPr>
            <a:t>Test 5</a:t>
          </a:r>
        </a:p>
      </xdr:txBody>
    </xdr:sp>
    <xdr:clientData/>
  </xdr:twoCellAnchor>
  <xdr:twoCellAnchor>
    <xdr:from>
      <xdr:col>11</xdr:col>
      <xdr:colOff>0</xdr:colOff>
      <xdr:row>20</xdr:row>
      <xdr:rowOff>38100</xdr:rowOff>
    </xdr:from>
    <xdr:to>
      <xdr:col>13</xdr:col>
      <xdr:colOff>444248</xdr:colOff>
      <xdr:row>22</xdr:row>
      <xdr:rowOff>142875</xdr:rowOff>
    </xdr:to>
    <xdr:sp macro="" textlink="">
      <xdr:nvSpPr>
        <xdr:cNvPr id="25" name="Rectangle: Rounded Corners 24">
          <a:hlinkClick xmlns:r="http://schemas.openxmlformats.org/officeDocument/2006/relationships" r:id="rId11"/>
          <a:extLst>
            <a:ext uri="{FF2B5EF4-FFF2-40B4-BE49-F238E27FC236}">
              <a16:creationId xmlns:a16="http://schemas.microsoft.com/office/drawing/2014/main" id="{00000000-0008-0000-6300-000019000000}"/>
            </a:ext>
          </a:extLst>
        </xdr:cNvPr>
        <xdr:cNvSpPr/>
      </xdr:nvSpPr>
      <xdr:spPr>
        <a:xfrm>
          <a:off x="10906125" y="4762500"/>
          <a:ext cx="1663448" cy="485775"/>
        </a:xfrm>
        <a:prstGeom prst="roundRect">
          <a:avLst/>
        </a:prstGeom>
        <a:solidFill>
          <a:schemeClr val="accent2">
            <a:lumMod val="60000"/>
            <a:lumOff val="40000"/>
          </a:schemeClr>
        </a:solidFill>
        <a:ln w="22225">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i="1" u="none">
              <a:solidFill>
                <a:schemeClr val="tx1"/>
              </a:solidFill>
            </a:rPr>
            <a:t>Extended</a:t>
          </a:r>
          <a:r>
            <a:rPr lang="en-US" sz="1100" b="1" i="1" u="none" baseline="0">
              <a:solidFill>
                <a:schemeClr val="tx1"/>
              </a:solidFill>
            </a:rPr>
            <a:t> Hose Lay Calculator</a:t>
          </a:r>
          <a:endParaRPr lang="en-US" sz="1100" b="1" i="1" u="none">
            <a:solidFill>
              <a:schemeClr val="tx1"/>
            </a:solidFill>
          </a:endParaRPr>
        </a:p>
      </xdr:txBody>
    </xdr:sp>
    <xdr:clientData/>
  </xdr:twoCellAnchor>
  <xdr:twoCellAnchor>
    <xdr:from>
      <xdr:col>14</xdr:col>
      <xdr:colOff>0</xdr:colOff>
      <xdr:row>3</xdr:row>
      <xdr:rowOff>0</xdr:rowOff>
    </xdr:from>
    <xdr:to>
      <xdr:col>16</xdr:col>
      <xdr:colOff>121922</xdr:colOff>
      <xdr:row>33</xdr:row>
      <xdr:rowOff>132480</xdr:rowOff>
    </xdr:to>
    <xdr:grpSp>
      <xdr:nvGrpSpPr>
        <xdr:cNvPr id="47" name="Group 46">
          <a:extLst>
            <a:ext uri="{FF2B5EF4-FFF2-40B4-BE49-F238E27FC236}">
              <a16:creationId xmlns:a16="http://schemas.microsoft.com/office/drawing/2014/main" id="{109A48A9-BA6A-4912-884D-55431D9EE8DE}"/>
            </a:ext>
          </a:extLst>
        </xdr:cNvPr>
        <xdr:cNvGrpSpPr/>
      </xdr:nvGrpSpPr>
      <xdr:grpSpPr>
        <a:xfrm>
          <a:off x="13068300" y="670560"/>
          <a:ext cx="1371602" cy="6411360"/>
          <a:chOff x="365760" y="191859"/>
          <a:chExt cx="1371602" cy="6411360"/>
        </a:xfrm>
      </xdr:grpSpPr>
      <xdr:sp macro="" textlink="">
        <xdr:nvSpPr>
          <xdr:cNvPr id="48" name="Rectangle: Rounded Corners 47">
            <a:hlinkClick xmlns:r="http://schemas.openxmlformats.org/officeDocument/2006/relationships" r:id="rId12"/>
            <a:extLst>
              <a:ext uri="{FF2B5EF4-FFF2-40B4-BE49-F238E27FC236}">
                <a16:creationId xmlns:a16="http://schemas.microsoft.com/office/drawing/2014/main" id="{DFC37A85-671C-C731-C535-A0E47692F7D5}"/>
              </a:ext>
            </a:extLst>
          </xdr:cNvPr>
          <xdr:cNvSpPr/>
        </xdr:nvSpPr>
        <xdr:spPr>
          <a:xfrm>
            <a:off x="365760" y="191859"/>
            <a:ext cx="1357994"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Department</a:t>
            </a:r>
            <a:r>
              <a:rPr lang="en-US" sz="800" b="1" i="0" u="none" baseline="0">
                <a:solidFill>
                  <a:schemeClr val="bg1"/>
                </a:solidFill>
              </a:rPr>
              <a:t> Information</a:t>
            </a:r>
            <a:endParaRPr lang="en-US" sz="800" b="1" i="0" u="none">
              <a:solidFill>
                <a:schemeClr val="bg1"/>
              </a:solidFill>
            </a:endParaRPr>
          </a:p>
        </xdr:txBody>
      </xdr:sp>
      <xdr:sp macro="" textlink="">
        <xdr:nvSpPr>
          <xdr:cNvPr id="49" name="Rectangle: Rounded Corners 48">
            <a:hlinkClick xmlns:r="http://schemas.openxmlformats.org/officeDocument/2006/relationships" r:id="rId13"/>
            <a:extLst>
              <a:ext uri="{FF2B5EF4-FFF2-40B4-BE49-F238E27FC236}">
                <a16:creationId xmlns:a16="http://schemas.microsoft.com/office/drawing/2014/main" id="{FE5D9A8E-FB47-CA78-15DC-BEB590D4EFD5}"/>
              </a:ext>
            </a:extLst>
          </xdr:cNvPr>
          <xdr:cNvSpPr/>
        </xdr:nvSpPr>
        <xdr:spPr>
          <a:xfrm>
            <a:off x="365760" y="84267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County Contacts</a:t>
            </a:r>
          </a:p>
        </xdr:txBody>
      </xdr:sp>
      <xdr:sp macro="" textlink="">
        <xdr:nvSpPr>
          <xdr:cNvPr id="50" name="Rectangle: Rounded Corners 49">
            <a:hlinkClick xmlns:r="http://schemas.openxmlformats.org/officeDocument/2006/relationships" r:id="rId14"/>
            <a:extLst>
              <a:ext uri="{FF2B5EF4-FFF2-40B4-BE49-F238E27FC236}">
                <a16:creationId xmlns:a16="http://schemas.microsoft.com/office/drawing/2014/main" id="{A13AA28D-2EE3-2241-B3B4-4329E132D71E}"/>
              </a:ext>
            </a:extLst>
          </xdr:cNvPr>
          <xdr:cNvSpPr/>
        </xdr:nvSpPr>
        <xdr:spPr>
          <a:xfrm>
            <a:off x="365760" y="1168083"/>
            <a:ext cx="136343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City or</a:t>
            </a:r>
            <a:r>
              <a:rPr lang="en-US" sz="800" b="1" i="0" u="none" baseline="0">
                <a:solidFill>
                  <a:schemeClr val="bg1"/>
                </a:solidFill>
              </a:rPr>
              <a:t> Town Contacts</a:t>
            </a:r>
            <a:endParaRPr lang="en-US" sz="800" b="1" i="0" u="none">
              <a:solidFill>
                <a:schemeClr val="bg1"/>
              </a:solidFill>
            </a:endParaRPr>
          </a:p>
        </xdr:txBody>
      </xdr:sp>
      <xdr:sp macro="" textlink="">
        <xdr:nvSpPr>
          <xdr:cNvPr id="51" name="Rectangle: Rounded Corners 50">
            <a:hlinkClick xmlns:r="http://schemas.openxmlformats.org/officeDocument/2006/relationships" r:id="rId15"/>
            <a:extLst>
              <a:ext uri="{FF2B5EF4-FFF2-40B4-BE49-F238E27FC236}">
                <a16:creationId xmlns:a16="http://schemas.microsoft.com/office/drawing/2014/main" id="{29D3829C-46B4-654E-C722-6740A7CFF512}"/>
              </a:ext>
            </a:extLst>
          </xdr:cNvPr>
          <xdr:cNvSpPr/>
        </xdr:nvSpPr>
        <xdr:spPr>
          <a:xfrm>
            <a:off x="365760" y="517267"/>
            <a:ext cx="1357994" cy="228600"/>
          </a:xfrm>
          <a:prstGeom prst="roundRect">
            <a:avLst/>
          </a:prstGeom>
          <a:solidFill>
            <a:srgbClr val="C00000"/>
          </a:solidFill>
          <a:ln w="25400">
            <a:solidFill>
              <a:schemeClr val="tx1">
                <a:lumMod val="95000"/>
                <a:lumOff val="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Fire Station Info</a:t>
            </a:r>
          </a:p>
          <a:p>
            <a:pPr algn="ctr"/>
            <a:endParaRPr lang="en-US" sz="800" b="1" i="0" u="none">
              <a:solidFill>
                <a:schemeClr val="bg1"/>
              </a:solidFill>
            </a:endParaRPr>
          </a:p>
        </xdr:txBody>
      </xdr:sp>
      <xdr:sp macro="" textlink="">
        <xdr:nvSpPr>
          <xdr:cNvPr id="52" name="Rectangle: Rounded Corners 51">
            <a:hlinkClick xmlns:r="http://schemas.openxmlformats.org/officeDocument/2006/relationships" r:id="rId16"/>
            <a:extLst>
              <a:ext uri="{FF2B5EF4-FFF2-40B4-BE49-F238E27FC236}">
                <a16:creationId xmlns:a16="http://schemas.microsoft.com/office/drawing/2014/main" id="{32F01AA1-4FD4-E303-0911-8A2611618ADD}"/>
              </a:ext>
            </a:extLst>
          </xdr:cNvPr>
          <xdr:cNvSpPr/>
        </xdr:nvSpPr>
        <xdr:spPr>
          <a:xfrm>
            <a:off x="365760" y="2144307"/>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Demographics and Alarms</a:t>
            </a:r>
          </a:p>
        </xdr:txBody>
      </xdr:sp>
      <xdr:sp macro="" textlink="">
        <xdr:nvSpPr>
          <xdr:cNvPr id="53" name="Rectangle: Rounded Corners 52">
            <a:hlinkClick xmlns:r="http://schemas.openxmlformats.org/officeDocument/2006/relationships" r:id="rId17"/>
            <a:extLst>
              <a:ext uri="{FF2B5EF4-FFF2-40B4-BE49-F238E27FC236}">
                <a16:creationId xmlns:a16="http://schemas.microsoft.com/office/drawing/2014/main" id="{FC0D9584-E02F-BE24-0695-8350B34489DB}"/>
              </a:ext>
            </a:extLst>
          </xdr:cNvPr>
          <xdr:cNvSpPr/>
        </xdr:nvSpPr>
        <xdr:spPr>
          <a:xfrm>
            <a:off x="365760" y="2469715"/>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Personnel and On Duty Staffing</a:t>
            </a:r>
          </a:p>
        </xdr:txBody>
      </xdr:sp>
      <xdr:sp macro="" textlink="">
        <xdr:nvSpPr>
          <xdr:cNvPr id="54" name="Rectangle: Rounded Corners 53">
            <a:hlinkClick xmlns:r="http://schemas.openxmlformats.org/officeDocument/2006/relationships" r:id="rId18"/>
            <a:extLst>
              <a:ext uri="{FF2B5EF4-FFF2-40B4-BE49-F238E27FC236}">
                <a16:creationId xmlns:a16="http://schemas.microsoft.com/office/drawing/2014/main" id="{B4C911D8-1AE1-4891-2D28-67FDD5D3F22B}"/>
              </a:ext>
            </a:extLst>
          </xdr:cNvPr>
          <xdr:cNvSpPr/>
        </xdr:nvSpPr>
        <xdr:spPr>
          <a:xfrm>
            <a:off x="365760" y="2795123"/>
            <a:ext cx="135799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Structure Fire Response</a:t>
            </a:r>
          </a:p>
        </xdr:txBody>
      </xdr:sp>
      <xdr:sp macro="" textlink="">
        <xdr:nvSpPr>
          <xdr:cNvPr id="55" name="Rectangle: Rounded Corners 54">
            <a:hlinkClick xmlns:r="http://schemas.openxmlformats.org/officeDocument/2006/relationships" r:id="rId19"/>
            <a:extLst>
              <a:ext uri="{FF2B5EF4-FFF2-40B4-BE49-F238E27FC236}">
                <a16:creationId xmlns:a16="http://schemas.microsoft.com/office/drawing/2014/main" id="{842A3CBD-0C4B-7F5B-DE6E-68FFE34F13BD}"/>
              </a:ext>
            </a:extLst>
          </xdr:cNvPr>
          <xdr:cNvSpPr/>
        </xdr:nvSpPr>
        <xdr:spPr>
          <a:xfrm>
            <a:off x="365760" y="4096755"/>
            <a:ext cx="135935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Training Sheets</a:t>
            </a:r>
          </a:p>
        </xdr:txBody>
      </xdr:sp>
      <xdr:sp macro="" textlink="">
        <xdr:nvSpPr>
          <xdr:cNvPr id="56" name="Rectangle: Rounded Corners 55">
            <a:hlinkClick xmlns:r="http://schemas.openxmlformats.org/officeDocument/2006/relationships" r:id="rId20"/>
            <a:extLst>
              <a:ext uri="{FF2B5EF4-FFF2-40B4-BE49-F238E27FC236}">
                <a16:creationId xmlns:a16="http://schemas.microsoft.com/office/drawing/2014/main" id="{E96E8728-0A10-8E06-AEB9-0D26F52932DE}"/>
              </a:ext>
            </a:extLst>
          </xdr:cNvPr>
          <xdr:cNvSpPr/>
        </xdr:nvSpPr>
        <xdr:spPr>
          <a:xfrm>
            <a:off x="365760" y="1818899"/>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Governmental Information</a:t>
            </a:r>
          </a:p>
        </xdr:txBody>
      </xdr:sp>
      <xdr:sp macro="" textlink="">
        <xdr:nvSpPr>
          <xdr:cNvPr id="57" name="Rectangle: Rounded Corners 56">
            <a:hlinkClick xmlns:r="http://schemas.openxmlformats.org/officeDocument/2006/relationships" r:id="rId21"/>
            <a:extLst>
              <a:ext uri="{FF2B5EF4-FFF2-40B4-BE49-F238E27FC236}">
                <a16:creationId xmlns:a16="http://schemas.microsoft.com/office/drawing/2014/main" id="{C3FABC00-2D69-BA11-0BB3-53EE0EE2B9C6}"/>
              </a:ext>
            </a:extLst>
          </xdr:cNvPr>
          <xdr:cNvSpPr/>
        </xdr:nvSpPr>
        <xdr:spPr>
          <a:xfrm>
            <a:off x="365760" y="3120531"/>
            <a:ext cx="1371602"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Response</a:t>
            </a:r>
          </a:p>
        </xdr:txBody>
      </xdr:sp>
      <xdr:sp macro="" textlink="">
        <xdr:nvSpPr>
          <xdr:cNvPr id="58" name="Rectangle: Rounded Corners 57">
            <a:hlinkClick xmlns:r="http://schemas.openxmlformats.org/officeDocument/2006/relationships" r:id="rId22"/>
            <a:extLst>
              <a:ext uri="{FF2B5EF4-FFF2-40B4-BE49-F238E27FC236}">
                <a16:creationId xmlns:a16="http://schemas.microsoft.com/office/drawing/2014/main" id="{0F466989-6425-0AF8-6AB6-E048E2A82FF3}"/>
              </a:ext>
            </a:extLst>
          </xdr:cNvPr>
          <xdr:cNvSpPr/>
        </xdr:nvSpPr>
        <xdr:spPr>
          <a:xfrm>
            <a:off x="365760" y="3445939"/>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Automatic Aid Worksheets</a:t>
            </a:r>
          </a:p>
        </xdr:txBody>
      </xdr:sp>
      <xdr:sp macro="" textlink="">
        <xdr:nvSpPr>
          <xdr:cNvPr id="59" name="Rectangle: Rounded Corners 58">
            <a:hlinkClick xmlns:r="http://schemas.openxmlformats.org/officeDocument/2006/relationships" r:id="rId23"/>
            <a:extLst>
              <a:ext uri="{FF2B5EF4-FFF2-40B4-BE49-F238E27FC236}">
                <a16:creationId xmlns:a16="http://schemas.microsoft.com/office/drawing/2014/main" id="{79039B13-14B3-B07A-D1DD-50F733AF12CC}"/>
              </a:ext>
            </a:extLst>
          </xdr:cNvPr>
          <xdr:cNvSpPr/>
        </xdr:nvSpPr>
        <xdr:spPr>
          <a:xfrm>
            <a:off x="365760" y="4747571"/>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Outside Aid for IP's</a:t>
            </a:r>
          </a:p>
        </xdr:txBody>
      </xdr:sp>
      <xdr:sp macro="" textlink="">
        <xdr:nvSpPr>
          <xdr:cNvPr id="60" name="Rectangle: Rounded Corners 59">
            <a:hlinkClick xmlns:r="http://schemas.openxmlformats.org/officeDocument/2006/relationships" r:id="rId24"/>
            <a:extLst>
              <a:ext uri="{FF2B5EF4-FFF2-40B4-BE49-F238E27FC236}">
                <a16:creationId xmlns:a16="http://schemas.microsoft.com/office/drawing/2014/main" id="{6EB4E878-26EC-67D1-B54A-6BB38E1BEC78}"/>
              </a:ext>
            </a:extLst>
          </xdr:cNvPr>
          <xdr:cNvSpPr/>
        </xdr:nvSpPr>
        <xdr:spPr>
          <a:xfrm>
            <a:off x="365760" y="377134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Apparatus</a:t>
            </a:r>
            <a:r>
              <a:rPr lang="en-US" sz="800" b="1" i="0" u="none" baseline="0">
                <a:solidFill>
                  <a:schemeClr val="bg1"/>
                </a:solidFill>
              </a:rPr>
              <a:t> Sheets</a:t>
            </a:r>
            <a:endParaRPr lang="en-US" sz="800" b="1" i="0" u="none">
              <a:solidFill>
                <a:schemeClr val="bg1"/>
              </a:solidFill>
            </a:endParaRPr>
          </a:p>
        </xdr:txBody>
      </xdr:sp>
      <xdr:sp macro="" textlink="">
        <xdr:nvSpPr>
          <xdr:cNvPr id="61" name="Rectangle: Rounded Corners 60">
            <a:hlinkClick xmlns:r="http://schemas.openxmlformats.org/officeDocument/2006/relationships" r:id="rId25"/>
            <a:extLst>
              <a:ext uri="{FF2B5EF4-FFF2-40B4-BE49-F238E27FC236}">
                <a16:creationId xmlns:a16="http://schemas.microsoft.com/office/drawing/2014/main" id="{AFA62EA0-587E-1B13-AD01-39644A673708}"/>
              </a:ext>
            </a:extLst>
          </xdr:cNvPr>
          <xdr:cNvSpPr/>
        </xdr:nvSpPr>
        <xdr:spPr>
          <a:xfrm>
            <a:off x="365760" y="637461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Deployment Performance</a:t>
            </a:r>
          </a:p>
        </xdr:txBody>
      </xdr:sp>
      <xdr:sp macro="" textlink="">
        <xdr:nvSpPr>
          <xdr:cNvPr id="62" name="Rectangle: Rounded Corners 61">
            <a:hlinkClick xmlns:r="http://schemas.openxmlformats.org/officeDocument/2006/relationships" r:id="rId26"/>
            <a:extLst>
              <a:ext uri="{FF2B5EF4-FFF2-40B4-BE49-F238E27FC236}">
                <a16:creationId xmlns:a16="http://schemas.microsoft.com/office/drawing/2014/main" id="{66E2280D-A089-5EF2-0500-CA38E4BAD4C4}"/>
              </a:ext>
            </a:extLst>
          </xdr:cNvPr>
          <xdr:cNvSpPr/>
        </xdr:nvSpPr>
        <xdr:spPr>
          <a:xfrm>
            <a:off x="365760" y="4422163"/>
            <a:ext cx="1363436"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Community Risk</a:t>
            </a:r>
            <a:r>
              <a:rPr lang="en-US" sz="800" b="1" i="0" u="none" baseline="0">
                <a:solidFill>
                  <a:schemeClr val="bg1"/>
                </a:solidFill>
              </a:rPr>
              <a:t> Reduction</a:t>
            </a:r>
            <a:endParaRPr lang="en-US" sz="800" b="1" i="0" u="none">
              <a:solidFill>
                <a:schemeClr val="bg1"/>
              </a:solidFill>
            </a:endParaRPr>
          </a:p>
        </xdr:txBody>
      </xdr:sp>
      <xdr:sp macro="" textlink="">
        <xdr:nvSpPr>
          <xdr:cNvPr id="63" name="Rectangle: Rounded Corners 62">
            <a:hlinkClick xmlns:r="http://schemas.openxmlformats.org/officeDocument/2006/relationships" r:id="rId27"/>
            <a:extLst>
              <a:ext uri="{FF2B5EF4-FFF2-40B4-BE49-F238E27FC236}">
                <a16:creationId xmlns:a16="http://schemas.microsoft.com/office/drawing/2014/main" id="{98AE8A58-8D8B-0500-AA27-D27C8216F82F}"/>
              </a:ext>
            </a:extLst>
          </xdr:cNvPr>
          <xdr:cNvSpPr/>
        </xdr:nvSpPr>
        <xdr:spPr>
          <a:xfrm>
            <a:off x="365760" y="5398387"/>
            <a:ext cx="135799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Static Water</a:t>
            </a:r>
            <a:r>
              <a:rPr lang="en-US" sz="800" b="1" i="0" u="none" baseline="0">
                <a:solidFill>
                  <a:schemeClr val="bg1"/>
                </a:solidFill>
              </a:rPr>
              <a:t> Point Worksheet</a:t>
            </a:r>
          </a:p>
        </xdr:txBody>
      </xdr:sp>
      <xdr:sp macro="" textlink="">
        <xdr:nvSpPr>
          <xdr:cNvPr id="64" name="Rectangle: Rounded Corners 63">
            <a:hlinkClick xmlns:r="http://schemas.openxmlformats.org/officeDocument/2006/relationships" r:id="rId2"/>
            <a:extLst>
              <a:ext uri="{FF2B5EF4-FFF2-40B4-BE49-F238E27FC236}">
                <a16:creationId xmlns:a16="http://schemas.microsoft.com/office/drawing/2014/main" id="{349ECD80-A829-AE84-D1B4-144C203A4D44}"/>
              </a:ext>
            </a:extLst>
          </xdr:cNvPr>
          <xdr:cNvSpPr/>
        </xdr:nvSpPr>
        <xdr:spPr>
          <a:xfrm>
            <a:off x="365760" y="5723795"/>
            <a:ext cx="1357995" cy="228600"/>
          </a:xfrm>
          <a:prstGeom prst="roundRect">
            <a:avLst/>
          </a:prstGeom>
          <a:solidFill>
            <a:srgbClr val="C00000"/>
          </a:solidFill>
          <a:ln w="222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Alternate</a:t>
            </a:r>
            <a:r>
              <a:rPr lang="en-US" sz="800" b="1" i="0" u="none" baseline="0">
                <a:solidFill>
                  <a:schemeClr val="bg1"/>
                </a:solidFill>
              </a:rPr>
              <a:t> Water Supply</a:t>
            </a:r>
            <a:endParaRPr lang="en-US" sz="800" b="1" i="0" u="none">
              <a:solidFill>
                <a:schemeClr val="bg1"/>
              </a:solidFill>
            </a:endParaRPr>
          </a:p>
        </xdr:txBody>
      </xdr:sp>
      <xdr:sp macro="" textlink="">
        <xdr:nvSpPr>
          <xdr:cNvPr id="65" name="Rectangle: Rounded Corners 64">
            <a:hlinkClick xmlns:r="http://schemas.openxmlformats.org/officeDocument/2006/relationships" r:id="rId28"/>
            <a:extLst>
              <a:ext uri="{FF2B5EF4-FFF2-40B4-BE49-F238E27FC236}">
                <a16:creationId xmlns:a16="http://schemas.microsoft.com/office/drawing/2014/main" id="{1B249122-AFC9-B07B-36EC-77B2591C0672}"/>
              </a:ext>
            </a:extLst>
          </xdr:cNvPr>
          <xdr:cNvSpPr/>
        </xdr:nvSpPr>
        <xdr:spPr>
          <a:xfrm>
            <a:off x="365760" y="5072979"/>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System </a:t>
            </a:r>
          </a:p>
        </xdr:txBody>
      </xdr:sp>
      <xdr:sp macro="" textlink="">
        <xdr:nvSpPr>
          <xdr:cNvPr id="66" name="Rectangle: Rounded Corners 65">
            <a:hlinkClick xmlns:r="http://schemas.openxmlformats.org/officeDocument/2006/relationships" r:id="rId29"/>
            <a:extLst>
              <a:ext uri="{FF2B5EF4-FFF2-40B4-BE49-F238E27FC236}">
                <a16:creationId xmlns:a16="http://schemas.microsoft.com/office/drawing/2014/main" id="{D35596EA-981D-E0DB-350A-87D2CF7AABC5}"/>
              </a:ext>
            </a:extLst>
          </xdr:cNvPr>
          <xdr:cNvSpPr/>
        </xdr:nvSpPr>
        <xdr:spPr>
          <a:xfrm>
            <a:off x="365760" y="1493491"/>
            <a:ext cx="1357994"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Communication</a:t>
            </a:r>
            <a:r>
              <a:rPr lang="en-US" sz="800" b="1" i="0" u="none" baseline="0">
                <a:solidFill>
                  <a:schemeClr val="bg1"/>
                </a:solidFill>
              </a:rPr>
              <a:t> Info</a:t>
            </a:r>
            <a:endParaRPr lang="en-US" sz="800" b="1" i="0" u="none">
              <a:solidFill>
                <a:schemeClr val="bg1"/>
              </a:solidFill>
            </a:endParaRPr>
          </a:p>
        </xdr:txBody>
      </xdr:sp>
      <xdr:sp macro="" textlink="">
        <xdr:nvSpPr>
          <xdr:cNvPr id="67" name="Rectangle: Rounded Corners 66">
            <a:hlinkClick xmlns:r="http://schemas.openxmlformats.org/officeDocument/2006/relationships" r:id="rId4"/>
            <a:extLst>
              <a:ext uri="{FF2B5EF4-FFF2-40B4-BE49-F238E27FC236}">
                <a16:creationId xmlns:a16="http://schemas.microsoft.com/office/drawing/2014/main" id="{2983C365-F293-B5F3-CF69-2F55437DC6A4}"/>
              </a:ext>
            </a:extLst>
          </xdr:cNvPr>
          <xdr:cNvSpPr/>
        </xdr:nvSpPr>
        <xdr:spPr>
          <a:xfrm>
            <a:off x="365760" y="6049203"/>
            <a:ext cx="1363435" cy="228600"/>
          </a:xfrm>
          <a:prstGeom prst="roundRect">
            <a:avLst/>
          </a:prstGeom>
          <a:solidFill>
            <a:srgbClr val="C00000"/>
          </a:solidFill>
          <a:ln w="254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i="0" u="none">
                <a:solidFill>
                  <a:schemeClr val="bg1"/>
                </a:solidFill>
              </a:rPr>
              <a:t>Water Haul Apparatus List</a:t>
            </a:r>
          </a:p>
        </xdr:txBody>
      </xdr:sp>
    </xdr:grpSp>
    <xdr:clientData/>
  </xdr:twoCellAnchor>
</xdr:wsDr>
</file>

<file path=xl/drawings/drawing98.xml><?xml version="1.0" encoding="utf-8"?>
<xdr:wsDr xmlns:xdr="http://schemas.openxmlformats.org/drawingml/2006/spreadsheetDrawing" xmlns:a="http://schemas.openxmlformats.org/drawingml/2006/main">
  <xdr:twoCellAnchor>
    <xdr:from>
      <xdr:col>64</xdr:col>
      <xdr:colOff>0</xdr:colOff>
      <xdr:row>4</xdr:row>
      <xdr:rowOff>123825</xdr:rowOff>
    </xdr:from>
    <xdr:to>
      <xdr:col>71</xdr:col>
      <xdr:colOff>47625</xdr:colOff>
      <xdr:row>5</xdr:row>
      <xdr:rowOff>180975</xdr:rowOff>
    </xdr:to>
    <xdr:sp macro="" textlink="">
      <xdr:nvSpPr>
        <xdr:cNvPr id="4" name="Rectangle: Rounded Corners 3">
          <a:hlinkClick xmlns:r="http://schemas.openxmlformats.org/officeDocument/2006/relationships" r:id="rId1"/>
          <a:extLst>
            <a:ext uri="{FF2B5EF4-FFF2-40B4-BE49-F238E27FC236}">
              <a16:creationId xmlns:a16="http://schemas.microsoft.com/office/drawing/2014/main" id="{00000000-0008-0000-6400-000004000000}"/>
            </a:ext>
          </a:extLst>
        </xdr:cNvPr>
        <xdr:cNvSpPr/>
      </xdr:nvSpPr>
      <xdr:spPr>
        <a:xfrm>
          <a:off x="9315450" y="876300"/>
          <a:ext cx="933450" cy="257175"/>
        </a:xfrm>
        <a:prstGeom prst="roundRect">
          <a:avLst/>
        </a:prstGeom>
        <a:solidFill>
          <a:schemeClr val="tx1"/>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a:solidFill>
                <a:schemeClr val="bg1"/>
              </a:solidFill>
            </a:rPr>
            <a:t>Back</a:t>
          </a:r>
        </a:p>
      </xdr:txBody>
    </xdr:sp>
    <xdr:clientData/>
  </xdr:twoCellAnchor>
</xdr:wsDr>
</file>

<file path=xl/drawings/drawing99.xml><?xml version="1.0" encoding="utf-8"?>
<xdr:wsDr xmlns:xdr="http://schemas.openxmlformats.org/drawingml/2006/spreadsheetDrawing" xmlns:a="http://schemas.openxmlformats.org/drawingml/2006/main">
  <xdr:twoCellAnchor>
    <xdr:from>
      <xdr:col>6</xdr:col>
      <xdr:colOff>356235</xdr:colOff>
      <xdr:row>5</xdr:row>
      <xdr:rowOff>148590</xdr:rowOff>
    </xdr:from>
    <xdr:to>
      <xdr:col>7</xdr:col>
      <xdr:colOff>1111</xdr:colOff>
      <xdr:row>5</xdr:row>
      <xdr:rowOff>148590</xdr:rowOff>
    </xdr:to>
    <xdr:cxnSp macro="">
      <xdr:nvCxnSpPr>
        <xdr:cNvPr id="2" name="Straight Arrow Connector 1">
          <a:extLst>
            <a:ext uri="{FF2B5EF4-FFF2-40B4-BE49-F238E27FC236}">
              <a16:creationId xmlns:a16="http://schemas.microsoft.com/office/drawing/2014/main" id="{00000000-0008-0000-6500-000002000000}"/>
            </a:ext>
          </a:extLst>
        </xdr:cNvPr>
        <xdr:cNvCxnSpPr/>
      </xdr:nvCxnSpPr>
      <xdr:spPr>
        <a:xfrm>
          <a:off x="4274820" y="1649730"/>
          <a:ext cx="548640" cy="0"/>
        </a:xfrm>
        <a:prstGeom prst="straightConnector1">
          <a:avLst/>
        </a:prstGeom>
        <a:ln w="19050">
          <a:solidFill>
            <a:srgbClr val="C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232410</xdr:colOff>
      <xdr:row>3</xdr:row>
      <xdr:rowOff>257175</xdr:rowOff>
    </xdr:from>
    <xdr:to>
      <xdr:col>22</xdr:col>
      <xdr:colOff>537210</xdr:colOff>
      <xdr:row>3</xdr:row>
      <xdr:rowOff>529590</xdr:rowOff>
    </xdr:to>
    <xdr:sp macro="" textlink="">
      <xdr:nvSpPr>
        <xdr:cNvPr id="5" name="Rectangle: Rounded Corners 4">
          <a:hlinkClick xmlns:r="http://schemas.openxmlformats.org/officeDocument/2006/relationships" r:id="rId1"/>
          <a:extLst>
            <a:ext uri="{FF2B5EF4-FFF2-40B4-BE49-F238E27FC236}">
              <a16:creationId xmlns:a16="http://schemas.microsoft.com/office/drawing/2014/main" id="{00000000-0008-0000-6500-000005000000}"/>
            </a:ext>
          </a:extLst>
        </xdr:cNvPr>
        <xdr:cNvSpPr/>
      </xdr:nvSpPr>
      <xdr:spPr>
        <a:xfrm>
          <a:off x="12752070" y="836295"/>
          <a:ext cx="914400" cy="272415"/>
        </a:xfrm>
        <a:prstGeom prst="roundRect">
          <a:avLst/>
        </a:prstGeom>
        <a:solidFill>
          <a:schemeClr val="tx1"/>
        </a:solidFill>
        <a:ln w="190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100" b="1">
              <a:solidFill>
                <a:schemeClr val="bg1"/>
              </a:solidFill>
            </a:rPr>
            <a:t>Back</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vward\Desktop\PROJECT%20FOLDER\FORM%20UPDATE%202024\2024%20UPDATE%20Presurvey%20Master%20Workbook%20vs1.xlsx" TargetMode="External"/><Relationship Id="rId1" Type="http://schemas.openxmlformats.org/officeDocument/2006/relationships/externalLinkPath" Target="/Users/vward/Desktop/PROJECT%20FOLDER/FORM%20UPDATE%202024/2024%20UPDATE%20Presurvey%20Master%20Workbook%20vs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heet10"/>
      <sheetName val="COVER"/>
      <sheetName val="Personnel Deduction Cal"/>
      <sheetName val="Control Sheet"/>
      <sheetName val="Instructions"/>
      <sheetName val="Task Sheet"/>
      <sheetName val="Documents to Review"/>
      <sheetName val="Department Information"/>
      <sheetName val="County Contact"/>
      <sheetName val="City or Town Contact"/>
      <sheetName val="Communications Info"/>
      <sheetName val="Fire Station Info 1-5"/>
      <sheetName val="Governmental Information"/>
      <sheetName val="Demographics and Alarms"/>
      <sheetName val="Apparatus Response Zone "/>
      <sheetName val="Apparatus Response Zone  (2)"/>
      <sheetName val="Apparatus Response Zone  (3)"/>
      <sheetName val="Personnel and On Duty Staffing"/>
      <sheetName val="Personnel and On Duty Staff Ex"/>
      <sheetName val="Structure Fire Respones"/>
      <sheetName val="Structure Fire Respones EXAMPLE"/>
      <sheetName val="Automatic Response EXAMPLE"/>
      <sheetName val="Automatic Response"/>
      <sheetName val="Automatic Response (2)"/>
      <sheetName val="Auto Aid Worksheet"/>
      <sheetName val="Outside Aid IP"/>
      <sheetName val="Water System 1"/>
      <sheetName val="Water System 2"/>
      <sheetName val="Water System 3"/>
      <sheetName val="Water System 4"/>
      <sheetName val="Water System 5"/>
      <sheetName val="Apparatus Sheet "/>
      <sheetName val="Apparatus Sheet  (2)"/>
      <sheetName val="Apparatus Sheet  (3)"/>
      <sheetName val="Apparatus Sheet  (4)"/>
      <sheetName val="Apparatus Sheet  (5)"/>
      <sheetName val="Apparatus Sheet  (6)"/>
      <sheetName val="Apparatus Sheet  (7)"/>
      <sheetName val="Apparatus Sheet  (8)"/>
      <sheetName val="Apparatus Sheet  (9)"/>
      <sheetName val="Apparatus Sheet  (10)"/>
      <sheetName val="Apparatus Sheet  (11)"/>
      <sheetName val="Apparatus Sheet  (12)"/>
      <sheetName val="Apparatus Sheet  (13)"/>
      <sheetName val="Apparatus Sheet  (14)"/>
      <sheetName val="Apparatus Sheet  (15)"/>
      <sheetName val="Apparatus Sheet  (16)"/>
      <sheetName val="Apparatus Sheet  (17)"/>
      <sheetName val="Apparatus Sheet  (18)"/>
      <sheetName val="Apparatus Sheet  (19)"/>
      <sheetName val="Apparatus Sheet  (20)"/>
      <sheetName val="AA Calcultor 1 (10)"/>
      <sheetName val="AA Calcultor 1"/>
      <sheetName val="Auto Aid Worksheet (2)"/>
      <sheetName val="AA Calcultor 1 (2)"/>
      <sheetName val="Auto Aid Worksheet (3)"/>
      <sheetName val="AA Calcultor 1 (3)"/>
      <sheetName val="Auto Aid Worksheet (4)"/>
      <sheetName val="AA Calcultor 1 (4)"/>
      <sheetName val="Auto Aid Worksheet (5)"/>
      <sheetName val="AA Calcultor 1 (5)"/>
      <sheetName val="Auto Aid Worksheet (6)"/>
      <sheetName val="AA Calcultor 1 (6)"/>
      <sheetName val="Auto Aid Worksheet (7)"/>
      <sheetName val="AA Calcultor 1 (7)"/>
      <sheetName val="Auto Aid Worksheet (8)"/>
      <sheetName val="AA Calcultor 1 (8)"/>
      <sheetName val="Auto Aid Worksheet (9)"/>
      <sheetName val="AA Calcultor 1 (9)"/>
      <sheetName val="Auto Aid Worksheet (10)"/>
      <sheetName val="Auto Aid Worksheet (11)"/>
      <sheetName val="AA Calcultor 1 (11)"/>
      <sheetName val="Auto Aid Worksheet (12)"/>
      <sheetName val="AA Calcultor 1 (12)"/>
      <sheetName val="Instructions (2)"/>
      <sheetName val="Training Questions"/>
      <sheetName val="Training Worksheet 1-40 FF"/>
      <sheetName val="Training Worksheet 1-90 FF "/>
      <sheetName val="Training Worksheet 1-145 FF "/>
      <sheetName val="Training Worksheet 1-250 FF"/>
      <sheetName val="Community Risk Worksheets"/>
      <sheetName val="Training Calculator"/>
      <sheetName val="Instructions (3)"/>
      <sheetName val="Worksheet 1-50 Incidents  "/>
      <sheetName val="Worksheet 1-100 Incidents   "/>
      <sheetName val="Worksheet 1-150 Incidents "/>
      <sheetName val="Worksheet 1-200 Incidents"/>
      <sheetName val="Equipment List"/>
      <sheetName val="Static Water Point"/>
      <sheetName val="Alternate Water Supply"/>
      <sheetName val="Alternate Water Appartus List"/>
      <sheetName val="Extended Hose Lay Form"/>
      <sheetName val="Extended Hose Lay Form (2)"/>
      <sheetName val="Extended Hose Lay Form (3)"/>
      <sheetName val="Extended Hose Lay Form (4)"/>
      <sheetName val="Extended Hose Lay Form (5)"/>
      <sheetName val="Sheet2"/>
      <sheetName val="2024 UPDATE Presurvey Master Wo"/>
    </sheetNames>
    <definedNames>
      <definedName name="Print_CCR_Worksheet"/>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refreshError="1"/>
    </sheetDataSet>
  </externalBook>
</externalLink>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5DA04D0-45C9-46BF-A3A6-4B8AB5032937}" name="Table13" displayName="Table13" ref="B9:P310" totalsRowShown="0" headerRowDxfId="79" dataDxfId="77" headerRowBorderDxfId="78" tableBorderDxfId="76">
  <autoFilter ref="B9:P310" xr:uid="{B41E957A-F5EE-41E6-BC68-2E8CBD28330C}"/>
  <tableColumns count="15">
    <tableColumn id="1" xr3:uid="{4B745B31-A7EA-4B0A-AD4F-9BDB78982541}" name="Calls" dataDxfId="75">
      <calculatedColumnFormula>B9+1</calculatedColumnFormula>
    </tableColumn>
    <tableColumn id="2" xr3:uid="{8A0973EE-31F5-4876-AA53-CD111BA0A7EE}" name="Alarm Date" dataDxfId="74"/>
    <tableColumn id="3" xr3:uid="{18AB744D-CCA9-4D4E-A9C8-D964292EA1E9}" name="Incident Number" dataDxfId="73"/>
    <tableColumn id="4" xr3:uid="{A64DA082-BCDC-4A94-9DE0-E6C4499687E5}" name=" Dispatch Time" dataDxfId="72"/>
    <tableColumn id="5" xr3:uid="{1BDFEEB7-71EC-415C-85D8-9433CF65A7A1}" name="1st Engine Arrival Time" dataDxfId="71"/>
    <tableColumn id="6" xr3:uid="{4C1B258C-143E-4586-950E-B6074B3A5206}" name="1st Engine On Scene Time" dataDxfId="70">
      <calculatedColumnFormula>Table13[[#This Row],[1st Engine Arrival Time]]-Table13[[#This Row],[ Dispatch Time]]</calculatedColumnFormula>
    </tableColumn>
    <tableColumn id="7" xr3:uid="{0F8DABAF-25AF-42D3-80B8-2966C298E204}" name="Under 320 Seconds" dataDxfId="69">
      <calculatedColumnFormula>IF(ISBLANK(E10),"",IF(G10&lt;$Q$10,"Yes","No"))</calculatedColumnFormula>
    </tableColumn>
    <tableColumn id="8" xr3:uid="{D857BB75-6076-440F-AAB1-8C9C7F6D7325}" name="2nd Engine Arrival Time" dataDxfId="68"/>
    <tableColumn id="9" xr3:uid="{6648AC71-8E7C-4BBE-B607-98D3C0C424E2}" name="2nd Engine On Scene Time" dataDxfId="67">
      <calculatedColumnFormula>I10-E10</calculatedColumnFormula>
    </tableColumn>
    <tableColumn id="10" xr3:uid="{F7539636-BED1-4959-A3DC-EBCB35632E73}" name="Under 560 Seconds" dataDxfId="66">
      <calculatedColumnFormula>IF(ISBLANK(E10),"",IF(J10&lt;$R$10,"Yes","No"))</calculatedColumnFormula>
    </tableColumn>
    <tableColumn id="11" xr3:uid="{946D6218-B6D8-4E2F-ADBE-9E67B944AB99}" name="Ladder/Service  Arrival Time" dataDxfId="65"/>
    <tableColumn id="12" xr3:uid="{9FB31FCB-34FE-4103-83B6-010C8856DEE1}" name="Ladder Service On Scene Time" dataDxfId="64">
      <calculatedColumnFormula>Table13[[#This Row],[Ladder/Service  Arrival Time]]-Table13[[#This Row],[ Dispatch Time]]</calculatedColumnFormula>
    </tableColumn>
    <tableColumn id="13" xr3:uid="{83C0CF54-0ACF-4C48-8EE1-9CB64383B27B}" name="Under 560 Seconds2" dataDxfId="63">
      <calculatedColumnFormula>IF(ISBLANK(E10),"",IF(M10&lt;$R$10,"Yes","No"))</calculatedColumnFormula>
    </tableColumn>
    <tableColumn id="14" xr3:uid="{6EE21877-9D8F-4FC7-B058-03B40742A423}" name="2nd Eng and Ladder/Service under 560 Seconds" dataDxfId="62">
      <calculatedColumnFormula>IF(ISBLANK(E10),"",IF(AND(K10=$Q$11,N10=$Q$11),"Yes","No"))</calculatedColumnFormula>
    </tableColumn>
    <tableColumn id="20" xr3:uid="{B367D388-4120-4D2C-8F95-3554FE23152E}" name="Notes" dataDxfId="6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91393F2-39A7-4817-8461-44371ADC76B7}" name="Table2" displayName="Table2" ref="Q9:R11" totalsRowShown="0" headerRowDxfId="60">
  <autoFilter ref="Q9:R11" xr:uid="{CAA8A206-286D-41E5-9F64-1876F05A97C9}"/>
  <tableColumns count="2">
    <tableColumn id="1" xr3:uid="{134148B3-832C-4DF9-86BA-0A7B5B8A0A27}" name="Column1"/>
    <tableColumn id="2" xr3:uid="{8B044B0F-5998-41D8-9DA5-C353CD951454}" name="Column2" dataDxfId="5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BF4A48AF-F01E-4188-ABD2-0A219AE9EFC1}" name="Table3" displayName="Table3" ref="C8:H49" totalsRowShown="0" headerRowDxfId="58" dataDxfId="56" headerRowBorderDxfId="57" tableBorderDxfId="55">
  <autoFilter ref="C8:H49" xr:uid="{BF4A48AF-F01E-4188-ABD2-0A219AE9EFC1}"/>
  <tableColumns count="6">
    <tableColumn id="1" xr3:uid="{7B9EA7C5-E92A-4B57-BEA1-F2EBB088CE7D}" name="Department Name" dataDxfId="54"/>
    <tableColumn id="9" xr3:uid="{29F53C88-3D58-4971-A43C-18919062B516}" name="Unit Number" dataDxfId="53"/>
    <tableColumn id="2" xr3:uid="{9305A120-1CBE-4848-9079-57D34C69C432}" name="Apparatus Type" dataDxfId="52"/>
    <tableColumn id="14" xr3:uid="{0684AECA-2438-4107-B518-C7A17F633EBC}" name="Pump Capacity" dataDxfId="51"/>
    <tableColumn id="20" xr3:uid="{05DA25A6-56E6-4EE4-B84D-00DA4454212E}" name="Tank Capacity" dataDxfId="50"/>
    <tableColumn id="26" xr3:uid="{6CA69CAE-2E85-4366-91CA-C1F1F8102E24}" name="Staffing Level" dataDxfId="49"/>
  </tableColumns>
  <tableStyleInfo name="TableStyleMedium9"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00.xml.rels><?xml version="1.0" encoding="UTF-8" standalone="yes"?>
<Relationships xmlns="http://schemas.openxmlformats.org/package/2006/relationships"><Relationship Id="rId3" Type="http://schemas.openxmlformats.org/officeDocument/2006/relationships/vmlDrawing" Target="../drawings/vmlDrawing69.vml"/><Relationship Id="rId2" Type="http://schemas.openxmlformats.org/officeDocument/2006/relationships/drawing" Target="../drawings/drawing99.xml"/><Relationship Id="rId1" Type="http://schemas.openxmlformats.org/officeDocument/2006/relationships/printerSettings" Target="../printerSettings/printerSettings98.bin"/></Relationships>
</file>

<file path=xl/worksheets/_rels/sheet101.xml.rels><?xml version="1.0" encoding="UTF-8" standalone="yes"?>
<Relationships xmlns="http://schemas.openxmlformats.org/package/2006/relationships"><Relationship Id="rId3" Type="http://schemas.openxmlformats.org/officeDocument/2006/relationships/vmlDrawing" Target="../drawings/vmlDrawing70.vml"/><Relationship Id="rId2" Type="http://schemas.openxmlformats.org/officeDocument/2006/relationships/drawing" Target="../drawings/drawing100.xml"/><Relationship Id="rId1" Type="http://schemas.openxmlformats.org/officeDocument/2006/relationships/printerSettings" Target="../printerSettings/printerSettings99.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6.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8.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4.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6.xml"/><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8.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30.xml"/><Relationship Id="rId1" Type="http://schemas.openxmlformats.org/officeDocument/2006/relationships/printerSettings" Target="../printerSettings/printerSettings29.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0.bin"/></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2.xml"/><Relationship Id="rId1" Type="http://schemas.openxmlformats.org/officeDocument/2006/relationships/printerSettings" Target="../printerSettings/printerSettings31.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2.bin"/></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34.xml"/><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6.xml"/><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38.xml"/><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8.bin"/></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40.xml"/><Relationship Id="rId1" Type="http://schemas.openxmlformats.org/officeDocument/2006/relationships/printerSettings" Target="../printerSettings/printerSettings39.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0.bin"/></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42.xml"/><Relationship Id="rId1" Type="http://schemas.openxmlformats.org/officeDocument/2006/relationships/printerSettings" Target="../printerSettings/printerSettings41.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2.bin"/></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44.xml"/><Relationship Id="rId1" Type="http://schemas.openxmlformats.org/officeDocument/2006/relationships/printerSettings" Target="../printerSettings/printerSettings43.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4.bin"/></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46.xml"/><Relationship Id="rId1" Type="http://schemas.openxmlformats.org/officeDocument/2006/relationships/printerSettings" Target="../printerSettings/printerSettings45.bin"/></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47.xml"/><Relationship Id="rId1" Type="http://schemas.openxmlformats.org/officeDocument/2006/relationships/printerSettings" Target="../printerSettings/printerSettings46.bin"/></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48.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49.xml"/><Relationship Id="rId1" Type="http://schemas.openxmlformats.org/officeDocument/2006/relationships/printerSettings" Target="../printerSettings/printerSettings48.bin"/></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50.xml"/><Relationship Id="rId1" Type="http://schemas.openxmlformats.org/officeDocument/2006/relationships/printerSettings" Target="../printerSettings/printerSettings49.bin"/></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51.xml"/><Relationship Id="rId1" Type="http://schemas.openxmlformats.org/officeDocument/2006/relationships/printerSettings" Target="../printerSettings/printerSettings50.bin"/></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52.xml"/><Relationship Id="rId1" Type="http://schemas.openxmlformats.org/officeDocument/2006/relationships/printerSettings" Target="../printerSettings/printerSettings51.bin"/></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53.xml"/><Relationship Id="rId1" Type="http://schemas.openxmlformats.org/officeDocument/2006/relationships/printerSettings" Target="../printerSettings/printerSettings52.bin"/></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54.xml"/><Relationship Id="rId1" Type="http://schemas.openxmlformats.org/officeDocument/2006/relationships/printerSettings" Target="../printerSettings/printerSettings53.bin"/></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55.xml"/><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56.xml"/><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57.xml"/><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58.xml"/><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3" Type="http://schemas.openxmlformats.org/officeDocument/2006/relationships/hyperlink" Target="file:///\\DOI.COM\DFSRoot\Divisions\Office%20of%20State%20Fire%20Marshal\FIRE\GRANTS%20&amp;%20GOVERNMENTAL%20SERVICES\2.%20Ratings%20&amp;%20Inspections\EDA%20REQUEST" TargetMode="External"/><Relationship Id="rId2" Type="http://schemas.openxmlformats.org/officeDocument/2006/relationships/hyperlink" Target="file:///\\DOI.COM\DFSRoot\Divisions\Office%20of%20State%20Fire%20Marshal\FIRE\GRANTS%20&amp;%20GOVERNMENTAL%20SERVICES\2.%20Ratings%20&amp;%20Inspections\Survey%20Submittal%20Forms" TargetMode="External"/><Relationship Id="rId1" Type="http://schemas.openxmlformats.org/officeDocument/2006/relationships/hyperlink" Target="file:///\\DOI.COM\DFSRoot\Divisions\Office%20of%20State%20Fire%20Marshal\FIRE\GRANTS%20&amp;%20GOVERNMENTAL%20SERVICES\2.%20Ratings%20&amp;%20Inspections\1%20Survey%20Results" TargetMode="External"/><Relationship Id="rId6" Type="http://schemas.openxmlformats.org/officeDocument/2006/relationships/vmlDrawing" Target="../drawings/vmlDrawing1.vml"/><Relationship Id="rId5" Type="http://schemas.openxmlformats.org/officeDocument/2006/relationships/drawing" Target="../drawings/drawing5.xml"/><Relationship Id="rId4" Type="http://schemas.openxmlformats.org/officeDocument/2006/relationships/printerSettings" Target="../printerSettings/printerSettings4.bin"/></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59.xml"/><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60.xml"/><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61.xml"/><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62.xml"/><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63.xml"/><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64.xml"/><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drawing" Target="../drawings/drawing65.xml"/><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66.xml"/><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67.xml"/><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49.vml"/><Relationship Id="rId2" Type="http://schemas.openxmlformats.org/officeDocument/2006/relationships/drawing" Target="../drawings/drawing68.xml"/><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3" Type="http://schemas.openxmlformats.org/officeDocument/2006/relationships/vmlDrawing" Target="../drawings/vmlDrawing50.vml"/><Relationship Id="rId2" Type="http://schemas.openxmlformats.org/officeDocument/2006/relationships/drawing" Target="../drawings/drawing69.xml"/><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3" Type="http://schemas.openxmlformats.org/officeDocument/2006/relationships/vmlDrawing" Target="../drawings/vmlDrawing51.vml"/><Relationship Id="rId2" Type="http://schemas.openxmlformats.org/officeDocument/2006/relationships/drawing" Target="../drawings/drawing70.xml"/><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3" Type="http://schemas.openxmlformats.org/officeDocument/2006/relationships/vmlDrawing" Target="../drawings/vmlDrawing52.vml"/><Relationship Id="rId2" Type="http://schemas.openxmlformats.org/officeDocument/2006/relationships/drawing" Target="../drawings/drawing71.xml"/><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3" Type="http://schemas.openxmlformats.org/officeDocument/2006/relationships/vmlDrawing" Target="../drawings/vmlDrawing53.vml"/><Relationship Id="rId2" Type="http://schemas.openxmlformats.org/officeDocument/2006/relationships/drawing" Target="../drawings/drawing72.xml"/><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54.vml"/><Relationship Id="rId2" Type="http://schemas.openxmlformats.org/officeDocument/2006/relationships/drawing" Target="../drawings/drawing73.xml"/><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3" Type="http://schemas.openxmlformats.org/officeDocument/2006/relationships/vmlDrawing" Target="../drawings/vmlDrawing55.vml"/><Relationship Id="rId2" Type="http://schemas.openxmlformats.org/officeDocument/2006/relationships/drawing" Target="../drawings/drawing74.xml"/><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3" Type="http://schemas.openxmlformats.org/officeDocument/2006/relationships/vmlDrawing" Target="../drawings/vmlDrawing56.vml"/><Relationship Id="rId2" Type="http://schemas.openxmlformats.org/officeDocument/2006/relationships/drawing" Target="../drawings/drawing75.xml"/><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3" Type="http://schemas.openxmlformats.org/officeDocument/2006/relationships/vmlDrawing" Target="../drawings/vmlDrawing57.vml"/><Relationship Id="rId2" Type="http://schemas.openxmlformats.org/officeDocument/2006/relationships/drawing" Target="../drawings/drawing76.xml"/><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3" Type="http://schemas.openxmlformats.org/officeDocument/2006/relationships/vmlDrawing" Target="../drawings/vmlDrawing58.vml"/><Relationship Id="rId2" Type="http://schemas.openxmlformats.org/officeDocument/2006/relationships/drawing" Target="../drawings/drawing77.xml"/><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3" Type="http://schemas.openxmlformats.org/officeDocument/2006/relationships/vmlDrawing" Target="../drawings/vmlDrawing59.vml"/><Relationship Id="rId2" Type="http://schemas.openxmlformats.org/officeDocument/2006/relationships/drawing" Target="../drawings/drawing78.xml"/><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0.xml.rels><?xml version="1.0" encoding="UTF-8" standalone="yes"?>
<Relationships xmlns="http://schemas.openxmlformats.org/package/2006/relationships"><Relationship Id="rId3" Type="http://schemas.openxmlformats.org/officeDocument/2006/relationships/vmlDrawing" Target="../drawings/vmlDrawing60.vml"/><Relationship Id="rId2" Type="http://schemas.openxmlformats.org/officeDocument/2006/relationships/drawing" Target="../drawings/drawing79.xml"/><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3" Type="http://schemas.openxmlformats.org/officeDocument/2006/relationships/vmlDrawing" Target="../drawings/vmlDrawing61.vml"/><Relationship Id="rId2" Type="http://schemas.openxmlformats.org/officeDocument/2006/relationships/drawing" Target="../drawings/drawing80.xml"/><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3" Type="http://schemas.openxmlformats.org/officeDocument/2006/relationships/vmlDrawing" Target="../drawings/vmlDrawing62.vml"/><Relationship Id="rId2" Type="http://schemas.openxmlformats.org/officeDocument/2006/relationships/drawing" Target="../drawings/drawing81.xml"/><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3" Type="http://schemas.openxmlformats.org/officeDocument/2006/relationships/vmlDrawing" Target="../drawings/vmlDrawing63.vml"/><Relationship Id="rId2" Type="http://schemas.openxmlformats.org/officeDocument/2006/relationships/drawing" Target="../drawings/drawing82.xml"/><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83.xml"/><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84.xml"/><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3" Type="http://schemas.openxmlformats.org/officeDocument/2006/relationships/vmlDrawing" Target="../drawings/vmlDrawing64.vml"/><Relationship Id="rId2" Type="http://schemas.openxmlformats.org/officeDocument/2006/relationships/drawing" Target="../drawings/drawing85.xml"/><Relationship Id="rId1" Type="http://schemas.openxmlformats.org/officeDocument/2006/relationships/printerSettings" Target="../printerSettings/printerSettings84.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85.bin"/></Relationships>
</file>

<file path=xl/worksheets/_rels/sheet88.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87.xml"/><Relationship Id="rId1" Type="http://schemas.openxmlformats.org/officeDocument/2006/relationships/printerSettings" Target="../printerSettings/printerSettings86.bin"/><Relationship Id="rId4" Type="http://schemas.openxmlformats.org/officeDocument/2006/relationships/table" Target="../tables/table2.xml"/></Relationships>
</file>

<file path=xl/worksheets/_rels/sheet89.xml.rels><?xml version="1.0" encoding="UTF-8" standalone="yes"?>
<Relationships xmlns="http://schemas.openxmlformats.org/package/2006/relationships"><Relationship Id="rId3" Type="http://schemas.openxmlformats.org/officeDocument/2006/relationships/vmlDrawing" Target="../drawings/vmlDrawing65.vml"/><Relationship Id="rId2" Type="http://schemas.openxmlformats.org/officeDocument/2006/relationships/drawing" Target="../drawings/drawing88.xml"/><Relationship Id="rId1" Type="http://schemas.openxmlformats.org/officeDocument/2006/relationships/printerSettings" Target="../printerSettings/printerSettings8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8.bin"/></Relationships>
</file>

<file path=xl/worksheets/_rels/sheet91.xml.rels><?xml version="1.0" encoding="UTF-8" standalone="yes"?>
<Relationships xmlns="http://schemas.openxmlformats.org/package/2006/relationships"><Relationship Id="rId3" Type="http://schemas.openxmlformats.org/officeDocument/2006/relationships/vmlDrawing" Target="../drawings/vmlDrawing66.vml"/><Relationship Id="rId2" Type="http://schemas.openxmlformats.org/officeDocument/2006/relationships/drawing" Target="../drawings/drawing90.xml"/><Relationship Id="rId1" Type="http://schemas.openxmlformats.org/officeDocument/2006/relationships/printerSettings" Target="../printerSettings/printerSettings89.bin"/></Relationships>
</file>

<file path=xl/worksheets/_rels/sheet92.xml.rels><?xml version="1.0" encoding="UTF-8" standalone="yes"?>
<Relationships xmlns="http://schemas.openxmlformats.org/package/2006/relationships"><Relationship Id="rId3" Type="http://schemas.openxmlformats.org/officeDocument/2006/relationships/vmlDrawing" Target="../drawings/vmlDrawing67.vml"/><Relationship Id="rId2" Type="http://schemas.openxmlformats.org/officeDocument/2006/relationships/drawing" Target="../drawings/drawing91.xml"/><Relationship Id="rId1" Type="http://schemas.openxmlformats.org/officeDocument/2006/relationships/printerSettings" Target="../printerSettings/printerSettings90.bin"/><Relationship Id="rId4" Type="http://schemas.openxmlformats.org/officeDocument/2006/relationships/table" Target="../tables/table3.xml"/></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91.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92.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93.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94.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95.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97.xml"/><Relationship Id="rId1" Type="http://schemas.openxmlformats.org/officeDocument/2006/relationships/printerSettings" Target="../printerSettings/printerSettings96.bin"/></Relationships>
</file>

<file path=xl/worksheets/_rels/sheet99.xml.rels><?xml version="1.0" encoding="UTF-8" standalone="yes"?>
<Relationships xmlns="http://schemas.openxmlformats.org/package/2006/relationships"><Relationship Id="rId3" Type="http://schemas.openxmlformats.org/officeDocument/2006/relationships/vmlDrawing" Target="../drawings/vmlDrawing68.vml"/><Relationship Id="rId2" Type="http://schemas.openxmlformats.org/officeDocument/2006/relationships/drawing" Target="../drawings/drawing98.xml"/><Relationship Id="rId1" Type="http://schemas.openxmlformats.org/officeDocument/2006/relationships/printerSettings" Target="../printerSettings/printerSettings9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B33:H33"/>
  <sheetViews>
    <sheetView topLeftCell="A11" workbookViewId="0">
      <selection activeCell="B33" sqref="B33:H33"/>
    </sheetView>
  </sheetViews>
  <sheetFormatPr defaultRowHeight="14.4" x14ac:dyDescent="0.3"/>
  <sheetData>
    <row r="33" spans="2:8" x14ac:dyDescent="0.3">
      <c r="B33" s="859"/>
      <c r="C33" s="859"/>
      <c r="D33" s="859"/>
      <c r="E33" s="859"/>
      <c r="F33" s="859"/>
      <c r="G33" s="859"/>
      <c r="H33" s="859"/>
    </row>
  </sheetData>
  <mergeCells count="1">
    <mergeCell ref="B33:H33"/>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5">
    <tabColor theme="1" tint="4.9989318521683403E-2"/>
  </sheetPr>
  <dimension ref="C1:Q41"/>
  <sheetViews>
    <sheetView showGridLines="0" showRowColHeaders="0" zoomScaleNormal="100" workbookViewId="0">
      <selection activeCell="E4" sqref="E4:H4"/>
    </sheetView>
  </sheetViews>
  <sheetFormatPr defaultRowHeight="14.4" x14ac:dyDescent="0.3"/>
  <cols>
    <col min="1" max="1" width="3.33203125" customWidth="1"/>
    <col min="2" max="2" width="27.6640625" customWidth="1"/>
    <col min="3" max="3" width="3.33203125" style="28" customWidth="1"/>
    <col min="4" max="4" width="30.88671875" style="5" customWidth="1"/>
    <col min="5" max="10" width="8.88671875" style="5" customWidth="1"/>
  </cols>
  <sheetData>
    <row r="1" spans="3:17" ht="18" x14ac:dyDescent="0.3">
      <c r="C1" s="30"/>
    </row>
    <row r="2" spans="3:17" ht="18" customHeight="1" thickBot="1" x14ac:dyDescent="0.35">
      <c r="C2" s="31"/>
      <c r="D2" s="1068" t="s">
        <v>18</v>
      </c>
      <c r="E2" s="1068"/>
      <c r="F2" s="1068"/>
      <c r="G2" s="1068"/>
      <c r="H2" s="1068"/>
      <c r="I2" s="1068"/>
      <c r="J2" s="1068"/>
    </row>
    <row r="3" spans="3:17" ht="18" customHeight="1" thickBot="1" x14ac:dyDescent="0.35">
      <c r="C3" s="31"/>
      <c r="D3" s="1059" t="s">
        <v>22</v>
      </c>
      <c r="E3" s="1060"/>
      <c r="F3" s="1060"/>
      <c r="G3" s="1060"/>
      <c r="H3" s="1060"/>
      <c r="I3" s="1060"/>
      <c r="J3" s="1061"/>
    </row>
    <row r="4" spans="3:17" ht="18" customHeight="1" x14ac:dyDescent="0.3">
      <c r="C4" s="31"/>
      <c r="D4" s="375" t="s">
        <v>682</v>
      </c>
      <c r="E4" s="1065"/>
      <c r="F4" s="1066"/>
      <c r="G4" s="1066"/>
      <c r="H4" s="1067"/>
      <c r="I4" s="344"/>
      <c r="J4" s="343"/>
    </row>
    <row r="5" spans="3:17" ht="18" customHeight="1" x14ac:dyDescent="0.3">
      <c r="C5" s="31"/>
      <c r="D5" s="704" t="s">
        <v>23</v>
      </c>
      <c r="E5" s="1062"/>
      <c r="F5" s="1062"/>
      <c r="G5" s="1062"/>
      <c r="H5" s="1062"/>
      <c r="I5" s="2"/>
      <c r="J5" s="1"/>
    </row>
    <row r="6" spans="3:17" ht="18" customHeight="1" x14ac:dyDescent="0.3">
      <c r="C6" s="31"/>
      <c r="D6" s="242" t="s">
        <v>7</v>
      </c>
      <c r="E6" s="1063"/>
      <c r="F6" s="1063"/>
      <c r="G6" s="1063"/>
      <c r="H6" s="1063"/>
      <c r="I6" s="11"/>
      <c r="J6" s="12"/>
      <c r="L6" s="863" t="s">
        <v>133</v>
      </c>
      <c r="M6" s="863"/>
      <c r="N6" s="863"/>
      <c r="O6" s="863"/>
      <c r="P6" s="863"/>
      <c r="Q6" s="863"/>
    </row>
    <row r="7" spans="3:17" ht="18" customHeight="1" x14ac:dyDescent="0.3">
      <c r="C7" s="31"/>
      <c r="D7" s="242" t="s">
        <v>205</v>
      </c>
      <c r="E7" s="999"/>
      <c r="F7" s="999"/>
      <c r="G7" s="999"/>
      <c r="H7" s="999"/>
      <c r="I7" s="999"/>
      <c r="J7" s="12"/>
    </row>
    <row r="8" spans="3:17" ht="18" customHeight="1" x14ac:dyDescent="0.3">
      <c r="C8" s="31"/>
      <c r="D8" s="242" t="s">
        <v>9</v>
      </c>
      <c r="E8" s="1000"/>
      <c r="F8" s="1001"/>
      <c r="G8" s="706" t="s">
        <v>10</v>
      </c>
      <c r="H8" s="32"/>
      <c r="I8" s="705" t="s">
        <v>11</v>
      </c>
      <c r="J8" s="13" t="s">
        <v>12</v>
      </c>
    </row>
    <row r="9" spans="3:17" ht="18" customHeight="1" x14ac:dyDescent="0.3">
      <c r="C9" s="31"/>
      <c r="D9" s="242" t="s">
        <v>13</v>
      </c>
      <c r="E9" s="1003"/>
      <c r="F9" s="1003"/>
      <c r="G9" s="11"/>
      <c r="H9" s="11"/>
      <c r="I9" s="11"/>
      <c r="J9" s="12"/>
    </row>
    <row r="10" spans="3:17" ht="18" customHeight="1" x14ac:dyDescent="0.3">
      <c r="C10" s="31"/>
      <c r="D10" s="242" t="s">
        <v>14</v>
      </c>
      <c r="E10" s="1006"/>
      <c r="F10" s="1006"/>
      <c r="G10" s="11"/>
      <c r="H10" s="11"/>
      <c r="I10" s="11"/>
      <c r="J10" s="12"/>
    </row>
    <row r="11" spans="3:17" ht="18" customHeight="1" thickBot="1" x14ac:dyDescent="0.35">
      <c r="C11" s="31"/>
      <c r="D11" s="695" t="s">
        <v>15</v>
      </c>
      <c r="E11" s="1004"/>
      <c r="F11" s="1004"/>
      <c r="G11" s="1004"/>
      <c r="H11" s="1004"/>
      <c r="I11" s="14"/>
      <c r="J11" s="15"/>
    </row>
    <row r="12" spans="3:17" ht="18" customHeight="1" thickBot="1" x14ac:dyDescent="0.35">
      <c r="C12" s="31"/>
      <c r="D12" s="46"/>
      <c r="E12" s="11"/>
      <c r="F12" s="11"/>
      <c r="G12" s="11"/>
      <c r="H12" s="11"/>
      <c r="I12" s="11"/>
      <c r="J12" s="12"/>
    </row>
    <row r="13" spans="3:17" ht="18" customHeight="1" thickBot="1" x14ac:dyDescent="0.35">
      <c r="C13" s="31"/>
      <c r="D13" s="1059" t="s">
        <v>22</v>
      </c>
      <c r="E13" s="1060"/>
      <c r="F13" s="1060"/>
      <c r="G13" s="1060"/>
      <c r="H13" s="1060"/>
      <c r="I13" s="1060"/>
      <c r="J13" s="1061"/>
    </row>
    <row r="14" spans="3:17" ht="18" customHeight="1" x14ac:dyDescent="0.3">
      <c r="C14" s="31"/>
      <c r="D14" s="375" t="s">
        <v>682</v>
      </c>
      <c r="E14" s="1065"/>
      <c r="F14" s="1066"/>
      <c r="G14" s="1066"/>
      <c r="H14" s="1067"/>
      <c r="I14" s="344"/>
      <c r="J14" s="343"/>
    </row>
    <row r="15" spans="3:17" ht="18" customHeight="1" x14ac:dyDescent="0.3">
      <c r="C15" s="31"/>
      <c r="D15" s="704" t="s">
        <v>23</v>
      </c>
      <c r="E15" s="1062"/>
      <c r="F15" s="1062"/>
      <c r="G15" s="1062"/>
      <c r="H15" s="1062"/>
      <c r="I15" s="2"/>
      <c r="J15" s="1"/>
    </row>
    <row r="16" spans="3:17" ht="18" customHeight="1" x14ac:dyDescent="0.3">
      <c r="C16" s="31"/>
      <c r="D16" s="242" t="s">
        <v>7</v>
      </c>
      <c r="E16" s="1063"/>
      <c r="F16" s="1063"/>
      <c r="G16" s="1063"/>
      <c r="H16" s="1063"/>
      <c r="I16" s="11"/>
      <c r="J16" s="12"/>
    </row>
    <row r="17" spans="3:10" ht="18" customHeight="1" x14ac:dyDescent="0.3">
      <c r="C17" s="31"/>
      <c r="D17" s="242" t="s">
        <v>206</v>
      </c>
      <c r="E17" s="999"/>
      <c r="F17" s="999"/>
      <c r="G17" s="999"/>
      <c r="H17" s="999"/>
      <c r="I17" s="999"/>
      <c r="J17" s="12"/>
    </row>
    <row r="18" spans="3:10" ht="18" customHeight="1" x14ac:dyDescent="0.3">
      <c r="C18" s="31"/>
      <c r="D18" s="242" t="s">
        <v>9</v>
      </c>
      <c r="E18" s="1000"/>
      <c r="F18" s="1001"/>
      <c r="G18" s="706" t="s">
        <v>10</v>
      </c>
      <c r="H18" s="32"/>
      <c r="I18" s="705" t="s">
        <v>11</v>
      </c>
      <c r="J18" s="13" t="s">
        <v>12</v>
      </c>
    </row>
    <row r="19" spans="3:10" ht="18" customHeight="1" x14ac:dyDescent="0.3">
      <c r="C19" s="31"/>
      <c r="D19" s="242" t="s">
        <v>13</v>
      </c>
      <c r="E19" s="1003"/>
      <c r="F19" s="1003"/>
      <c r="G19" s="11"/>
      <c r="H19" s="11"/>
      <c r="I19" s="11"/>
      <c r="J19" s="12"/>
    </row>
    <row r="20" spans="3:10" ht="18" customHeight="1" x14ac:dyDescent="0.3">
      <c r="C20" s="31"/>
      <c r="D20" s="242" t="s">
        <v>14</v>
      </c>
      <c r="E20" s="1006"/>
      <c r="F20" s="1006"/>
      <c r="G20" s="11"/>
      <c r="H20" s="11"/>
      <c r="I20" s="11"/>
      <c r="J20" s="12"/>
    </row>
    <row r="21" spans="3:10" ht="18" customHeight="1" thickBot="1" x14ac:dyDescent="0.35">
      <c r="C21" s="31"/>
      <c r="D21" s="695" t="s">
        <v>15</v>
      </c>
      <c r="E21" s="1004"/>
      <c r="F21" s="1004"/>
      <c r="G21" s="1004"/>
      <c r="H21" s="1004"/>
      <c r="I21" s="14"/>
      <c r="J21" s="15"/>
    </row>
    <row r="22" spans="3:10" ht="18" customHeight="1" x14ac:dyDescent="0.3">
      <c r="C22" s="31"/>
      <c r="D22" s="10"/>
      <c r="E22" s="11"/>
      <c r="F22" s="11"/>
      <c r="G22" s="11"/>
      <c r="H22" s="11"/>
      <c r="I22" s="11"/>
      <c r="J22" s="11"/>
    </row>
    <row r="23" spans="3:10" ht="21" x14ac:dyDescent="0.3">
      <c r="D23" s="1064"/>
      <c r="E23" s="1064"/>
      <c r="F23" s="1064"/>
      <c r="G23" s="1064"/>
      <c r="H23" s="1064"/>
      <c r="I23" s="1064"/>
      <c r="J23" s="1064"/>
    </row>
    <row r="24" spans="3:10" x14ac:dyDescent="0.3">
      <c r="D24" s="1058"/>
      <c r="E24" s="1058"/>
      <c r="F24" s="1058"/>
      <c r="G24" s="1058"/>
      <c r="H24" s="1058"/>
      <c r="I24" s="1058"/>
      <c r="J24" s="1058"/>
    </row>
    <row r="25" spans="3:10" x14ac:dyDescent="0.3">
      <c r="D25" s="38"/>
      <c r="E25" s="1057"/>
      <c r="F25" s="1057"/>
      <c r="G25" s="1057"/>
      <c r="H25" s="1057"/>
      <c r="I25" s="1057"/>
      <c r="J25" s="11"/>
    </row>
    <row r="26" spans="3:10" x14ac:dyDescent="0.3">
      <c r="D26" s="38"/>
      <c r="E26" s="1057"/>
      <c r="F26" s="1057"/>
      <c r="G26" s="1057"/>
      <c r="H26" s="1057"/>
      <c r="I26" s="1057"/>
      <c r="J26" s="11"/>
    </row>
    <row r="27" spans="3:10" x14ac:dyDescent="0.3">
      <c r="D27" s="38"/>
      <c r="E27" s="1057"/>
      <c r="F27" s="1057"/>
      <c r="G27" s="11"/>
      <c r="H27" s="11"/>
      <c r="I27" s="11"/>
      <c r="J27" s="11"/>
    </row>
    <row r="28" spans="3:10" x14ac:dyDescent="0.3">
      <c r="D28" s="38"/>
      <c r="E28" s="1057"/>
      <c r="F28" s="1057"/>
      <c r="G28" s="1057"/>
      <c r="H28" s="1057"/>
      <c r="I28" s="11"/>
      <c r="J28" s="11"/>
    </row>
    <row r="29" spans="3:10" x14ac:dyDescent="0.3">
      <c r="D29" s="38"/>
      <c r="E29" s="1057"/>
      <c r="F29" s="1057"/>
      <c r="G29" s="1057"/>
      <c r="H29" s="1057"/>
      <c r="I29" s="11"/>
      <c r="J29" s="11"/>
    </row>
    <row r="30" spans="3:10" x14ac:dyDescent="0.3">
      <c r="D30" s="38"/>
      <c r="E30" s="1057"/>
      <c r="F30" s="1057"/>
      <c r="G30" s="11"/>
      <c r="H30" s="11"/>
      <c r="I30" s="11"/>
      <c r="J30" s="11"/>
    </row>
    <row r="31" spans="3:10" x14ac:dyDescent="0.3">
      <c r="D31" s="38"/>
      <c r="E31" s="1057"/>
      <c r="F31" s="1057"/>
      <c r="G31" s="11"/>
      <c r="H31" s="11"/>
      <c r="I31" s="11"/>
      <c r="J31" s="11"/>
    </row>
    <row r="32" spans="3:10" x14ac:dyDescent="0.3">
      <c r="D32" s="10"/>
      <c r="E32" s="11"/>
      <c r="F32" s="11"/>
      <c r="G32" s="11"/>
      <c r="H32" s="11"/>
      <c r="I32" s="11"/>
      <c r="J32" s="11"/>
    </row>
    <row r="33" spans="4:10" x14ac:dyDescent="0.3">
      <c r="D33" s="1058"/>
      <c r="E33" s="1058"/>
      <c r="F33" s="1058"/>
      <c r="G33" s="1058"/>
      <c r="H33" s="1058"/>
      <c r="I33" s="1058"/>
      <c r="J33" s="1058"/>
    </row>
    <row r="34" spans="4:10" x14ac:dyDescent="0.3">
      <c r="D34" s="38"/>
      <c r="E34" s="1057"/>
      <c r="F34" s="1057"/>
      <c r="G34" s="1057"/>
      <c r="H34" s="1057"/>
      <c r="I34" s="1057"/>
      <c r="J34" s="11"/>
    </row>
    <row r="35" spans="4:10" x14ac:dyDescent="0.3">
      <c r="D35" s="38"/>
      <c r="E35" s="1057"/>
      <c r="F35" s="1057"/>
      <c r="G35" s="1057"/>
      <c r="H35" s="1057"/>
      <c r="I35" s="1057"/>
      <c r="J35" s="11"/>
    </row>
    <row r="36" spans="4:10" x14ac:dyDescent="0.3">
      <c r="D36" s="38"/>
      <c r="E36" s="1057"/>
      <c r="F36" s="1057"/>
      <c r="G36" s="11"/>
      <c r="H36" s="11"/>
      <c r="I36" s="11"/>
      <c r="J36" s="11"/>
    </row>
    <row r="37" spans="4:10" x14ac:dyDescent="0.3">
      <c r="D37" s="38"/>
      <c r="E37" s="1057"/>
      <c r="F37" s="1057"/>
      <c r="G37" s="1057"/>
      <c r="H37" s="1057"/>
      <c r="I37" s="11"/>
      <c r="J37" s="11"/>
    </row>
    <row r="38" spans="4:10" x14ac:dyDescent="0.3">
      <c r="D38" s="38"/>
      <c r="E38" s="1057"/>
      <c r="F38" s="1057"/>
      <c r="G38" s="1057"/>
      <c r="H38" s="1057"/>
      <c r="I38" s="11"/>
      <c r="J38" s="11"/>
    </row>
    <row r="39" spans="4:10" x14ac:dyDescent="0.3">
      <c r="D39" s="38"/>
      <c r="E39" s="1057"/>
      <c r="F39" s="1057"/>
      <c r="G39" s="11"/>
      <c r="H39" s="11"/>
      <c r="I39" s="11"/>
      <c r="J39" s="11"/>
    </row>
    <row r="40" spans="4:10" x14ac:dyDescent="0.3">
      <c r="D40" s="38"/>
      <c r="E40" s="1057"/>
      <c r="F40" s="1057"/>
      <c r="G40" s="11"/>
      <c r="H40" s="11"/>
      <c r="I40" s="11"/>
      <c r="J40" s="11"/>
    </row>
    <row r="41" spans="4:10" x14ac:dyDescent="0.3">
      <c r="D41" s="10"/>
      <c r="E41" s="10"/>
      <c r="F41" s="10"/>
      <c r="G41" s="10"/>
      <c r="H41" s="10"/>
      <c r="I41" s="10"/>
      <c r="J41" s="10"/>
    </row>
  </sheetData>
  <sheetProtection algorithmName="SHA-512" hashValue="bgr1cq5sQYQVAPM/GTpiuW5DoPIPFU6rBJKMhc7ADTgWM3J3mHonBVO9JYTRmHO/TemHSuFkLpXQq8Ouorjbqg==" saltValue="r1rUELWRhaR7SV9W2IcRzQ==" spinCount="100000" sheet="1" objects="1" scenarios="1"/>
  <mergeCells count="37">
    <mergeCell ref="E14:H14"/>
    <mergeCell ref="E8:F8"/>
    <mergeCell ref="E9:F9"/>
    <mergeCell ref="E10:F10"/>
    <mergeCell ref="D2:J2"/>
    <mergeCell ref="D3:J3"/>
    <mergeCell ref="E5:H5"/>
    <mergeCell ref="E6:H6"/>
    <mergeCell ref="E7:I7"/>
    <mergeCell ref="E4:H4"/>
    <mergeCell ref="E16:H16"/>
    <mergeCell ref="E25:I25"/>
    <mergeCell ref="E26:I26"/>
    <mergeCell ref="E27:F27"/>
    <mergeCell ref="E28:H28"/>
    <mergeCell ref="E21:H21"/>
    <mergeCell ref="E18:F18"/>
    <mergeCell ref="E19:F19"/>
    <mergeCell ref="E20:F20"/>
    <mergeCell ref="D23:J23"/>
    <mergeCell ref="D24:J24"/>
    <mergeCell ref="L6:Q6"/>
    <mergeCell ref="E37:H37"/>
    <mergeCell ref="E39:F39"/>
    <mergeCell ref="E40:F40"/>
    <mergeCell ref="E30:F30"/>
    <mergeCell ref="E31:F31"/>
    <mergeCell ref="D33:J33"/>
    <mergeCell ref="E34:I34"/>
    <mergeCell ref="E35:I35"/>
    <mergeCell ref="E36:F36"/>
    <mergeCell ref="E38:H38"/>
    <mergeCell ref="E11:H11"/>
    <mergeCell ref="D13:J13"/>
    <mergeCell ref="E15:H15"/>
    <mergeCell ref="E29:H29"/>
    <mergeCell ref="E17:I17"/>
  </mergeCells>
  <printOptions horizontalCentered="1"/>
  <pageMargins left="0.7" right="0.7" top="1" bottom="0.75" header="0.3" footer="0.3"/>
  <pageSetup orientation="portrait" r:id="rId1"/>
  <headerFooter>
    <oddHeader>&amp;C&amp;G</oddHeader>
    <oddFooter>&amp;L&amp;D&amp;R&amp;N</oddFooter>
  </headerFooter>
  <drawing r:id="rId2"/>
  <legacyDrawingHF r:id="rId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tabColor theme="1"/>
  </sheetPr>
  <dimension ref="B1:V30"/>
  <sheetViews>
    <sheetView showGridLines="0" showRowColHeaders="0" zoomScaleNormal="100" workbookViewId="0">
      <selection activeCell="C29" sqref="C28:C29"/>
    </sheetView>
  </sheetViews>
  <sheetFormatPr defaultRowHeight="14.4" x14ac:dyDescent="0.3"/>
  <cols>
    <col min="1" max="1" width="3" customWidth="1"/>
    <col min="2" max="2" width="22" customWidth="1"/>
    <col min="3" max="3" width="3" customWidth="1"/>
    <col min="4" max="4" width="4.88671875" style="47" customWidth="1"/>
    <col min="5" max="5" width="12.44140625" style="47" customWidth="1"/>
    <col min="6" max="6" width="8.5546875" style="47" customWidth="1"/>
    <col min="7" max="7" width="13.88671875" style="47" customWidth="1"/>
    <col min="8" max="21" width="8.5546875" customWidth="1"/>
  </cols>
  <sheetData>
    <row r="1" spans="2:22" ht="15" thickBot="1" x14ac:dyDescent="0.35"/>
    <row r="2" spans="2:22" ht="15" customHeight="1" x14ac:dyDescent="0.3">
      <c r="D2" s="1933" t="s">
        <v>104</v>
      </c>
      <c r="E2" s="1936" t="s">
        <v>105</v>
      </c>
      <c r="F2" s="1936" t="s">
        <v>106</v>
      </c>
      <c r="G2" s="1936" t="s">
        <v>107</v>
      </c>
      <c r="H2" s="1928" t="s">
        <v>108</v>
      </c>
      <c r="I2" s="1928"/>
      <c r="J2" s="1928"/>
      <c r="K2" s="1928"/>
      <c r="L2" s="1928"/>
      <c r="M2" s="1928"/>
      <c r="N2" s="1928"/>
      <c r="O2" s="1928"/>
      <c r="P2" s="1928"/>
      <c r="Q2" s="1928"/>
      <c r="R2" s="1928"/>
      <c r="S2" s="1928"/>
      <c r="T2" s="1928"/>
      <c r="U2" s="1929"/>
    </row>
    <row r="3" spans="2:22" x14ac:dyDescent="0.3">
      <c r="D3" s="1934"/>
      <c r="E3" s="1937"/>
      <c r="F3" s="1937"/>
      <c r="G3" s="1937"/>
      <c r="H3" s="1730"/>
      <c r="I3" s="1730"/>
      <c r="J3" s="1730"/>
      <c r="K3" s="1730"/>
      <c r="L3" s="1730"/>
      <c r="M3" s="1730"/>
      <c r="N3" s="1730"/>
      <c r="O3" s="1730"/>
      <c r="P3" s="1730"/>
      <c r="Q3" s="1730"/>
      <c r="R3" s="1730"/>
      <c r="S3" s="1730"/>
      <c r="T3" s="1730"/>
      <c r="U3" s="1930"/>
    </row>
    <row r="4" spans="2:22" ht="60.75" customHeight="1" thickBot="1" x14ac:dyDescent="0.35">
      <c r="B4" s="47"/>
      <c r="D4" s="1934"/>
      <c r="E4" s="1937"/>
      <c r="F4" s="1937"/>
      <c r="G4" s="1937"/>
      <c r="H4" s="1730"/>
      <c r="I4" s="1730"/>
      <c r="J4" s="1730"/>
      <c r="K4" s="1730"/>
      <c r="L4" s="1730"/>
      <c r="M4" s="1730"/>
      <c r="N4" s="1730"/>
      <c r="O4" s="1730"/>
      <c r="P4" s="1730"/>
      <c r="Q4" s="1730"/>
      <c r="R4" s="1730"/>
      <c r="S4" s="1730"/>
      <c r="T4" s="1730"/>
      <c r="U4" s="1930"/>
      <c r="V4" s="22"/>
    </row>
    <row r="5" spans="2:22" ht="15" thickBot="1" x14ac:dyDescent="0.35">
      <c r="D5" s="1935"/>
      <c r="E5" s="1938"/>
      <c r="F5" s="1938"/>
      <c r="G5" s="1939"/>
      <c r="H5" s="44" t="s">
        <v>109</v>
      </c>
      <c r="I5" s="42" t="s">
        <v>109</v>
      </c>
      <c r="J5" s="44" t="s">
        <v>109</v>
      </c>
      <c r="K5" s="42" t="s">
        <v>109</v>
      </c>
      <c r="L5" s="44" t="s">
        <v>109</v>
      </c>
      <c r="M5" s="42" t="s">
        <v>109</v>
      </c>
      <c r="N5" s="44" t="s">
        <v>109</v>
      </c>
      <c r="O5" s="42" t="s">
        <v>109</v>
      </c>
      <c r="P5" s="44" t="s">
        <v>109</v>
      </c>
      <c r="Q5" s="42" t="s">
        <v>109</v>
      </c>
      <c r="R5" s="44" t="s">
        <v>109</v>
      </c>
      <c r="S5" s="42" t="s">
        <v>109</v>
      </c>
      <c r="T5" s="44" t="s">
        <v>109</v>
      </c>
      <c r="U5" s="43" t="s">
        <v>109</v>
      </c>
    </row>
    <row r="6" spans="2:22" ht="15" thickBot="1" x14ac:dyDescent="0.35">
      <c r="D6" s="1306" t="s">
        <v>113</v>
      </c>
      <c r="E6" s="1307"/>
      <c r="F6" s="1307"/>
      <c r="G6" s="1308"/>
      <c r="H6" s="61" t="s">
        <v>155</v>
      </c>
      <c r="I6" s="62" t="s">
        <v>156</v>
      </c>
      <c r="J6" s="61" t="s">
        <v>157</v>
      </c>
      <c r="K6" s="62" t="s">
        <v>158</v>
      </c>
      <c r="L6" s="61" t="s">
        <v>159</v>
      </c>
      <c r="M6" s="62" t="s">
        <v>160</v>
      </c>
      <c r="N6" s="61" t="s">
        <v>161</v>
      </c>
      <c r="O6" s="62" t="s">
        <v>162</v>
      </c>
      <c r="P6" s="61"/>
      <c r="Q6" s="62"/>
      <c r="R6" s="61"/>
      <c r="S6" s="62"/>
      <c r="T6" s="61"/>
      <c r="U6" s="63"/>
    </row>
    <row r="7" spans="2:22" ht="18" x14ac:dyDescent="0.3">
      <c r="B7" s="92"/>
      <c r="D7" s="39">
        <v>1</v>
      </c>
      <c r="E7" s="50">
        <v>44907</v>
      </c>
      <c r="F7" s="51" t="s">
        <v>140</v>
      </c>
      <c r="G7" s="52">
        <v>5</v>
      </c>
      <c r="H7" s="53" t="s">
        <v>95</v>
      </c>
      <c r="I7" s="53" t="s">
        <v>95</v>
      </c>
      <c r="J7" s="53"/>
      <c r="K7" s="53"/>
      <c r="L7" s="53" t="s">
        <v>95</v>
      </c>
      <c r="M7" s="53"/>
      <c r="N7" s="53"/>
      <c r="O7" s="53"/>
      <c r="P7" s="53"/>
      <c r="Q7" s="53"/>
      <c r="R7" s="53"/>
      <c r="S7" s="53"/>
      <c r="T7" s="53"/>
      <c r="U7" s="54"/>
    </row>
    <row r="8" spans="2:22" ht="15.6" x14ac:dyDescent="0.3">
      <c r="B8" s="109"/>
      <c r="D8" s="40">
        <v>2</v>
      </c>
      <c r="E8" s="50">
        <v>44908</v>
      </c>
      <c r="F8" s="51" t="s">
        <v>141</v>
      </c>
      <c r="G8" s="55">
        <v>6</v>
      </c>
      <c r="H8" s="53" t="s">
        <v>95</v>
      </c>
      <c r="I8" s="53" t="s">
        <v>95</v>
      </c>
      <c r="J8" s="32"/>
      <c r="K8" s="32"/>
      <c r="L8" s="32" t="s">
        <v>95</v>
      </c>
      <c r="M8" s="32"/>
      <c r="N8" s="32"/>
      <c r="O8" s="32"/>
      <c r="P8" s="32"/>
      <c r="Q8" s="32"/>
      <c r="R8" s="32"/>
      <c r="S8" s="32"/>
      <c r="T8" s="32"/>
      <c r="U8" s="13"/>
    </row>
    <row r="9" spans="2:22" ht="15.6" x14ac:dyDescent="0.3">
      <c r="B9" s="109"/>
      <c r="D9" s="40">
        <v>3</v>
      </c>
      <c r="E9" s="50">
        <v>44909</v>
      </c>
      <c r="F9" s="51" t="s">
        <v>142</v>
      </c>
      <c r="G9" s="55">
        <v>7</v>
      </c>
      <c r="H9" s="53"/>
      <c r="I9" s="53" t="s">
        <v>95</v>
      </c>
      <c r="J9" s="32" t="s">
        <v>95</v>
      </c>
      <c r="K9" s="32"/>
      <c r="L9" s="32"/>
      <c r="M9" s="32" t="s">
        <v>95</v>
      </c>
      <c r="N9" s="32"/>
      <c r="O9" s="32"/>
      <c r="P9" s="32"/>
      <c r="Q9" s="32"/>
      <c r="R9" s="32"/>
      <c r="S9" s="32"/>
      <c r="T9" s="32"/>
      <c r="U9" s="13"/>
    </row>
    <row r="10" spans="2:22" ht="15.6" x14ac:dyDescent="0.3">
      <c r="B10" s="109"/>
      <c r="D10" s="40">
        <v>4</v>
      </c>
      <c r="E10" s="50">
        <v>44910</v>
      </c>
      <c r="F10" s="51" t="s">
        <v>143</v>
      </c>
      <c r="G10" s="55">
        <v>4</v>
      </c>
      <c r="H10" s="53" t="s">
        <v>95</v>
      </c>
      <c r="I10" s="53"/>
      <c r="J10" s="32"/>
      <c r="K10" s="32" t="s">
        <v>95</v>
      </c>
      <c r="L10" s="32"/>
      <c r="M10" s="32" t="s">
        <v>95</v>
      </c>
      <c r="N10" s="32" t="s">
        <v>95</v>
      </c>
      <c r="O10" s="32" t="s">
        <v>95</v>
      </c>
      <c r="P10" s="32"/>
      <c r="Q10" s="32"/>
      <c r="R10" s="32"/>
      <c r="S10" s="32"/>
      <c r="T10" s="32"/>
      <c r="U10" s="13"/>
    </row>
    <row r="11" spans="2:22" ht="15.6" x14ac:dyDescent="0.3">
      <c r="B11" s="109"/>
      <c r="D11" s="40">
        <v>5</v>
      </c>
      <c r="E11" s="50">
        <v>44911</v>
      </c>
      <c r="F11" s="51" t="s">
        <v>144</v>
      </c>
      <c r="G11" s="55">
        <v>5</v>
      </c>
      <c r="H11" s="53"/>
      <c r="I11" s="53" t="s">
        <v>95</v>
      </c>
      <c r="J11" s="32" t="s">
        <v>95</v>
      </c>
      <c r="K11" s="32"/>
      <c r="L11" s="32"/>
      <c r="M11" s="32" t="s">
        <v>95</v>
      </c>
      <c r="N11" s="32"/>
      <c r="O11" s="32"/>
      <c r="P11" s="32"/>
      <c r="Q11" s="32"/>
      <c r="R11" s="32"/>
      <c r="S11" s="32"/>
      <c r="T11" s="32"/>
      <c r="U11" s="13"/>
    </row>
    <row r="12" spans="2:22" ht="15.6" x14ac:dyDescent="0.3">
      <c r="B12" s="109"/>
      <c r="D12" s="40">
        <v>6</v>
      </c>
      <c r="E12" s="50">
        <v>44912</v>
      </c>
      <c r="F12" s="51" t="s">
        <v>145</v>
      </c>
      <c r="G12" s="55">
        <v>7</v>
      </c>
      <c r="H12" s="53" t="s">
        <v>95</v>
      </c>
      <c r="I12" s="53"/>
      <c r="J12" s="32"/>
      <c r="K12" s="32" t="s">
        <v>95</v>
      </c>
      <c r="L12" s="32"/>
      <c r="M12" s="32" t="s">
        <v>95</v>
      </c>
      <c r="N12" s="32" t="s">
        <v>95</v>
      </c>
      <c r="O12" s="32" t="s">
        <v>95</v>
      </c>
      <c r="P12" s="32"/>
      <c r="Q12" s="32"/>
      <c r="R12" s="32"/>
      <c r="S12" s="32"/>
      <c r="T12" s="32"/>
      <c r="U12" s="13"/>
    </row>
    <row r="13" spans="2:22" ht="15.6" x14ac:dyDescent="0.3">
      <c r="B13" s="109"/>
      <c r="D13" s="40">
        <v>7</v>
      </c>
      <c r="E13" s="50">
        <v>44913</v>
      </c>
      <c r="F13" s="51" t="s">
        <v>146</v>
      </c>
      <c r="G13" s="55">
        <v>9</v>
      </c>
      <c r="H13" s="53" t="s">
        <v>95</v>
      </c>
      <c r="I13" s="32"/>
      <c r="J13" s="32" t="s">
        <v>95</v>
      </c>
      <c r="K13" s="32"/>
      <c r="L13" s="32"/>
      <c r="M13" s="32" t="s">
        <v>95</v>
      </c>
      <c r="N13" s="32"/>
      <c r="O13" s="32"/>
      <c r="P13" s="32"/>
      <c r="Q13" s="32"/>
      <c r="R13" s="32"/>
      <c r="S13" s="32"/>
      <c r="T13" s="32"/>
      <c r="U13" s="13"/>
    </row>
    <row r="14" spans="2:22" ht="15.6" x14ac:dyDescent="0.3">
      <c r="B14" s="109"/>
      <c r="D14" s="40">
        <v>8</v>
      </c>
      <c r="E14" s="50">
        <v>44914</v>
      </c>
      <c r="F14" s="51" t="s">
        <v>147</v>
      </c>
      <c r="G14" s="55">
        <v>6</v>
      </c>
      <c r="H14" s="53"/>
      <c r="I14" s="32" t="s">
        <v>95</v>
      </c>
      <c r="J14" s="32" t="s">
        <v>95</v>
      </c>
      <c r="K14" s="32"/>
      <c r="L14" s="32"/>
      <c r="M14" s="32" t="s">
        <v>95</v>
      </c>
      <c r="N14" s="32"/>
      <c r="O14" s="32"/>
      <c r="P14" s="32"/>
      <c r="Q14" s="32"/>
      <c r="R14" s="32"/>
      <c r="S14" s="32"/>
      <c r="T14" s="32"/>
      <c r="U14" s="13"/>
    </row>
    <row r="15" spans="2:22" ht="15.6" x14ac:dyDescent="0.3">
      <c r="B15" s="109"/>
      <c r="D15" s="40">
        <v>9</v>
      </c>
      <c r="E15" s="50">
        <v>44915</v>
      </c>
      <c r="F15" s="51" t="s">
        <v>148</v>
      </c>
      <c r="G15" s="55">
        <v>5</v>
      </c>
      <c r="H15" s="53" t="s">
        <v>95</v>
      </c>
      <c r="I15" s="32" t="s">
        <v>95</v>
      </c>
      <c r="J15" s="32"/>
      <c r="K15" s="32"/>
      <c r="L15" s="32" t="s">
        <v>95</v>
      </c>
      <c r="M15" s="32"/>
      <c r="N15" s="32"/>
      <c r="O15" s="32"/>
      <c r="P15" s="32"/>
      <c r="Q15" s="32"/>
      <c r="R15" s="32"/>
      <c r="S15" s="32"/>
      <c r="T15" s="32"/>
      <c r="U15" s="13"/>
    </row>
    <row r="16" spans="2:22" ht="15.6" x14ac:dyDescent="0.3">
      <c r="B16" s="109"/>
      <c r="D16" s="40">
        <v>10</v>
      </c>
      <c r="E16" s="50">
        <v>44916</v>
      </c>
      <c r="F16" s="51" t="s">
        <v>149</v>
      </c>
      <c r="G16" s="55">
        <v>4</v>
      </c>
      <c r="H16" s="53"/>
      <c r="I16" s="32"/>
      <c r="J16" s="32" t="s">
        <v>95</v>
      </c>
      <c r="K16" s="32" t="s">
        <v>95</v>
      </c>
      <c r="L16" s="32"/>
      <c r="M16" s="32" t="s">
        <v>95</v>
      </c>
      <c r="N16" s="32"/>
      <c r="O16" s="32"/>
      <c r="P16" s="32"/>
      <c r="Q16" s="32"/>
      <c r="R16" s="32"/>
      <c r="S16" s="32"/>
      <c r="T16" s="32"/>
      <c r="U16" s="13"/>
    </row>
    <row r="17" spans="2:21" ht="15.6" x14ac:dyDescent="0.3">
      <c r="B17" s="109"/>
      <c r="D17" s="40">
        <v>11</v>
      </c>
      <c r="E17" s="50">
        <v>44917</v>
      </c>
      <c r="F17" s="51" t="s">
        <v>150</v>
      </c>
      <c r="G17" s="55">
        <v>4</v>
      </c>
      <c r="H17" s="53" t="s">
        <v>95</v>
      </c>
      <c r="I17" s="32" t="s">
        <v>95</v>
      </c>
      <c r="J17" s="32"/>
      <c r="K17" s="32"/>
      <c r="L17" s="32" t="s">
        <v>95</v>
      </c>
      <c r="M17" s="32"/>
      <c r="N17" s="32"/>
      <c r="O17" s="32"/>
      <c r="P17" s="32"/>
      <c r="Q17" s="32"/>
      <c r="R17" s="32"/>
      <c r="S17" s="32"/>
      <c r="T17" s="32"/>
      <c r="U17" s="13"/>
    </row>
    <row r="18" spans="2:21" ht="15.6" x14ac:dyDescent="0.3">
      <c r="B18" s="109"/>
      <c r="D18" s="40">
        <v>12</v>
      </c>
      <c r="E18" s="50">
        <v>44918</v>
      </c>
      <c r="F18" s="51" t="s">
        <v>151</v>
      </c>
      <c r="G18" s="55">
        <v>8</v>
      </c>
      <c r="H18" s="53" t="s">
        <v>95</v>
      </c>
      <c r="I18" s="32" t="s">
        <v>95</v>
      </c>
      <c r="J18" s="32"/>
      <c r="K18" s="32"/>
      <c r="L18" s="32" t="s">
        <v>95</v>
      </c>
      <c r="M18" s="32"/>
      <c r="N18" s="32"/>
      <c r="O18" s="32"/>
      <c r="P18" s="32"/>
      <c r="Q18" s="32"/>
      <c r="R18" s="32"/>
      <c r="S18" s="32"/>
      <c r="T18" s="32"/>
      <c r="U18" s="13"/>
    </row>
    <row r="19" spans="2:21" ht="15.6" x14ac:dyDescent="0.3">
      <c r="B19" s="109"/>
      <c r="D19" s="40">
        <v>13</v>
      </c>
      <c r="E19" s="50">
        <v>44919</v>
      </c>
      <c r="F19" s="51" t="s">
        <v>152</v>
      </c>
      <c r="G19" s="55">
        <v>9</v>
      </c>
      <c r="H19" s="53" t="s">
        <v>95</v>
      </c>
      <c r="I19" s="32"/>
      <c r="J19" s="32"/>
      <c r="K19" s="32" t="s">
        <v>95</v>
      </c>
      <c r="L19" s="32"/>
      <c r="M19" s="32" t="s">
        <v>95</v>
      </c>
      <c r="N19" s="32" t="s">
        <v>95</v>
      </c>
      <c r="O19" s="32" t="s">
        <v>95</v>
      </c>
      <c r="P19" s="32"/>
      <c r="Q19" s="32"/>
      <c r="R19" s="32"/>
      <c r="S19" s="32"/>
      <c r="T19" s="32"/>
      <c r="U19" s="13"/>
    </row>
    <row r="20" spans="2:21" x14ac:dyDescent="0.3">
      <c r="B20" s="49"/>
      <c r="D20" s="40">
        <v>14</v>
      </c>
      <c r="E20" s="50">
        <v>44920</v>
      </c>
      <c r="F20" s="51" t="s">
        <v>153</v>
      </c>
      <c r="G20" s="55">
        <v>5</v>
      </c>
      <c r="H20" s="53" t="s">
        <v>95</v>
      </c>
      <c r="I20" s="32"/>
      <c r="J20" s="32" t="s">
        <v>95</v>
      </c>
      <c r="K20" s="32"/>
      <c r="L20" s="32"/>
      <c r="M20" s="32" t="s">
        <v>95</v>
      </c>
      <c r="N20" s="32"/>
      <c r="O20" s="32"/>
      <c r="P20" s="32"/>
      <c r="Q20" s="32"/>
      <c r="R20" s="32"/>
      <c r="S20" s="32"/>
      <c r="T20" s="32"/>
      <c r="U20" s="13"/>
    </row>
    <row r="21" spans="2:21" x14ac:dyDescent="0.3">
      <c r="B21" s="49"/>
      <c r="D21" s="40">
        <v>15</v>
      </c>
      <c r="E21" s="50">
        <v>44921</v>
      </c>
      <c r="F21" s="51" t="s">
        <v>154</v>
      </c>
      <c r="G21" s="55">
        <v>6</v>
      </c>
      <c r="H21" s="53" t="s">
        <v>95</v>
      </c>
      <c r="I21" s="32" t="s">
        <v>95</v>
      </c>
      <c r="J21" s="32"/>
      <c r="K21" s="32"/>
      <c r="L21" s="32"/>
      <c r="M21" s="32" t="s">
        <v>95</v>
      </c>
      <c r="N21" s="32"/>
      <c r="O21" s="32"/>
      <c r="P21" s="32"/>
      <c r="Q21" s="32"/>
      <c r="R21" s="32"/>
      <c r="S21" s="32"/>
      <c r="T21" s="32"/>
      <c r="U21" s="13"/>
    </row>
    <row r="22" spans="2:21" x14ac:dyDescent="0.3">
      <c r="B22" s="49"/>
      <c r="D22" s="40">
        <v>16</v>
      </c>
      <c r="E22" s="50"/>
      <c r="F22" s="51"/>
      <c r="G22" s="55"/>
      <c r="H22" s="53"/>
      <c r="I22" s="32"/>
      <c r="J22" s="32"/>
      <c r="K22" s="32"/>
      <c r="L22" s="32"/>
      <c r="M22" s="32"/>
      <c r="N22" s="32"/>
      <c r="O22" s="32"/>
      <c r="P22" s="32"/>
      <c r="Q22" s="32"/>
      <c r="R22" s="32"/>
      <c r="S22" s="32"/>
      <c r="T22" s="32"/>
      <c r="U22" s="13"/>
    </row>
    <row r="23" spans="2:21" x14ac:dyDescent="0.3">
      <c r="D23" s="40">
        <v>17</v>
      </c>
      <c r="E23" s="50"/>
      <c r="F23" s="51"/>
      <c r="G23" s="55"/>
      <c r="H23" s="53"/>
      <c r="I23" s="32"/>
      <c r="J23" s="32"/>
      <c r="K23" s="32"/>
      <c r="L23" s="32"/>
      <c r="M23" s="32"/>
      <c r="N23" s="32"/>
      <c r="O23" s="32"/>
      <c r="P23" s="32"/>
      <c r="Q23" s="32"/>
      <c r="R23" s="32"/>
      <c r="S23" s="32"/>
      <c r="T23" s="32"/>
      <c r="U23" s="13"/>
    </row>
    <row r="24" spans="2:21" x14ac:dyDescent="0.3">
      <c r="D24" s="40">
        <v>18</v>
      </c>
      <c r="E24" s="50"/>
      <c r="F24" s="51"/>
      <c r="G24" s="55"/>
      <c r="H24" s="53"/>
      <c r="I24" s="32"/>
      <c r="J24" s="32"/>
      <c r="K24" s="32"/>
      <c r="L24" s="32"/>
      <c r="M24" s="32"/>
      <c r="N24" s="32"/>
      <c r="O24" s="32"/>
      <c r="P24" s="32"/>
      <c r="Q24" s="32"/>
      <c r="R24" s="32"/>
      <c r="S24" s="32"/>
      <c r="T24" s="32"/>
      <c r="U24" s="13"/>
    </row>
    <row r="25" spans="2:21" x14ac:dyDescent="0.3">
      <c r="D25" s="40">
        <v>19</v>
      </c>
      <c r="E25" s="50"/>
      <c r="F25" s="51"/>
      <c r="G25" s="55"/>
      <c r="H25" s="53"/>
      <c r="I25" s="32"/>
      <c r="J25" s="32"/>
      <c r="K25" s="32"/>
      <c r="L25" s="32"/>
      <c r="M25" s="32"/>
      <c r="N25" s="32"/>
      <c r="O25" s="32"/>
      <c r="P25" s="32"/>
      <c r="Q25" s="32"/>
      <c r="R25" s="32"/>
      <c r="S25" s="32"/>
      <c r="T25" s="32"/>
      <c r="U25" s="13"/>
    </row>
    <row r="26" spans="2:21" ht="15" thickBot="1" x14ac:dyDescent="0.35">
      <c r="D26" s="41">
        <v>20</v>
      </c>
      <c r="E26" s="50"/>
      <c r="F26" s="51"/>
      <c r="G26" s="56"/>
      <c r="H26" s="33"/>
      <c r="I26" s="33"/>
      <c r="J26" s="33"/>
      <c r="K26" s="33"/>
      <c r="L26" s="33"/>
      <c r="M26" s="33"/>
      <c r="N26" s="33"/>
      <c r="O26" s="33"/>
      <c r="P26" s="33"/>
      <c r="Q26" s="33"/>
      <c r="R26" s="33"/>
      <c r="S26" s="33"/>
      <c r="T26" s="33"/>
      <c r="U26" s="57"/>
    </row>
    <row r="27" spans="2:21" ht="15" thickBot="1" x14ac:dyDescent="0.35">
      <c r="D27" s="1931" t="s">
        <v>110</v>
      </c>
      <c r="E27" s="1768"/>
      <c r="F27" s="1932"/>
      <c r="G27" s="60">
        <f>SUM(G7:G26)</f>
        <v>90</v>
      </c>
      <c r="H27" s="47"/>
      <c r="I27" s="47"/>
      <c r="J27" s="47"/>
      <c r="K27" s="47"/>
      <c r="L27" s="47"/>
      <c r="M27" s="47"/>
      <c r="N27" s="47"/>
      <c r="O27" s="47"/>
      <c r="P27" s="47"/>
      <c r="Q27" s="47"/>
      <c r="R27" s="47"/>
      <c r="S27" s="47"/>
      <c r="T27" s="47"/>
      <c r="U27" s="47"/>
    </row>
    <row r="28" spans="2:21" ht="15" thickBot="1" x14ac:dyDescent="0.35">
      <c r="D28" s="1170" t="s">
        <v>111</v>
      </c>
      <c r="E28" s="1170"/>
      <c r="F28" s="1170"/>
      <c r="G28" s="58">
        <f>COUNTA(G7:G26)</f>
        <v>15</v>
      </c>
      <c r="I28" s="47"/>
      <c r="J28" s="47"/>
      <c r="K28" s="47"/>
      <c r="L28" s="47"/>
      <c r="M28" s="47"/>
      <c r="N28" s="47"/>
      <c r="O28" s="47"/>
      <c r="P28" s="47"/>
      <c r="Q28" s="47"/>
      <c r="R28" s="47"/>
      <c r="S28" s="47"/>
      <c r="T28" s="47"/>
      <c r="U28" s="47"/>
    </row>
    <row r="29" spans="2:21" ht="15" thickBot="1" x14ac:dyDescent="0.35">
      <c r="D29" s="1170" t="s">
        <v>112</v>
      </c>
      <c r="E29" s="1170"/>
      <c r="F29" s="1170"/>
      <c r="G29" s="59">
        <f>IFERROR(AVERAGE(G7:G26)," ")</f>
        <v>6</v>
      </c>
    </row>
    <row r="30" spans="2:21" ht="23.4" x14ac:dyDescent="0.45">
      <c r="K30" s="393" t="s">
        <v>699</v>
      </c>
    </row>
  </sheetData>
  <sheetProtection algorithmName="SHA-512" hashValue="1cn/JvSGBtQcKInKm+tZJgLLEr0r46GBGShJ4ZP00EE7nPUO28LVityuxOj2tuXdCtBjM0EoisTGpaNdYZut6Q==" saltValue="3dbG5vGcYGr/SRFFjbtP/A==" spinCount="100000" sheet="1" selectLockedCells="1" selectUnlockedCells="1"/>
  <mergeCells count="9">
    <mergeCell ref="H2:U4"/>
    <mergeCell ref="D6:G6"/>
    <mergeCell ref="D27:F27"/>
    <mergeCell ref="D28:F28"/>
    <mergeCell ref="D29:F29"/>
    <mergeCell ref="D2:D5"/>
    <mergeCell ref="E2:E5"/>
    <mergeCell ref="F2:F5"/>
    <mergeCell ref="G2:G5"/>
  </mergeCells>
  <phoneticPr fontId="3" type="noConversion"/>
  <printOptions horizontalCentered="1"/>
  <pageMargins left="0" right="0" top="1" bottom="0.5" header="0.3" footer="0.05"/>
  <pageSetup paperSize="5" orientation="landscape" r:id="rId1"/>
  <headerFooter>
    <oddHeader>&amp;C&amp;G</oddHeader>
  </headerFooter>
  <drawing r:id="rId2"/>
  <legacyDrawingHF r:id="rId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3">
    <tabColor theme="1"/>
  </sheetPr>
  <dimension ref="C1:W31"/>
  <sheetViews>
    <sheetView showGridLines="0" showRowColHeaders="0" topLeftCell="F1" zoomScale="130" zoomScaleNormal="130" workbookViewId="0">
      <selection activeCell="C29" sqref="C28:F29"/>
    </sheetView>
  </sheetViews>
  <sheetFormatPr defaultRowHeight="14.4" x14ac:dyDescent="0.3"/>
  <cols>
    <col min="1" max="1" width="3" customWidth="1"/>
    <col min="2" max="2" width="18.5546875" customWidth="1"/>
    <col min="3" max="3" width="4.109375" style="47" customWidth="1"/>
    <col min="4" max="4" width="12.109375" style="47" customWidth="1"/>
    <col min="5" max="5" width="12.88671875" style="47" customWidth="1"/>
    <col min="6" max="6" width="9.109375" customWidth="1"/>
    <col min="7" max="8" width="5.5546875" customWidth="1"/>
    <col min="9" max="9" width="8.5546875" customWidth="1"/>
    <col min="10" max="11" width="5.5546875" customWidth="1"/>
    <col min="12" max="12" width="8.5546875" customWidth="1"/>
    <col min="13" max="14" width="5.5546875" customWidth="1"/>
    <col min="15" max="15" width="8.5546875" customWidth="1"/>
    <col min="16" max="17" width="5.5546875" customWidth="1"/>
    <col min="18" max="18" width="8.5546875" customWidth="1"/>
    <col min="19" max="20" width="5.5546875" customWidth="1"/>
    <col min="22" max="23" width="5.5546875" customWidth="1"/>
  </cols>
  <sheetData>
    <row r="1" spans="3:23" ht="15" thickBot="1" x14ac:dyDescent="0.35"/>
    <row r="2" spans="3:23" ht="15" customHeight="1" x14ac:dyDescent="0.3">
      <c r="C2" s="1951" t="s">
        <v>104</v>
      </c>
      <c r="D2" s="1954" t="s">
        <v>105</v>
      </c>
      <c r="E2" s="1957" t="s">
        <v>106</v>
      </c>
      <c r="F2" s="1960" t="s">
        <v>114</v>
      </c>
      <c r="G2" s="1928"/>
      <c r="H2" s="1928"/>
      <c r="I2" s="1928"/>
      <c r="J2" s="1928"/>
      <c r="K2" s="1928"/>
      <c r="L2" s="1928"/>
      <c r="M2" s="1928"/>
      <c r="N2" s="1928"/>
      <c r="O2" s="1928"/>
      <c r="P2" s="1928"/>
      <c r="Q2" s="1928"/>
      <c r="R2" s="1928"/>
      <c r="S2" s="1928"/>
      <c r="T2" s="1928"/>
      <c r="U2" s="1928"/>
      <c r="V2" s="1928"/>
      <c r="W2" s="1929"/>
    </row>
    <row r="3" spans="3:23" x14ac:dyDescent="0.3">
      <c r="C3" s="1952"/>
      <c r="D3" s="1955"/>
      <c r="E3" s="1958"/>
      <c r="F3" s="1961"/>
      <c r="G3" s="1730"/>
      <c r="H3" s="1730"/>
      <c r="I3" s="1730"/>
      <c r="J3" s="1730"/>
      <c r="K3" s="1730"/>
      <c r="L3" s="1730"/>
      <c r="M3" s="1730"/>
      <c r="N3" s="1730"/>
      <c r="O3" s="1730"/>
      <c r="P3" s="1730"/>
      <c r="Q3" s="1730"/>
      <c r="R3" s="1730"/>
      <c r="S3" s="1730"/>
      <c r="T3" s="1730"/>
      <c r="U3" s="1730"/>
      <c r="V3" s="1730"/>
      <c r="W3" s="1930"/>
    </row>
    <row r="4" spans="3:23" ht="27.75" customHeight="1" thickBot="1" x14ac:dyDescent="0.35">
      <c r="C4" s="1952"/>
      <c r="D4" s="1955"/>
      <c r="E4" s="1958"/>
      <c r="F4" s="1962"/>
      <c r="G4" s="1963"/>
      <c r="H4" s="1963"/>
      <c r="I4" s="1963"/>
      <c r="J4" s="1963"/>
      <c r="K4" s="1963"/>
      <c r="L4" s="1963"/>
      <c r="M4" s="1963"/>
      <c r="N4" s="1963"/>
      <c r="O4" s="1963"/>
      <c r="P4" s="1963"/>
      <c r="Q4" s="1963"/>
      <c r="R4" s="1963"/>
      <c r="S4" s="1963"/>
      <c r="T4" s="1963"/>
      <c r="U4" s="1963"/>
      <c r="V4" s="1963"/>
      <c r="W4" s="1964"/>
    </row>
    <row r="5" spans="3:23" ht="15.75" customHeight="1" x14ac:dyDescent="0.3">
      <c r="C5" s="1953"/>
      <c r="D5" s="1956"/>
      <c r="E5" s="1959"/>
      <c r="F5" s="1948" t="s">
        <v>115</v>
      </c>
      <c r="G5" s="1947"/>
      <c r="H5" s="1949"/>
      <c r="I5" s="1948" t="s">
        <v>115</v>
      </c>
      <c r="J5" s="1947"/>
      <c r="K5" s="1949"/>
      <c r="L5" s="1948" t="s">
        <v>115</v>
      </c>
      <c r="M5" s="1947"/>
      <c r="N5" s="1949"/>
      <c r="O5" s="1948" t="s">
        <v>115</v>
      </c>
      <c r="P5" s="1947"/>
      <c r="Q5" s="1949"/>
      <c r="R5" s="1947" t="s">
        <v>115</v>
      </c>
      <c r="S5" s="1947"/>
      <c r="T5" s="1947"/>
      <c r="U5" s="1948" t="s">
        <v>115</v>
      </c>
      <c r="V5" s="1947"/>
      <c r="W5" s="1949"/>
    </row>
    <row r="6" spans="3:23" ht="15" thickBot="1" x14ac:dyDescent="0.35">
      <c r="C6" s="64"/>
      <c r="D6" s="65"/>
      <c r="E6" s="66"/>
      <c r="F6" s="1944" t="s">
        <v>163</v>
      </c>
      <c r="G6" s="1945"/>
      <c r="H6" s="1946"/>
      <c r="I6" s="1944" t="s">
        <v>164</v>
      </c>
      <c r="J6" s="1945"/>
      <c r="K6" s="1946"/>
      <c r="L6" s="1944" t="s">
        <v>165</v>
      </c>
      <c r="M6" s="1945"/>
      <c r="N6" s="1946"/>
      <c r="O6" s="1944" t="s">
        <v>166</v>
      </c>
      <c r="P6" s="1945"/>
      <c r="Q6" s="1946"/>
      <c r="R6" s="1950" t="s">
        <v>167</v>
      </c>
      <c r="S6" s="1950"/>
      <c r="T6" s="1950"/>
      <c r="U6" s="1944" t="s">
        <v>168</v>
      </c>
      <c r="V6" s="1945"/>
      <c r="W6" s="1946"/>
    </row>
    <row r="7" spans="3:23" ht="34.5" customHeight="1" x14ac:dyDescent="0.3">
      <c r="C7" s="64"/>
      <c r="D7" s="65"/>
      <c r="E7" s="66"/>
      <c r="F7" s="67" t="s">
        <v>116</v>
      </c>
      <c r="G7" s="68" t="s">
        <v>117</v>
      </c>
      <c r="H7" s="69" t="s">
        <v>118</v>
      </c>
      <c r="I7" s="67" t="s">
        <v>116</v>
      </c>
      <c r="J7" s="68" t="s">
        <v>117</v>
      </c>
      <c r="K7" s="69" t="s">
        <v>118</v>
      </c>
      <c r="L7" s="70" t="s">
        <v>116</v>
      </c>
      <c r="M7" s="68" t="s">
        <v>117</v>
      </c>
      <c r="N7" s="71" t="s">
        <v>118</v>
      </c>
      <c r="O7" s="67" t="s">
        <v>116</v>
      </c>
      <c r="P7" s="68" t="s">
        <v>117</v>
      </c>
      <c r="Q7" s="69" t="s">
        <v>118</v>
      </c>
      <c r="R7" s="70" t="s">
        <v>116</v>
      </c>
      <c r="S7" s="68" t="s">
        <v>117</v>
      </c>
      <c r="T7" s="71" t="s">
        <v>118</v>
      </c>
      <c r="U7" s="67" t="s">
        <v>116</v>
      </c>
      <c r="V7" s="68" t="s">
        <v>117</v>
      </c>
      <c r="W7" s="69" t="s">
        <v>118</v>
      </c>
    </row>
    <row r="8" spans="3:23" x14ac:dyDescent="0.3">
      <c r="C8" s="40">
        <v>1</v>
      </c>
      <c r="D8" s="72">
        <v>44907</v>
      </c>
      <c r="E8" s="73" t="s">
        <v>140</v>
      </c>
      <c r="F8" s="74" t="s">
        <v>169</v>
      </c>
      <c r="G8" s="32">
        <v>4</v>
      </c>
      <c r="H8" s="13"/>
      <c r="I8" s="74"/>
      <c r="J8" s="32"/>
      <c r="K8" s="13"/>
      <c r="L8" s="36"/>
      <c r="M8" s="32"/>
      <c r="N8" s="13"/>
      <c r="O8" s="74" t="s">
        <v>171</v>
      </c>
      <c r="P8" s="32"/>
      <c r="Q8" s="13">
        <v>3</v>
      </c>
      <c r="R8" s="36"/>
      <c r="S8" s="32"/>
      <c r="T8" s="13"/>
      <c r="U8" s="74" t="s">
        <v>172</v>
      </c>
      <c r="V8" s="32">
        <v>2</v>
      </c>
      <c r="W8" s="13"/>
    </row>
    <row r="9" spans="3:23" x14ac:dyDescent="0.3">
      <c r="C9" s="40">
        <v>2</v>
      </c>
      <c r="D9" s="72">
        <v>44908</v>
      </c>
      <c r="E9" s="73" t="s">
        <v>141</v>
      </c>
      <c r="F9" s="74"/>
      <c r="G9" s="32"/>
      <c r="H9" s="13"/>
      <c r="I9" s="74" t="s">
        <v>170</v>
      </c>
      <c r="J9" s="32">
        <v>3</v>
      </c>
      <c r="K9" s="13">
        <v>2</v>
      </c>
      <c r="L9" s="36" t="s">
        <v>173</v>
      </c>
      <c r="M9" s="32">
        <v>2</v>
      </c>
      <c r="N9" s="13"/>
      <c r="O9" s="74"/>
      <c r="P9" s="32"/>
      <c r="Q9" s="13"/>
      <c r="R9" s="36" t="s">
        <v>174</v>
      </c>
      <c r="S9" s="32">
        <v>2</v>
      </c>
      <c r="T9" s="13">
        <v>2</v>
      </c>
      <c r="U9" s="74"/>
      <c r="V9" s="32"/>
      <c r="W9" s="13"/>
    </row>
    <row r="10" spans="3:23" x14ac:dyDescent="0.3">
      <c r="C10" s="40">
        <v>3</v>
      </c>
      <c r="D10" s="72">
        <v>44909</v>
      </c>
      <c r="E10" s="73" t="s">
        <v>142</v>
      </c>
      <c r="F10" s="74" t="s">
        <v>169</v>
      </c>
      <c r="G10" s="32">
        <v>5</v>
      </c>
      <c r="H10" s="13"/>
      <c r="I10" s="74"/>
      <c r="J10" s="32"/>
      <c r="K10" s="13"/>
      <c r="L10" s="36"/>
      <c r="M10" s="32"/>
      <c r="N10" s="13"/>
      <c r="O10" s="74" t="s">
        <v>171</v>
      </c>
      <c r="P10" s="32"/>
      <c r="Q10" s="13">
        <v>3</v>
      </c>
      <c r="R10" s="36"/>
      <c r="S10" s="32"/>
      <c r="T10" s="13"/>
      <c r="U10" s="74"/>
      <c r="V10" s="32"/>
      <c r="W10" s="13"/>
    </row>
    <row r="11" spans="3:23" x14ac:dyDescent="0.3">
      <c r="C11" s="40">
        <v>4</v>
      </c>
      <c r="D11" s="72">
        <v>44910</v>
      </c>
      <c r="E11" s="73" t="s">
        <v>143</v>
      </c>
      <c r="F11" s="74"/>
      <c r="G11" s="32"/>
      <c r="H11" s="13"/>
      <c r="I11" s="74" t="s">
        <v>170</v>
      </c>
      <c r="J11" s="32">
        <v>1</v>
      </c>
      <c r="K11" s="13">
        <v>2</v>
      </c>
      <c r="L11" s="36" t="s">
        <v>173</v>
      </c>
      <c r="M11" s="32">
        <v>4</v>
      </c>
      <c r="N11" s="13">
        <v>1</v>
      </c>
      <c r="O11" s="74"/>
      <c r="P11" s="32"/>
      <c r="Q11" s="13"/>
      <c r="R11" s="36" t="s">
        <v>174</v>
      </c>
      <c r="S11" s="32">
        <v>2</v>
      </c>
      <c r="T11" s="13">
        <v>1</v>
      </c>
      <c r="U11" s="74"/>
      <c r="V11" s="32"/>
      <c r="W11" s="13"/>
    </row>
    <row r="12" spans="3:23" x14ac:dyDescent="0.3">
      <c r="C12" s="40">
        <v>5</v>
      </c>
      <c r="D12" s="72">
        <v>44911</v>
      </c>
      <c r="E12" s="73" t="s">
        <v>144</v>
      </c>
      <c r="F12" s="74"/>
      <c r="G12" s="32"/>
      <c r="H12" s="13"/>
      <c r="I12" s="74" t="s">
        <v>170</v>
      </c>
      <c r="J12" s="32">
        <v>0</v>
      </c>
      <c r="K12" s="13">
        <v>2</v>
      </c>
      <c r="L12" s="36" t="s">
        <v>173</v>
      </c>
      <c r="M12" s="32">
        <v>4</v>
      </c>
      <c r="N12" s="13"/>
      <c r="O12" s="74"/>
      <c r="P12" s="32"/>
      <c r="Q12" s="13"/>
      <c r="R12" s="36" t="s">
        <v>174</v>
      </c>
      <c r="S12" s="32">
        <v>3</v>
      </c>
      <c r="T12" s="13">
        <v>0</v>
      </c>
      <c r="U12" s="74"/>
      <c r="V12" s="32"/>
      <c r="W12" s="13"/>
    </row>
    <row r="13" spans="3:23" x14ac:dyDescent="0.3">
      <c r="C13" s="40">
        <v>6</v>
      </c>
      <c r="D13" s="72">
        <v>44912</v>
      </c>
      <c r="E13" s="73" t="s">
        <v>145</v>
      </c>
      <c r="F13" s="74" t="s">
        <v>169</v>
      </c>
      <c r="G13" s="32">
        <v>6</v>
      </c>
      <c r="H13" s="13"/>
      <c r="I13" s="74"/>
      <c r="J13" s="32"/>
      <c r="K13" s="13"/>
      <c r="L13" s="36"/>
      <c r="M13" s="32"/>
      <c r="N13" s="13"/>
      <c r="O13" s="74" t="s">
        <v>171</v>
      </c>
      <c r="P13" s="32"/>
      <c r="Q13" s="13">
        <v>3</v>
      </c>
      <c r="R13" s="36"/>
      <c r="S13" s="32"/>
      <c r="T13" s="13"/>
      <c r="U13" s="74" t="s">
        <v>172</v>
      </c>
      <c r="V13" s="32">
        <v>2</v>
      </c>
      <c r="W13" s="13"/>
    </row>
    <row r="14" spans="3:23" x14ac:dyDescent="0.3">
      <c r="C14" s="40">
        <v>7</v>
      </c>
      <c r="D14" s="72">
        <v>44913</v>
      </c>
      <c r="E14" s="73" t="s">
        <v>146</v>
      </c>
      <c r="F14" s="74" t="s">
        <v>169</v>
      </c>
      <c r="G14" s="32">
        <v>4</v>
      </c>
      <c r="H14" s="13"/>
      <c r="I14" s="74"/>
      <c r="J14" s="32"/>
      <c r="K14" s="13"/>
      <c r="L14" s="36"/>
      <c r="M14" s="32"/>
      <c r="N14" s="13"/>
      <c r="O14" s="74" t="s">
        <v>171</v>
      </c>
      <c r="P14" s="32"/>
      <c r="Q14" s="13">
        <v>3</v>
      </c>
      <c r="R14" s="36"/>
      <c r="S14" s="32"/>
      <c r="T14" s="13"/>
      <c r="U14" s="74"/>
      <c r="V14" s="32"/>
      <c r="W14" s="13"/>
    </row>
    <row r="15" spans="3:23" x14ac:dyDescent="0.3">
      <c r="C15" s="40">
        <v>8</v>
      </c>
      <c r="D15" s="72">
        <v>44914</v>
      </c>
      <c r="E15" s="73" t="s">
        <v>147</v>
      </c>
      <c r="F15" s="74" t="s">
        <v>169</v>
      </c>
      <c r="G15" s="32">
        <v>4</v>
      </c>
      <c r="H15" s="13"/>
      <c r="I15" s="74"/>
      <c r="J15" s="32"/>
      <c r="K15" s="13"/>
      <c r="L15" s="36"/>
      <c r="M15" s="32"/>
      <c r="N15" s="13"/>
      <c r="O15" s="74" t="s">
        <v>171</v>
      </c>
      <c r="P15" s="32"/>
      <c r="Q15" s="13">
        <v>3</v>
      </c>
      <c r="R15" s="36"/>
      <c r="S15" s="32"/>
      <c r="T15" s="13"/>
      <c r="U15" s="74" t="s">
        <v>172</v>
      </c>
      <c r="V15" s="32">
        <v>2</v>
      </c>
      <c r="W15" s="13"/>
    </row>
    <row r="16" spans="3:23" x14ac:dyDescent="0.3">
      <c r="C16" s="40">
        <v>9</v>
      </c>
      <c r="D16" s="72">
        <v>44915</v>
      </c>
      <c r="E16" s="73" t="s">
        <v>148</v>
      </c>
      <c r="F16" s="74"/>
      <c r="G16" s="32"/>
      <c r="H16" s="13"/>
      <c r="I16" s="74" t="s">
        <v>170</v>
      </c>
      <c r="J16" s="32">
        <v>3</v>
      </c>
      <c r="K16" s="13">
        <v>2</v>
      </c>
      <c r="L16" s="36" t="s">
        <v>173</v>
      </c>
      <c r="M16" s="32">
        <v>6</v>
      </c>
      <c r="N16" s="13"/>
      <c r="O16" s="74"/>
      <c r="P16" s="32"/>
      <c r="Q16" s="13"/>
      <c r="R16" s="36" t="s">
        <v>174</v>
      </c>
      <c r="S16" s="32">
        <v>4</v>
      </c>
      <c r="T16" s="13">
        <v>2</v>
      </c>
      <c r="U16" s="74"/>
      <c r="V16" s="32"/>
      <c r="W16" s="13"/>
    </row>
    <row r="17" spans="3:23" x14ac:dyDescent="0.3">
      <c r="C17" s="40">
        <v>10</v>
      </c>
      <c r="D17" s="72">
        <v>44916</v>
      </c>
      <c r="E17" s="73" t="s">
        <v>149</v>
      </c>
      <c r="F17" s="74"/>
      <c r="G17" s="32"/>
      <c r="H17" s="13"/>
      <c r="I17" s="74" t="s">
        <v>170</v>
      </c>
      <c r="J17" s="32">
        <v>0</v>
      </c>
      <c r="K17" s="13">
        <v>2</v>
      </c>
      <c r="L17" s="36" t="s">
        <v>173</v>
      </c>
      <c r="M17" s="32">
        <v>5</v>
      </c>
      <c r="N17" s="13"/>
      <c r="O17" s="74"/>
      <c r="P17" s="32"/>
      <c r="Q17" s="13"/>
      <c r="R17" s="36" t="s">
        <v>174</v>
      </c>
      <c r="S17" s="32">
        <v>5</v>
      </c>
      <c r="T17" s="13">
        <v>2</v>
      </c>
      <c r="U17" s="74"/>
      <c r="V17" s="32"/>
      <c r="W17" s="13"/>
    </row>
    <row r="18" spans="3:23" x14ac:dyDescent="0.3">
      <c r="C18" s="40">
        <v>11</v>
      </c>
      <c r="D18" s="72">
        <v>44917</v>
      </c>
      <c r="E18" s="73" t="s">
        <v>150</v>
      </c>
      <c r="F18" s="74"/>
      <c r="G18" s="32"/>
      <c r="H18" s="13"/>
      <c r="I18" s="74" t="s">
        <v>170</v>
      </c>
      <c r="J18" s="32">
        <v>1</v>
      </c>
      <c r="K18" s="13">
        <v>2</v>
      </c>
      <c r="L18" s="36" t="s">
        <v>173</v>
      </c>
      <c r="M18" s="32">
        <v>6</v>
      </c>
      <c r="N18" s="13"/>
      <c r="O18" s="74"/>
      <c r="P18" s="32"/>
      <c r="Q18" s="13"/>
      <c r="R18" s="36" t="s">
        <v>174</v>
      </c>
      <c r="S18" s="32">
        <v>4</v>
      </c>
      <c r="T18" s="13">
        <v>1</v>
      </c>
      <c r="U18" s="74"/>
      <c r="V18" s="32"/>
      <c r="W18" s="13"/>
    </row>
    <row r="19" spans="3:23" x14ac:dyDescent="0.3">
      <c r="C19" s="40">
        <v>12</v>
      </c>
      <c r="D19" s="72">
        <v>44918</v>
      </c>
      <c r="E19" s="73" t="s">
        <v>151</v>
      </c>
      <c r="F19" s="74" t="s">
        <v>169</v>
      </c>
      <c r="G19" s="32">
        <v>3</v>
      </c>
      <c r="H19" s="13"/>
      <c r="I19" s="74"/>
      <c r="J19" s="32"/>
      <c r="K19" s="13"/>
      <c r="L19" s="36"/>
      <c r="M19" s="32"/>
      <c r="N19" s="13"/>
      <c r="O19" s="74" t="s">
        <v>171</v>
      </c>
      <c r="P19" s="32"/>
      <c r="Q19" s="13">
        <v>2</v>
      </c>
      <c r="R19" s="36"/>
      <c r="S19" s="32"/>
      <c r="T19" s="13"/>
      <c r="U19" s="74"/>
      <c r="V19" s="32"/>
      <c r="W19" s="13"/>
    </row>
    <row r="20" spans="3:23" x14ac:dyDescent="0.3">
      <c r="C20" s="40">
        <v>13</v>
      </c>
      <c r="D20" s="72">
        <v>44919</v>
      </c>
      <c r="E20" s="73" t="s">
        <v>152</v>
      </c>
      <c r="F20" s="74" t="s">
        <v>169</v>
      </c>
      <c r="G20" s="32">
        <v>3</v>
      </c>
      <c r="H20" s="13"/>
      <c r="I20" s="74"/>
      <c r="J20" s="32"/>
      <c r="K20" s="13"/>
      <c r="L20" s="36"/>
      <c r="M20" s="32"/>
      <c r="N20" s="13"/>
      <c r="O20" s="74" t="s">
        <v>171</v>
      </c>
      <c r="P20" s="32"/>
      <c r="Q20" s="13">
        <v>3</v>
      </c>
      <c r="R20" s="36"/>
      <c r="S20" s="32"/>
      <c r="T20" s="13"/>
      <c r="U20" s="74" t="s">
        <v>172</v>
      </c>
      <c r="V20" s="32">
        <v>2</v>
      </c>
      <c r="W20" s="13"/>
    </row>
    <row r="21" spans="3:23" x14ac:dyDescent="0.3">
      <c r="C21" s="40">
        <v>14</v>
      </c>
      <c r="D21" s="72">
        <v>44920</v>
      </c>
      <c r="E21" s="73" t="s">
        <v>153</v>
      </c>
      <c r="F21" s="74"/>
      <c r="G21" s="32"/>
      <c r="H21" s="13"/>
      <c r="I21" s="74" t="s">
        <v>170</v>
      </c>
      <c r="J21" s="32">
        <v>1</v>
      </c>
      <c r="K21" s="13">
        <v>2</v>
      </c>
      <c r="L21" s="36" t="s">
        <v>173</v>
      </c>
      <c r="M21" s="32">
        <v>4</v>
      </c>
      <c r="N21" s="13"/>
      <c r="O21" s="74"/>
      <c r="P21" s="32"/>
      <c r="Q21" s="13"/>
      <c r="R21" s="36" t="s">
        <v>174</v>
      </c>
      <c r="S21" s="32">
        <v>1</v>
      </c>
      <c r="T21" s="13">
        <v>0</v>
      </c>
      <c r="U21" s="74"/>
      <c r="V21" s="32"/>
      <c r="W21" s="13"/>
    </row>
    <row r="22" spans="3:23" x14ac:dyDescent="0.3">
      <c r="C22" s="40">
        <v>15</v>
      </c>
      <c r="D22" s="72">
        <v>44921</v>
      </c>
      <c r="E22" s="73" t="s">
        <v>154</v>
      </c>
      <c r="F22" s="74" t="s">
        <v>169</v>
      </c>
      <c r="G22" s="32">
        <v>2</v>
      </c>
      <c r="H22" s="13"/>
      <c r="I22" s="74"/>
      <c r="J22" s="32"/>
      <c r="K22" s="13"/>
      <c r="L22" s="36"/>
      <c r="M22" s="32"/>
      <c r="N22" s="35"/>
      <c r="O22" s="74" t="s">
        <v>171</v>
      </c>
      <c r="P22" s="32"/>
      <c r="Q22" s="13">
        <v>3</v>
      </c>
      <c r="R22" s="36"/>
      <c r="S22" s="32"/>
      <c r="T22" s="35" t="s">
        <v>175</v>
      </c>
      <c r="U22" s="74"/>
      <c r="V22" s="32"/>
      <c r="W22" s="13"/>
    </row>
    <row r="23" spans="3:23" x14ac:dyDescent="0.3">
      <c r="C23" s="40">
        <v>16</v>
      </c>
      <c r="D23" s="72">
        <f>'Structure Fire Respones'!D22</f>
        <v>0</v>
      </c>
      <c r="E23" s="73">
        <f>'Structure Fire Respones'!E22</f>
        <v>0</v>
      </c>
      <c r="F23" s="74"/>
      <c r="G23" s="32"/>
      <c r="H23" s="13"/>
      <c r="I23" s="74"/>
      <c r="J23" s="32"/>
      <c r="K23" s="13"/>
      <c r="L23" s="36"/>
      <c r="M23" s="32"/>
      <c r="N23" s="35"/>
      <c r="O23" s="74"/>
      <c r="P23" s="32"/>
      <c r="Q23" s="13"/>
      <c r="R23" s="36"/>
      <c r="S23" s="32"/>
      <c r="T23" s="35"/>
      <c r="U23" s="74"/>
      <c r="V23" s="32"/>
      <c r="W23" s="13"/>
    </row>
    <row r="24" spans="3:23" x14ac:dyDescent="0.3">
      <c r="C24" s="40">
        <v>17</v>
      </c>
      <c r="D24" s="72">
        <f>'Structure Fire Respones'!D23</f>
        <v>0</v>
      </c>
      <c r="E24" s="73">
        <f>'Structure Fire Respones'!E23</f>
        <v>0</v>
      </c>
      <c r="F24" s="74"/>
      <c r="G24" s="32"/>
      <c r="H24" s="13"/>
      <c r="I24" s="74"/>
      <c r="J24" s="32"/>
      <c r="K24" s="13"/>
      <c r="L24" s="36"/>
      <c r="M24" s="32"/>
      <c r="N24" s="35"/>
      <c r="O24" s="74"/>
      <c r="P24" s="32"/>
      <c r="Q24" s="13"/>
      <c r="R24" s="36"/>
      <c r="S24" s="32"/>
      <c r="T24" s="35"/>
      <c r="U24" s="74"/>
      <c r="V24" s="32"/>
      <c r="W24" s="13"/>
    </row>
    <row r="25" spans="3:23" x14ac:dyDescent="0.3">
      <c r="C25" s="40">
        <v>18</v>
      </c>
      <c r="D25" s="72">
        <f>'Structure Fire Respones'!D24</f>
        <v>0</v>
      </c>
      <c r="E25" s="73">
        <f>'Structure Fire Respones'!E24</f>
        <v>0</v>
      </c>
      <c r="F25" s="74"/>
      <c r="G25" s="32"/>
      <c r="H25" s="13"/>
      <c r="I25" s="74"/>
      <c r="J25" s="32"/>
      <c r="K25" s="13"/>
      <c r="L25" s="36"/>
      <c r="M25" s="32"/>
      <c r="N25" s="35"/>
      <c r="O25" s="74"/>
      <c r="P25" s="32"/>
      <c r="Q25" s="13"/>
      <c r="R25" s="36"/>
      <c r="S25" s="32"/>
      <c r="T25" s="35"/>
      <c r="U25" s="74"/>
      <c r="V25" s="32"/>
      <c r="W25" s="13"/>
    </row>
    <row r="26" spans="3:23" x14ac:dyDescent="0.3">
      <c r="C26" s="40">
        <v>19</v>
      </c>
      <c r="D26" s="72">
        <f>'Structure Fire Respones'!D25</f>
        <v>0</v>
      </c>
      <c r="E26" s="73">
        <f>'Structure Fire Respones'!E25</f>
        <v>0</v>
      </c>
      <c r="F26" s="74"/>
      <c r="G26" s="32"/>
      <c r="H26" s="13"/>
      <c r="I26" s="74"/>
      <c r="J26" s="32"/>
      <c r="K26" s="13"/>
      <c r="L26" s="36"/>
      <c r="M26" s="32"/>
      <c r="N26" s="35"/>
      <c r="O26" s="74"/>
      <c r="P26" s="32"/>
      <c r="Q26" s="13"/>
      <c r="R26" s="36"/>
      <c r="S26" s="32"/>
      <c r="T26" s="35"/>
      <c r="U26" s="74"/>
      <c r="V26" s="32"/>
      <c r="W26" s="13"/>
    </row>
    <row r="27" spans="3:23" ht="15" thickBot="1" x14ac:dyDescent="0.35">
      <c r="C27" s="41">
        <v>20</v>
      </c>
      <c r="D27" s="72">
        <f>'Structure Fire Respones'!D26</f>
        <v>0</v>
      </c>
      <c r="E27" s="73">
        <f>'Structure Fire Respones'!E26</f>
        <v>0</v>
      </c>
      <c r="F27" s="75"/>
      <c r="G27" s="33"/>
      <c r="H27" s="57"/>
      <c r="I27" s="75"/>
      <c r="J27" s="33"/>
      <c r="K27" s="57"/>
      <c r="L27" s="37"/>
      <c r="M27" s="32"/>
      <c r="N27" s="35"/>
      <c r="O27" s="76"/>
      <c r="P27" s="32"/>
      <c r="Q27" s="13"/>
      <c r="R27" s="37"/>
      <c r="S27" s="32"/>
      <c r="T27" s="35"/>
      <c r="U27" s="76"/>
      <c r="V27" s="32"/>
      <c r="W27" s="13"/>
    </row>
    <row r="28" spans="3:23" ht="15" thickBot="1" x14ac:dyDescent="0.35">
      <c r="C28" s="1940" t="s">
        <v>110</v>
      </c>
      <c r="D28" s="1941"/>
      <c r="E28" s="1942"/>
      <c r="F28" s="77"/>
      <c r="G28" s="78">
        <f>SUM(G8:G27)</f>
        <v>31</v>
      </c>
      <c r="H28" s="78">
        <f t="shared" ref="H28:W28" si="0">SUM(H8:H27)</f>
        <v>0</v>
      </c>
      <c r="I28" s="79"/>
      <c r="J28" s="78">
        <f t="shared" si="0"/>
        <v>9</v>
      </c>
      <c r="K28" s="78">
        <f t="shared" si="0"/>
        <v>14</v>
      </c>
      <c r="L28" s="79"/>
      <c r="M28" s="78">
        <f t="shared" si="0"/>
        <v>31</v>
      </c>
      <c r="N28" s="80">
        <f t="shared" si="0"/>
        <v>1</v>
      </c>
      <c r="O28" s="77"/>
      <c r="P28" s="78">
        <f t="shared" si="0"/>
        <v>0</v>
      </c>
      <c r="Q28" s="81">
        <f t="shared" si="0"/>
        <v>23</v>
      </c>
      <c r="R28" s="82"/>
      <c r="S28" s="78">
        <f t="shared" si="0"/>
        <v>21</v>
      </c>
      <c r="T28" s="80">
        <f t="shared" si="0"/>
        <v>8</v>
      </c>
      <c r="U28" s="83"/>
      <c r="V28" s="78">
        <f t="shared" si="0"/>
        <v>8</v>
      </c>
      <c r="W28" s="81">
        <f t="shared" si="0"/>
        <v>0</v>
      </c>
    </row>
    <row r="29" spans="3:23" ht="15" thickBot="1" x14ac:dyDescent="0.35">
      <c r="C29" s="1401" t="s">
        <v>112</v>
      </c>
      <c r="D29" s="1402"/>
      <c r="E29" s="1402"/>
      <c r="F29" s="1943"/>
      <c r="G29" s="84">
        <f>IFERROR(AVERAGE(G8:G27), "  ")</f>
        <v>3.875</v>
      </c>
      <c r="H29" s="85" t="str">
        <f t="shared" ref="H29:W29" si="1">IFERROR(AVERAGE(H8:H27), "  ")</f>
        <v xml:space="preserve">  </v>
      </c>
      <c r="I29" s="86" t="str">
        <f t="shared" si="1"/>
        <v xml:space="preserve">  </v>
      </c>
      <c r="J29" s="85">
        <f t="shared" si="1"/>
        <v>1.2857142857142858</v>
      </c>
      <c r="K29" s="85">
        <f t="shared" si="1"/>
        <v>2</v>
      </c>
      <c r="L29" s="86" t="str">
        <f t="shared" si="1"/>
        <v xml:space="preserve">  </v>
      </c>
      <c r="M29" s="85">
        <f t="shared" si="1"/>
        <v>4.4285714285714288</v>
      </c>
      <c r="N29" s="87">
        <f t="shared" si="1"/>
        <v>1</v>
      </c>
      <c r="O29" s="88" t="str">
        <f t="shared" si="1"/>
        <v xml:space="preserve">  </v>
      </c>
      <c r="P29" s="85" t="str">
        <f t="shared" si="1"/>
        <v xml:space="preserve">  </v>
      </c>
      <c r="Q29" s="89">
        <f t="shared" si="1"/>
        <v>2.875</v>
      </c>
      <c r="R29" s="90" t="str">
        <f t="shared" si="1"/>
        <v xml:space="preserve">  </v>
      </c>
      <c r="S29" s="85">
        <f t="shared" si="1"/>
        <v>3</v>
      </c>
      <c r="T29" s="87">
        <f t="shared" si="1"/>
        <v>1.1428571428571428</v>
      </c>
      <c r="U29" s="91" t="str">
        <f t="shared" si="1"/>
        <v xml:space="preserve">  </v>
      </c>
      <c r="V29" s="85">
        <f t="shared" si="1"/>
        <v>2</v>
      </c>
      <c r="W29" s="89" t="str">
        <f t="shared" si="1"/>
        <v xml:space="preserve">  </v>
      </c>
    </row>
    <row r="31" spans="3:23" ht="23.4" x14ac:dyDescent="0.45">
      <c r="I31" s="393" t="s">
        <v>699</v>
      </c>
    </row>
  </sheetData>
  <sheetProtection algorithmName="SHA-512" hashValue="TZDtQsN0C04eiSxYXTBsThM0GygkVFT2Gs6Q9D6zD0q2DJKHQxItKVJFU06p5xUQDSKVFcpFFa9Iw/4wxoi9gA==" saltValue="TmSt8FVWfVYfhXQshiNONA==" spinCount="100000" sheet="1" objects="1" scenarios="1" selectLockedCells="1" selectUnlockedCells="1"/>
  <mergeCells count="18">
    <mergeCell ref="R5:T5"/>
    <mergeCell ref="U5:W5"/>
    <mergeCell ref="R6:T6"/>
    <mergeCell ref="U6:W6"/>
    <mergeCell ref="C2:C5"/>
    <mergeCell ref="O6:Q6"/>
    <mergeCell ref="D2:D5"/>
    <mergeCell ref="E2:E5"/>
    <mergeCell ref="F2:W4"/>
    <mergeCell ref="F5:H5"/>
    <mergeCell ref="I5:K5"/>
    <mergeCell ref="L5:N5"/>
    <mergeCell ref="O5:Q5"/>
    <mergeCell ref="C28:E28"/>
    <mergeCell ref="C29:F29"/>
    <mergeCell ref="F6:H6"/>
    <mergeCell ref="I6:K6"/>
    <mergeCell ref="L6:N6"/>
  </mergeCells>
  <phoneticPr fontId="3" type="noConversion"/>
  <printOptions horizontalCentered="1"/>
  <pageMargins left="0" right="0" top="0.75" bottom="0.5" header="0.3" footer="0.05"/>
  <pageSetup paperSize="5" orientation="landscape" r:id="rId1"/>
  <headerFooter>
    <oddHeader>&amp;C&amp;G</oddHeader>
  </headerFooter>
  <drawing r:id="rId2"/>
  <legacyDrawingHF r:id="rId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38C74-1604-417C-836F-E931961374EC}">
  <dimension ref="B3:L11"/>
  <sheetViews>
    <sheetView workbookViewId="0">
      <selection activeCell="H11" sqref="H11"/>
    </sheetView>
  </sheetViews>
  <sheetFormatPr defaultRowHeight="14.4" x14ac:dyDescent="0.3"/>
  <sheetData>
    <row r="3" spans="2:12" x14ac:dyDescent="0.3">
      <c r="B3" t="s">
        <v>609</v>
      </c>
    </row>
    <row r="4" spans="2:12" x14ac:dyDescent="0.3">
      <c r="B4" t="s">
        <v>610</v>
      </c>
      <c r="H4" t="s">
        <v>269</v>
      </c>
      <c r="I4" t="s">
        <v>753</v>
      </c>
      <c r="L4">
        <v>1000</v>
      </c>
    </row>
    <row r="5" spans="2:12" x14ac:dyDescent="0.3">
      <c r="B5" t="s">
        <v>749</v>
      </c>
      <c r="H5" t="s">
        <v>270</v>
      </c>
      <c r="I5" t="s">
        <v>573</v>
      </c>
      <c r="L5">
        <v>1100</v>
      </c>
    </row>
    <row r="6" spans="2:12" x14ac:dyDescent="0.3">
      <c r="B6" t="s">
        <v>611</v>
      </c>
      <c r="H6" t="s">
        <v>267</v>
      </c>
      <c r="I6" t="s">
        <v>754</v>
      </c>
      <c r="L6">
        <v>1200</v>
      </c>
    </row>
    <row r="7" spans="2:12" x14ac:dyDescent="0.3">
      <c r="B7" t="s">
        <v>612</v>
      </c>
      <c r="H7" t="s">
        <v>752</v>
      </c>
      <c r="I7" t="s">
        <v>574</v>
      </c>
      <c r="L7">
        <v>1300</v>
      </c>
    </row>
    <row r="8" spans="2:12" x14ac:dyDescent="0.3">
      <c r="B8" t="s">
        <v>750</v>
      </c>
      <c r="L8">
        <v>1400</v>
      </c>
    </row>
    <row r="9" spans="2:12" x14ac:dyDescent="0.3">
      <c r="B9" t="s">
        <v>613</v>
      </c>
      <c r="L9">
        <v>1500</v>
      </c>
    </row>
    <row r="10" spans="2:12" x14ac:dyDescent="0.3">
      <c r="B10" t="s">
        <v>695</v>
      </c>
    </row>
    <row r="11" spans="2:12" x14ac:dyDescent="0.3">
      <c r="B11" t="s">
        <v>751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tabColor theme="1" tint="4.9989318521683403E-2"/>
  </sheetPr>
  <dimension ref="D1:Q22"/>
  <sheetViews>
    <sheetView showGridLines="0" showRowColHeaders="0" zoomScaleNormal="100" workbookViewId="0"/>
  </sheetViews>
  <sheetFormatPr defaultRowHeight="14.4" x14ac:dyDescent="0.3"/>
  <cols>
    <col min="1" max="1" width="3.33203125" customWidth="1"/>
    <col min="2" max="2" width="27.6640625" customWidth="1"/>
    <col min="3" max="3" width="3.33203125" customWidth="1"/>
    <col min="4" max="4" width="30.88671875" style="5" customWidth="1"/>
    <col min="5" max="10" width="8.88671875" style="5" customWidth="1"/>
  </cols>
  <sheetData>
    <row r="1" spans="4:17" ht="15" thickBot="1" x14ac:dyDescent="0.35"/>
    <row r="2" spans="4:17" ht="18" customHeight="1" thickBot="1" x14ac:dyDescent="0.35">
      <c r="D2" s="1078" t="s">
        <v>24</v>
      </c>
      <c r="E2" s="1079"/>
      <c r="F2" s="1079"/>
      <c r="G2" s="1079"/>
      <c r="H2" s="1079"/>
      <c r="I2" s="1079"/>
      <c r="J2" s="1080"/>
    </row>
    <row r="3" spans="4:17" ht="18" customHeight="1" x14ac:dyDescent="0.3">
      <c r="D3" s="1072" t="s">
        <v>25</v>
      </c>
      <c r="E3" s="1073"/>
      <c r="F3" s="1073"/>
      <c r="G3" s="1073"/>
      <c r="H3" s="1073"/>
      <c r="I3" s="1073"/>
      <c r="J3" s="1074"/>
    </row>
    <row r="4" spans="4:17" ht="18" customHeight="1" x14ac:dyDescent="0.3">
      <c r="D4" s="707" t="s">
        <v>52</v>
      </c>
      <c r="E4" s="1069"/>
      <c r="F4" s="1070"/>
      <c r="G4" s="1070"/>
      <c r="H4" s="1070"/>
      <c r="I4" s="1071"/>
      <c r="J4" s="243"/>
    </row>
    <row r="5" spans="4:17" ht="18" customHeight="1" x14ac:dyDescent="0.3">
      <c r="D5" s="242" t="s">
        <v>26</v>
      </c>
      <c r="E5" s="1000"/>
      <c r="F5" s="1075"/>
      <c r="G5" s="1075"/>
      <c r="H5" s="1075"/>
      <c r="I5" s="1001"/>
      <c r="J5" s="12"/>
      <c r="L5" s="986" t="s">
        <v>133</v>
      </c>
      <c r="M5" s="986"/>
      <c r="N5" s="986"/>
      <c r="O5" s="986"/>
      <c r="P5" s="986"/>
      <c r="Q5" s="986"/>
    </row>
    <row r="6" spans="4:17" ht="18" customHeight="1" x14ac:dyDescent="0.3">
      <c r="D6" s="242" t="s">
        <v>27</v>
      </c>
      <c r="E6" s="1000"/>
      <c r="F6" s="1075"/>
      <c r="G6" s="1075"/>
      <c r="H6" s="1075"/>
      <c r="I6" s="1001"/>
      <c r="J6" s="12"/>
      <c r="L6" s="5"/>
    </row>
    <row r="7" spans="4:17" ht="18" customHeight="1" x14ac:dyDescent="0.3">
      <c r="D7" s="242" t="s">
        <v>9</v>
      </c>
      <c r="E7" s="1076"/>
      <c r="F7" s="1077"/>
      <c r="G7" s="706" t="s">
        <v>10</v>
      </c>
      <c r="H7" s="34"/>
      <c r="I7" s="705" t="s">
        <v>11</v>
      </c>
      <c r="J7" s="13" t="s">
        <v>12</v>
      </c>
    </row>
    <row r="8" spans="4:17" ht="18" customHeight="1" x14ac:dyDescent="0.3">
      <c r="D8" s="242" t="s">
        <v>28</v>
      </c>
      <c r="E8" s="999"/>
      <c r="F8" s="999"/>
      <c r="G8" s="999"/>
      <c r="H8" s="999"/>
      <c r="I8" s="11"/>
      <c r="J8" s="12"/>
    </row>
    <row r="9" spans="4:17" ht="18" customHeight="1" x14ac:dyDescent="0.3">
      <c r="D9" s="242" t="s">
        <v>23</v>
      </c>
      <c r="E9" s="999"/>
      <c r="F9" s="999"/>
      <c r="G9" s="999"/>
      <c r="H9" s="999"/>
      <c r="I9" s="11"/>
      <c r="J9" s="12"/>
    </row>
    <row r="10" spans="4:17" ht="18" customHeight="1" x14ac:dyDescent="0.3">
      <c r="D10" s="242" t="s">
        <v>13</v>
      </c>
      <c r="E10" s="1003"/>
      <c r="F10" s="1003"/>
      <c r="G10" s="11"/>
      <c r="H10" s="11"/>
      <c r="I10" s="11"/>
      <c r="J10" s="12"/>
    </row>
    <row r="11" spans="4:17" ht="18" customHeight="1" x14ac:dyDescent="0.3">
      <c r="D11" s="242" t="s">
        <v>14</v>
      </c>
      <c r="E11" s="1006"/>
      <c r="F11" s="1006"/>
      <c r="G11" s="11"/>
      <c r="H11" s="11"/>
      <c r="I11" s="11"/>
      <c r="J11" s="12"/>
    </row>
    <row r="12" spans="4:17" ht="18" customHeight="1" thickBot="1" x14ac:dyDescent="0.35">
      <c r="D12" s="695" t="s">
        <v>585</v>
      </c>
      <c r="E12" s="1004"/>
      <c r="F12" s="1004"/>
      <c r="G12" s="1004"/>
      <c r="H12" s="1004"/>
      <c r="I12" s="14"/>
      <c r="J12" s="15"/>
    </row>
    <row r="13" spans="4:17" ht="18" customHeight="1" x14ac:dyDescent="0.3">
      <c r="D13" s="1072" t="s">
        <v>25</v>
      </c>
      <c r="E13" s="1073"/>
      <c r="F13" s="1073"/>
      <c r="G13" s="1073"/>
      <c r="H13" s="1073"/>
      <c r="I13" s="1073"/>
      <c r="J13" s="1074"/>
    </row>
    <row r="14" spans="4:17" ht="18" customHeight="1" x14ac:dyDescent="0.3">
      <c r="D14" s="707" t="s">
        <v>52</v>
      </c>
      <c r="E14" s="1069"/>
      <c r="F14" s="1070"/>
      <c r="G14" s="1070"/>
      <c r="H14" s="1070"/>
      <c r="I14" s="1071"/>
      <c r="J14" s="243"/>
    </row>
    <row r="15" spans="4:17" ht="18" customHeight="1" x14ac:dyDescent="0.3">
      <c r="D15" s="242" t="s">
        <v>26</v>
      </c>
      <c r="E15" s="1000"/>
      <c r="F15" s="1075"/>
      <c r="G15" s="1075"/>
      <c r="H15" s="1075"/>
      <c r="I15" s="1001"/>
      <c r="J15" s="12"/>
    </row>
    <row r="16" spans="4:17" ht="18" customHeight="1" x14ac:dyDescent="0.3">
      <c r="D16" s="242" t="s">
        <v>27</v>
      </c>
      <c r="E16" s="1000"/>
      <c r="F16" s="1075"/>
      <c r="G16" s="1075"/>
      <c r="H16" s="1075"/>
      <c r="I16" s="1001"/>
      <c r="J16" s="12"/>
    </row>
    <row r="17" spans="4:10" ht="18" customHeight="1" x14ac:dyDescent="0.3">
      <c r="D17" s="242" t="s">
        <v>9</v>
      </c>
      <c r="E17" s="1076"/>
      <c r="F17" s="1077"/>
      <c r="G17" s="706" t="s">
        <v>10</v>
      </c>
      <c r="H17" s="34"/>
      <c r="I17" s="705" t="s">
        <v>11</v>
      </c>
      <c r="J17" s="13" t="s">
        <v>12</v>
      </c>
    </row>
    <row r="18" spans="4:10" ht="18" customHeight="1" x14ac:dyDescent="0.3">
      <c r="D18" s="242" t="s">
        <v>28</v>
      </c>
      <c r="E18" s="999"/>
      <c r="F18" s="999"/>
      <c r="G18" s="999"/>
      <c r="H18" s="999"/>
      <c r="I18" s="11"/>
      <c r="J18" s="12"/>
    </row>
    <row r="19" spans="4:10" ht="18" customHeight="1" x14ac:dyDescent="0.3">
      <c r="D19" s="242" t="s">
        <v>23</v>
      </c>
      <c r="E19" s="999"/>
      <c r="F19" s="999"/>
      <c r="G19" s="999"/>
      <c r="H19" s="999"/>
      <c r="I19" s="11"/>
      <c r="J19" s="12"/>
    </row>
    <row r="20" spans="4:10" ht="18" customHeight="1" x14ac:dyDescent="0.3">
      <c r="D20" s="242" t="s">
        <v>13</v>
      </c>
      <c r="E20" s="1003"/>
      <c r="F20" s="1003"/>
      <c r="G20" s="11"/>
      <c r="H20" s="11"/>
      <c r="I20" s="11"/>
      <c r="J20" s="12"/>
    </row>
    <row r="21" spans="4:10" ht="18" customHeight="1" x14ac:dyDescent="0.3">
      <c r="D21" s="242" t="s">
        <v>14</v>
      </c>
      <c r="E21" s="1006"/>
      <c r="F21" s="1006"/>
      <c r="G21" s="11"/>
      <c r="H21" s="11"/>
      <c r="I21" s="11"/>
      <c r="J21" s="12"/>
    </row>
    <row r="22" spans="4:10" ht="18" customHeight="1" thickBot="1" x14ac:dyDescent="0.35">
      <c r="D22" s="695" t="s">
        <v>585</v>
      </c>
      <c r="E22" s="1004"/>
      <c r="F22" s="1004"/>
      <c r="G22" s="1004"/>
      <c r="H22" s="1004"/>
      <c r="I22" s="14"/>
      <c r="J22" s="15"/>
    </row>
  </sheetData>
  <sheetProtection algorithmName="SHA-512" hashValue="O8+OsPriZdGd1M2HCO/9Tl8eGHI/rn8nnjgLs7YP4gVLwwXMT+/V0amvyXxh4PhIvjdugpagiukopledPwRkwQ==" saltValue="hMG+A6kOR19qGBfO4fHSvA==" spinCount="100000" sheet="1" objects="1" scenarios="1"/>
  <mergeCells count="22">
    <mergeCell ref="D2:J2"/>
    <mergeCell ref="D3:J3"/>
    <mergeCell ref="E5:I5"/>
    <mergeCell ref="E6:I6"/>
    <mergeCell ref="E7:F7"/>
    <mergeCell ref="E22:H22"/>
    <mergeCell ref="E21:F21"/>
    <mergeCell ref="E15:I15"/>
    <mergeCell ref="E17:F17"/>
    <mergeCell ref="E18:H18"/>
    <mergeCell ref="E19:H19"/>
    <mergeCell ref="E20:F20"/>
    <mergeCell ref="E16:I16"/>
    <mergeCell ref="L5:Q5"/>
    <mergeCell ref="E12:H12"/>
    <mergeCell ref="E4:I4"/>
    <mergeCell ref="D13:J13"/>
    <mergeCell ref="E14:I14"/>
    <mergeCell ref="E9:H9"/>
    <mergeCell ref="E10:F10"/>
    <mergeCell ref="E11:F11"/>
    <mergeCell ref="E8:H8"/>
  </mergeCells>
  <printOptions horizontalCentered="1"/>
  <pageMargins left="0.7" right="0.7" top="1" bottom="0.75" header="0.3" footer="0.3"/>
  <pageSetup orientation="portrait" r:id="rId1"/>
  <headerFooter>
    <oddHeader>&amp;C&amp;G</oddHeader>
    <oddFooter>&amp;L&amp;D&amp;R&amp;N</oddFooter>
  </headerFooter>
  <drawing r:id="rId2"/>
  <legacyDrawingHF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7">
    <tabColor theme="1" tint="4.9989318521683403E-2"/>
    <pageSetUpPr fitToPage="1"/>
  </sheetPr>
  <dimension ref="C1:AA202"/>
  <sheetViews>
    <sheetView showGridLines="0" showRowColHeaders="0" topLeftCell="B1" zoomScaleNormal="100" workbookViewId="0"/>
  </sheetViews>
  <sheetFormatPr defaultRowHeight="14.4" x14ac:dyDescent="0.3"/>
  <cols>
    <col min="1" max="1" width="3.33203125" customWidth="1"/>
    <col min="2" max="2" width="27.6640625" customWidth="1"/>
    <col min="3" max="3" width="3.33203125" style="49" customWidth="1"/>
    <col min="4" max="4" width="30.88671875" style="5" customWidth="1"/>
    <col min="5" max="5" width="13.5546875" style="5" customWidth="1"/>
    <col min="6" max="6" width="7.6640625" style="5" customWidth="1"/>
    <col min="7" max="7" width="16.109375" style="5" customWidth="1"/>
    <col min="8" max="8" width="9.6640625" style="5" customWidth="1"/>
    <col min="9" max="11" width="8.88671875" style="5" customWidth="1"/>
    <col min="12" max="12" width="7.88671875" style="5" customWidth="1"/>
    <col min="19" max="21" width="0" hidden="1" customWidth="1"/>
    <col min="27" max="27" width="0" hidden="1" customWidth="1"/>
  </cols>
  <sheetData>
    <row r="1" spans="3:27" ht="15" thickBot="1" x14ac:dyDescent="0.35"/>
    <row r="2" spans="3:27" ht="15" customHeight="1" thickBot="1" x14ac:dyDescent="0.35">
      <c r="C2" s="92"/>
      <c r="D2" s="1059" t="s">
        <v>29</v>
      </c>
      <c r="E2" s="1060"/>
      <c r="F2" s="1060"/>
      <c r="G2" s="1060"/>
      <c r="H2" s="1060"/>
      <c r="I2" s="1060"/>
      <c r="J2" s="1060"/>
      <c r="K2" s="1060"/>
      <c r="L2" s="1061"/>
    </row>
    <row r="3" spans="3:27" ht="15" customHeight="1" x14ac:dyDescent="0.3">
      <c r="C3" s="93"/>
      <c r="D3" s="701" t="s">
        <v>30</v>
      </c>
      <c r="E3" s="20" t="s">
        <v>540</v>
      </c>
      <c r="F3" s="3"/>
      <c r="G3" s="3"/>
      <c r="H3" s="3"/>
      <c r="I3" s="3"/>
      <c r="J3" s="3"/>
      <c r="K3" s="3"/>
      <c r="L3" s="16"/>
    </row>
    <row r="4" spans="3:27" ht="15" customHeight="1" x14ac:dyDescent="0.3">
      <c r="C4" s="93"/>
      <c r="D4" s="702" t="s">
        <v>27</v>
      </c>
      <c r="E4" s="999" t="s">
        <v>540</v>
      </c>
      <c r="F4" s="999"/>
      <c r="G4" s="999"/>
      <c r="H4" s="10"/>
      <c r="I4" s="10"/>
      <c r="J4" s="10"/>
      <c r="K4" s="10"/>
      <c r="L4" s="17"/>
      <c r="AA4" t="str">
        <f>E4</f>
        <v xml:space="preserve"> </v>
      </c>
    </row>
    <row r="5" spans="3:27" ht="15" customHeight="1" x14ac:dyDescent="0.3">
      <c r="C5" s="93"/>
      <c r="D5" s="702" t="s">
        <v>9</v>
      </c>
      <c r="E5" s="1000"/>
      <c r="F5" s="1001"/>
      <c r="G5" s="699" t="s">
        <v>10</v>
      </c>
      <c r="H5" s="32"/>
      <c r="I5" s="699" t="s">
        <v>31</v>
      </c>
      <c r="J5" s="32" t="s">
        <v>12</v>
      </c>
      <c r="K5" s="10"/>
      <c r="L5" s="17"/>
      <c r="AA5" t="str">
        <f>E12</f>
        <v xml:space="preserve"> </v>
      </c>
    </row>
    <row r="6" spans="3:27" ht="15" customHeight="1" x14ac:dyDescent="0.3">
      <c r="C6" s="93"/>
      <c r="D6" s="702" t="s">
        <v>32</v>
      </c>
      <c r="E6" s="32"/>
      <c r="F6" s="703" t="s">
        <v>683</v>
      </c>
      <c r="G6" s="699" t="s">
        <v>248</v>
      </c>
      <c r="H6" s="32"/>
      <c r="I6" s="1088" t="s">
        <v>33</v>
      </c>
      <c r="J6" s="1088"/>
      <c r="K6" s="244"/>
      <c r="L6" s="17"/>
      <c r="AA6" t="str">
        <f>E20</f>
        <v xml:space="preserve"> </v>
      </c>
    </row>
    <row r="7" spans="3:27" ht="15" customHeight="1" x14ac:dyDescent="0.3">
      <c r="C7" s="93"/>
      <c r="D7" s="702" t="s">
        <v>34</v>
      </c>
      <c r="E7" s="34"/>
      <c r="F7" s="699" t="s">
        <v>35</v>
      </c>
      <c r="G7" s="32"/>
      <c r="H7" s="1089" t="s">
        <v>36</v>
      </c>
      <c r="I7" s="1089"/>
      <c r="J7" s="32"/>
      <c r="K7" s="10"/>
      <c r="L7" s="17"/>
      <c r="M7" s="1081" t="s">
        <v>731</v>
      </c>
      <c r="N7" s="1082"/>
      <c r="O7" s="1082"/>
      <c r="P7" s="1082"/>
      <c r="Q7" s="404">
        <f>H9+H17+H25+H33+H41+H49+H57+H65+H73+H81+H89+H97+H105+H113+H121+H129+H137+H145+H153+H161+H177+H185+H193+H201</f>
        <v>0</v>
      </c>
      <c r="AA7" t="str">
        <f>E28</f>
        <v xml:space="preserve"> </v>
      </c>
    </row>
    <row r="8" spans="3:27" ht="15" customHeight="1" x14ac:dyDescent="0.3">
      <c r="C8" s="93"/>
      <c r="D8" s="702" t="s">
        <v>37</v>
      </c>
      <c r="E8" s="1090"/>
      <c r="F8" s="1090"/>
      <c r="G8" s="10"/>
      <c r="H8" s="1091" t="s">
        <v>38</v>
      </c>
      <c r="I8" s="1091"/>
      <c r="J8" s="1091"/>
      <c r="K8" s="1091"/>
      <c r="L8" s="1092"/>
      <c r="S8" t="s">
        <v>42</v>
      </c>
      <c r="U8" t="s">
        <v>45</v>
      </c>
      <c r="AA8" t="str">
        <f>E36</f>
        <v xml:space="preserve"> </v>
      </c>
    </row>
    <row r="9" spans="3:27" ht="15" customHeight="1" x14ac:dyDescent="0.3">
      <c r="C9" s="93"/>
      <c r="D9" s="1083" t="s">
        <v>758</v>
      </c>
      <c r="E9" s="1084"/>
      <c r="F9" s="1084"/>
      <c r="G9" s="1084"/>
      <c r="H9" s="32"/>
      <c r="I9" s="10"/>
      <c r="J9" s="10"/>
      <c r="K9" s="10"/>
      <c r="L9" s="17"/>
      <c r="P9" s="239" t="s">
        <v>133</v>
      </c>
      <c r="S9" t="s">
        <v>43</v>
      </c>
      <c r="U9" t="s">
        <v>46</v>
      </c>
      <c r="AA9" t="str">
        <f>E44</f>
        <v xml:space="preserve"> </v>
      </c>
    </row>
    <row r="10" spans="3:27" ht="15" customHeight="1" thickBot="1" x14ac:dyDescent="0.4">
      <c r="C10" s="93"/>
      <c r="D10" s="1085" t="s">
        <v>39</v>
      </c>
      <c r="E10" s="1086"/>
      <c r="F10" s="1086"/>
      <c r="G10" s="1087"/>
      <c r="H10" s="33"/>
      <c r="I10" s="18"/>
      <c r="J10" s="18"/>
      <c r="K10" s="18"/>
      <c r="L10" s="19"/>
      <c r="M10" s="1093"/>
      <c r="N10" s="1093"/>
      <c r="O10" s="1093"/>
      <c r="P10" s="1093"/>
      <c r="S10" t="s">
        <v>44</v>
      </c>
      <c r="U10" t="s">
        <v>47</v>
      </c>
      <c r="AA10" t="str">
        <f>E52</f>
        <v xml:space="preserve"> </v>
      </c>
    </row>
    <row r="11" spans="3:27" ht="15" customHeight="1" x14ac:dyDescent="0.3">
      <c r="C11" s="93"/>
      <c r="D11" s="701" t="s">
        <v>30</v>
      </c>
      <c r="E11" s="20" t="s">
        <v>540</v>
      </c>
      <c r="F11" s="3"/>
      <c r="G11" s="3"/>
      <c r="H11" s="3"/>
      <c r="I11" s="3"/>
      <c r="J11" s="3"/>
      <c r="K11" s="3"/>
      <c r="L11" s="16"/>
      <c r="AA11" t="str">
        <f>E60</f>
        <v xml:space="preserve"> </v>
      </c>
    </row>
    <row r="12" spans="3:27" ht="15" customHeight="1" x14ac:dyDescent="0.3">
      <c r="C12" s="93"/>
      <c r="D12" s="702" t="s">
        <v>27</v>
      </c>
      <c r="E12" s="999" t="s">
        <v>540</v>
      </c>
      <c r="F12" s="999"/>
      <c r="G12" s="999"/>
      <c r="H12" s="10"/>
      <c r="I12" s="10"/>
      <c r="J12" s="10"/>
      <c r="K12" s="10"/>
      <c r="L12" s="17"/>
      <c r="S12" t="s">
        <v>40</v>
      </c>
      <c r="AA12" t="str">
        <f>E68</f>
        <v xml:space="preserve"> </v>
      </c>
    </row>
    <row r="13" spans="3:27" ht="15" customHeight="1" x14ac:dyDescent="0.3">
      <c r="C13" s="93"/>
      <c r="D13" s="702" t="s">
        <v>9</v>
      </c>
      <c r="E13" s="1000"/>
      <c r="F13" s="1001"/>
      <c r="G13" s="38" t="s">
        <v>10</v>
      </c>
      <c r="H13" s="32"/>
      <c r="I13" s="699" t="s">
        <v>31</v>
      </c>
      <c r="J13" s="32" t="s">
        <v>12</v>
      </c>
      <c r="K13" s="10"/>
      <c r="L13" s="17"/>
      <c r="S13" t="s">
        <v>41</v>
      </c>
      <c r="AA13" t="str">
        <f>E76</f>
        <v xml:space="preserve"> </v>
      </c>
    </row>
    <row r="14" spans="3:27" ht="15" customHeight="1" x14ac:dyDescent="0.3">
      <c r="C14" s="93"/>
      <c r="D14" s="702" t="s">
        <v>32</v>
      </c>
      <c r="E14" s="32"/>
      <c r="F14" s="703" t="s">
        <v>683</v>
      </c>
      <c r="G14" s="703" t="s">
        <v>248</v>
      </c>
      <c r="H14" s="32"/>
      <c r="I14" s="1088" t="s">
        <v>33</v>
      </c>
      <c r="J14" s="1088"/>
      <c r="K14" s="244"/>
      <c r="L14" s="17"/>
      <c r="AA14">
        <f>E84</f>
        <v>0</v>
      </c>
    </row>
    <row r="15" spans="3:27" ht="15" customHeight="1" x14ac:dyDescent="0.3">
      <c r="C15" s="93"/>
      <c r="D15" s="702" t="s">
        <v>34</v>
      </c>
      <c r="E15" s="34"/>
      <c r="F15" s="699" t="s">
        <v>35</v>
      </c>
      <c r="G15" s="32"/>
      <c r="H15" s="1089" t="s">
        <v>36</v>
      </c>
      <c r="I15" s="1089"/>
      <c r="J15" s="32"/>
      <c r="K15" s="10"/>
      <c r="L15" s="17"/>
      <c r="AA15">
        <f>E92</f>
        <v>0</v>
      </c>
    </row>
    <row r="16" spans="3:27" ht="15" customHeight="1" x14ac:dyDescent="0.3">
      <c r="C16" s="93"/>
      <c r="D16" s="702" t="s">
        <v>37</v>
      </c>
      <c r="E16" s="1090"/>
      <c r="F16" s="1090"/>
      <c r="G16" s="10"/>
      <c r="H16" s="1091" t="s">
        <v>38</v>
      </c>
      <c r="I16" s="1091"/>
      <c r="J16" s="1091"/>
      <c r="K16" s="1091"/>
      <c r="L16" s="1092"/>
      <c r="AA16">
        <f>E100</f>
        <v>0</v>
      </c>
    </row>
    <row r="17" spans="3:27" ht="15" customHeight="1" x14ac:dyDescent="0.3">
      <c r="C17" s="93"/>
      <c r="D17" s="1083" t="s">
        <v>758</v>
      </c>
      <c r="E17" s="1094"/>
      <c r="F17" s="1094"/>
      <c r="G17" s="1095"/>
      <c r="H17" s="32"/>
      <c r="I17" s="10"/>
      <c r="J17" s="10"/>
      <c r="K17" s="10"/>
      <c r="L17" s="17"/>
      <c r="AA17">
        <f>E108</f>
        <v>0</v>
      </c>
    </row>
    <row r="18" spans="3:27" ht="15" customHeight="1" thickBot="1" x14ac:dyDescent="0.35">
      <c r="C18" s="93"/>
      <c r="D18" s="1085" t="s">
        <v>39</v>
      </c>
      <c r="E18" s="1086"/>
      <c r="F18" s="1086"/>
      <c r="G18" s="1087"/>
      <c r="H18" s="33"/>
      <c r="I18" s="18"/>
      <c r="J18" s="18"/>
      <c r="K18" s="18"/>
      <c r="L18" s="19"/>
      <c r="AA18">
        <f>E116</f>
        <v>0</v>
      </c>
    </row>
    <row r="19" spans="3:27" ht="15" customHeight="1" x14ac:dyDescent="0.3">
      <c r="C19" s="93"/>
      <c r="D19" s="701" t="s">
        <v>30</v>
      </c>
      <c r="E19" s="20" t="s">
        <v>540</v>
      </c>
      <c r="F19" s="3"/>
      <c r="G19" s="3"/>
      <c r="H19" s="3"/>
      <c r="I19" s="3"/>
      <c r="J19" s="3"/>
      <c r="K19" s="3"/>
      <c r="L19" s="16"/>
      <c r="AA19">
        <f>E124</f>
        <v>0</v>
      </c>
    </row>
    <row r="20" spans="3:27" ht="15" customHeight="1" x14ac:dyDescent="0.3">
      <c r="C20" s="93"/>
      <c r="D20" s="702" t="s">
        <v>27</v>
      </c>
      <c r="E20" s="999" t="s">
        <v>540</v>
      </c>
      <c r="F20" s="999"/>
      <c r="G20" s="999"/>
      <c r="H20" s="10"/>
      <c r="I20" s="10"/>
      <c r="J20" s="10"/>
      <c r="K20" s="10"/>
      <c r="L20" s="17"/>
      <c r="AA20">
        <f>E132</f>
        <v>0</v>
      </c>
    </row>
    <row r="21" spans="3:27" ht="15" customHeight="1" x14ac:dyDescent="0.3">
      <c r="C21" s="93"/>
      <c r="D21" s="702" t="s">
        <v>9</v>
      </c>
      <c r="E21" s="1000"/>
      <c r="F21" s="1001"/>
      <c r="G21" s="699" t="s">
        <v>10</v>
      </c>
      <c r="H21" s="32"/>
      <c r="I21" s="699" t="s">
        <v>31</v>
      </c>
      <c r="J21" s="32" t="s">
        <v>12</v>
      </c>
      <c r="K21" s="10"/>
      <c r="L21" s="17"/>
      <c r="AA21">
        <f>E140</f>
        <v>0</v>
      </c>
    </row>
    <row r="22" spans="3:27" ht="15" customHeight="1" x14ac:dyDescent="0.3">
      <c r="D22" s="702" t="s">
        <v>32</v>
      </c>
      <c r="E22" s="32"/>
      <c r="F22" s="703" t="s">
        <v>683</v>
      </c>
      <c r="G22" s="703" t="s">
        <v>248</v>
      </c>
      <c r="H22" s="32"/>
      <c r="I22" s="1088" t="s">
        <v>33</v>
      </c>
      <c r="J22" s="1088"/>
      <c r="K22" s="244"/>
      <c r="L22" s="17"/>
      <c r="AA22">
        <f>E148</f>
        <v>0</v>
      </c>
    </row>
    <row r="23" spans="3:27" ht="15" customHeight="1" x14ac:dyDescent="0.3">
      <c r="D23" s="702" t="s">
        <v>34</v>
      </c>
      <c r="E23" s="34"/>
      <c r="F23" s="699" t="s">
        <v>35</v>
      </c>
      <c r="G23" s="32"/>
      <c r="H23" s="1084" t="s">
        <v>36</v>
      </c>
      <c r="I23" s="1084"/>
      <c r="J23" s="32"/>
      <c r="K23" s="10"/>
      <c r="L23" s="17"/>
      <c r="AA23">
        <f>E156</f>
        <v>0</v>
      </c>
    </row>
    <row r="24" spans="3:27" ht="15" customHeight="1" x14ac:dyDescent="0.3">
      <c r="D24" s="702" t="s">
        <v>37</v>
      </c>
      <c r="E24" s="1090"/>
      <c r="F24" s="1090"/>
      <c r="G24" s="10"/>
      <c r="H24" s="1091" t="s">
        <v>38</v>
      </c>
      <c r="I24" s="1091"/>
      <c r="J24" s="1091"/>
      <c r="K24" s="1091"/>
      <c r="L24" s="1092"/>
      <c r="AA24">
        <f>E164</f>
        <v>0</v>
      </c>
    </row>
    <row r="25" spans="3:27" ht="15" customHeight="1" x14ac:dyDescent="0.3">
      <c r="D25" s="1083" t="s">
        <v>758</v>
      </c>
      <c r="E25" s="1084"/>
      <c r="F25" s="1084"/>
      <c r="G25" s="1084"/>
      <c r="H25" s="32"/>
      <c r="I25" s="10"/>
      <c r="J25" s="10"/>
      <c r="K25" s="10"/>
      <c r="L25" s="17"/>
      <c r="AA25">
        <f>E172</f>
        <v>0</v>
      </c>
    </row>
    <row r="26" spans="3:27" ht="15" customHeight="1" thickBot="1" x14ac:dyDescent="0.35">
      <c r="D26" s="1085" t="s">
        <v>39</v>
      </c>
      <c r="E26" s="1086"/>
      <c r="F26" s="1086"/>
      <c r="G26" s="1087"/>
      <c r="H26" s="33"/>
      <c r="I26" s="18"/>
      <c r="J26" s="18"/>
      <c r="K26" s="18"/>
      <c r="L26" s="19"/>
      <c r="AA26">
        <f>E180</f>
        <v>0</v>
      </c>
    </row>
    <row r="27" spans="3:27" ht="15" customHeight="1" x14ac:dyDescent="0.3">
      <c r="D27" s="701" t="s">
        <v>30</v>
      </c>
      <c r="E27" s="20" t="s">
        <v>540</v>
      </c>
      <c r="F27" s="3"/>
      <c r="G27" s="3"/>
      <c r="H27" s="3"/>
      <c r="I27" s="3"/>
      <c r="J27" s="3"/>
      <c r="K27" s="3"/>
      <c r="L27" s="16"/>
      <c r="AA27">
        <f>E188</f>
        <v>0</v>
      </c>
    </row>
    <row r="28" spans="3:27" ht="15" customHeight="1" x14ac:dyDescent="0.3">
      <c r="D28" s="702" t="s">
        <v>27</v>
      </c>
      <c r="E28" s="999" t="s">
        <v>540</v>
      </c>
      <c r="F28" s="999"/>
      <c r="G28" s="999"/>
      <c r="H28" s="10"/>
      <c r="I28" s="10"/>
      <c r="J28" s="10"/>
      <c r="K28" s="10"/>
      <c r="L28" s="17"/>
      <c r="AA28">
        <f>E196</f>
        <v>0</v>
      </c>
    </row>
    <row r="29" spans="3:27" ht="15" customHeight="1" x14ac:dyDescent="0.3">
      <c r="D29" s="702" t="s">
        <v>9</v>
      </c>
      <c r="E29" s="1000"/>
      <c r="F29" s="1001"/>
      <c r="G29" s="699" t="s">
        <v>10</v>
      </c>
      <c r="H29" s="32"/>
      <c r="I29" s="699" t="s">
        <v>31</v>
      </c>
      <c r="J29" s="32" t="s">
        <v>12</v>
      </c>
      <c r="K29" s="10"/>
      <c r="L29" s="17"/>
    </row>
    <row r="30" spans="3:27" ht="15" customHeight="1" x14ac:dyDescent="0.3">
      <c r="D30" s="702" t="s">
        <v>32</v>
      </c>
      <c r="E30" s="32"/>
      <c r="F30" s="703" t="s">
        <v>683</v>
      </c>
      <c r="G30" s="703" t="s">
        <v>248</v>
      </c>
      <c r="H30" s="32"/>
      <c r="I30" s="1088" t="s">
        <v>33</v>
      </c>
      <c r="J30" s="1088"/>
      <c r="K30" s="244"/>
      <c r="L30" s="17"/>
    </row>
    <row r="31" spans="3:27" ht="15" customHeight="1" x14ac:dyDescent="0.3">
      <c r="D31" s="702" t="s">
        <v>34</v>
      </c>
      <c r="E31" s="34"/>
      <c r="F31" s="699" t="s">
        <v>35</v>
      </c>
      <c r="G31" s="32"/>
      <c r="H31" s="1089" t="s">
        <v>36</v>
      </c>
      <c r="I31" s="1089"/>
      <c r="J31" s="32"/>
      <c r="K31" s="10"/>
      <c r="L31" s="17"/>
    </row>
    <row r="32" spans="3:27" ht="15" customHeight="1" x14ac:dyDescent="0.3">
      <c r="D32" s="702" t="s">
        <v>37</v>
      </c>
      <c r="E32" s="1090"/>
      <c r="F32" s="1090"/>
      <c r="G32" s="10"/>
      <c r="H32" s="1091" t="s">
        <v>38</v>
      </c>
      <c r="I32" s="1091"/>
      <c r="J32" s="1091"/>
      <c r="K32" s="1091"/>
      <c r="L32" s="1092"/>
    </row>
    <row r="33" spans="4:12" ht="15" customHeight="1" x14ac:dyDescent="0.3">
      <c r="D33" s="1083" t="s">
        <v>758</v>
      </c>
      <c r="E33" s="1084"/>
      <c r="F33" s="1084"/>
      <c r="G33" s="1084"/>
      <c r="H33" s="32"/>
      <c r="I33" s="10"/>
      <c r="J33" s="10"/>
      <c r="K33" s="10"/>
      <c r="L33" s="17"/>
    </row>
    <row r="34" spans="4:12" ht="15" customHeight="1" thickBot="1" x14ac:dyDescent="0.35">
      <c r="D34" s="1085" t="s">
        <v>39</v>
      </c>
      <c r="E34" s="1086"/>
      <c r="F34" s="1086"/>
      <c r="G34" s="1087"/>
      <c r="H34" s="33"/>
      <c r="I34" s="18"/>
      <c r="J34" s="18"/>
      <c r="K34" s="18"/>
      <c r="L34" s="19"/>
    </row>
    <row r="35" spans="4:12" ht="15" customHeight="1" x14ac:dyDescent="0.3">
      <c r="D35" s="701" t="s">
        <v>30</v>
      </c>
      <c r="E35" s="20" t="s">
        <v>1070</v>
      </c>
      <c r="F35" s="3"/>
      <c r="G35" s="3"/>
      <c r="H35" s="3"/>
      <c r="I35" s="3"/>
      <c r="J35" s="3"/>
      <c r="K35" s="3"/>
      <c r="L35" s="16"/>
    </row>
    <row r="36" spans="4:12" ht="15" customHeight="1" x14ac:dyDescent="0.3">
      <c r="D36" s="702" t="s">
        <v>27</v>
      </c>
      <c r="E36" s="999" t="s">
        <v>540</v>
      </c>
      <c r="F36" s="999"/>
      <c r="G36" s="999"/>
      <c r="H36" s="10"/>
      <c r="I36" s="10"/>
      <c r="J36" s="10"/>
      <c r="K36" s="10"/>
      <c r="L36" s="17"/>
    </row>
    <row r="37" spans="4:12" ht="15" customHeight="1" x14ac:dyDescent="0.3">
      <c r="D37" s="702" t="s">
        <v>9</v>
      </c>
      <c r="E37" s="1000"/>
      <c r="F37" s="1001"/>
      <c r="G37" s="699" t="s">
        <v>10</v>
      </c>
      <c r="H37" s="32"/>
      <c r="I37" s="699" t="s">
        <v>31</v>
      </c>
      <c r="J37" s="32" t="s">
        <v>12</v>
      </c>
      <c r="K37" s="10"/>
      <c r="L37" s="17"/>
    </row>
    <row r="38" spans="4:12" ht="15" customHeight="1" x14ac:dyDescent="0.3">
      <c r="D38" s="702" t="s">
        <v>32</v>
      </c>
      <c r="E38" s="32"/>
      <c r="F38" s="703" t="s">
        <v>683</v>
      </c>
      <c r="G38" s="703" t="s">
        <v>248</v>
      </c>
      <c r="H38" s="32"/>
      <c r="I38" s="1088" t="s">
        <v>33</v>
      </c>
      <c r="J38" s="1088"/>
      <c r="K38" s="244"/>
      <c r="L38" s="17"/>
    </row>
    <row r="39" spans="4:12" ht="15" customHeight="1" x14ac:dyDescent="0.3">
      <c r="D39" s="702" t="s">
        <v>34</v>
      </c>
      <c r="E39" s="34"/>
      <c r="F39" s="699" t="s">
        <v>35</v>
      </c>
      <c r="G39" s="32"/>
      <c r="H39" s="1084" t="s">
        <v>36</v>
      </c>
      <c r="I39" s="1084"/>
      <c r="J39" s="32"/>
      <c r="K39" s="10"/>
      <c r="L39" s="17"/>
    </row>
    <row r="40" spans="4:12" ht="15" customHeight="1" x14ac:dyDescent="0.3">
      <c r="D40" s="702" t="s">
        <v>37</v>
      </c>
      <c r="E40" s="1090"/>
      <c r="F40" s="1090"/>
      <c r="G40" s="10"/>
      <c r="H40" s="1091" t="s">
        <v>38</v>
      </c>
      <c r="I40" s="1091"/>
      <c r="J40" s="1091"/>
      <c r="K40" s="1091"/>
      <c r="L40" s="1092"/>
    </row>
    <row r="41" spans="4:12" ht="15" customHeight="1" x14ac:dyDescent="0.3">
      <c r="D41" s="1083" t="s">
        <v>758</v>
      </c>
      <c r="E41" s="1084"/>
      <c r="F41" s="1084"/>
      <c r="G41" s="1084"/>
      <c r="H41" s="32"/>
      <c r="I41" s="10"/>
      <c r="J41" s="10"/>
      <c r="K41" s="10"/>
      <c r="L41" s="17"/>
    </row>
    <row r="42" spans="4:12" ht="15" customHeight="1" thickBot="1" x14ac:dyDescent="0.35">
      <c r="D42" s="1085" t="s">
        <v>39</v>
      </c>
      <c r="E42" s="1086"/>
      <c r="F42" s="1086"/>
      <c r="G42" s="1087"/>
      <c r="H42" s="33"/>
      <c r="I42" s="18"/>
      <c r="J42" s="18"/>
      <c r="K42" s="18"/>
      <c r="L42" s="19"/>
    </row>
    <row r="43" spans="4:12" x14ac:dyDescent="0.3">
      <c r="D43" s="701" t="s">
        <v>30</v>
      </c>
      <c r="E43" s="20" t="s">
        <v>540</v>
      </c>
      <c r="F43" s="3"/>
      <c r="G43" s="3"/>
      <c r="H43" s="3"/>
      <c r="I43" s="3"/>
      <c r="J43" s="3"/>
      <c r="K43" s="3"/>
      <c r="L43" s="16"/>
    </row>
    <row r="44" spans="4:12" x14ac:dyDescent="0.3">
      <c r="D44" s="702" t="s">
        <v>27</v>
      </c>
      <c r="E44" s="999" t="s">
        <v>540</v>
      </c>
      <c r="F44" s="999"/>
      <c r="G44" s="999"/>
      <c r="H44" s="10"/>
      <c r="I44" s="10"/>
      <c r="J44" s="10"/>
      <c r="K44" s="10"/>
      <c r="L44" s="17"/>
    </row>
    <row r="45" spans="4:12" x14ac:dyDescent="0.3">
      <c r="D45" s="702" t="s">
        <v>9</v>
      </c>
      <c r="E45" s="1000"/>
      <c r="F45" s="1001"/>
      <c r="G45" s="699" t="s">
        <v>10</v>
      </c>
      <c r="H45" s="32"/>
      <c r="I45" s="699" t="s">
        <v>31</v>
      </c>
      <c r="J45" s="32" t="s">
        <v>12</v>
      </c>
      <c r="K45" s="10"/>
      <c r="L45" s="17"/>
    </row>
    <row r="46" spans="4:12" x14ac:dyDescent="0.3">
      <c r="D46" s="702" t="s">
        <v>32</v>
      </c>
      <c r="E46" s="32"/>
      <c r="F46" s="703" t="s">
        <v>683</v>
      </c>
      <c r="G46" s="703" t="s">
        <v>248</v>
      </c>
      <c r="H46" s="32"/>
      <c r="I46" s="1088" t="s">
        <v>33</v>
      </c>
      <c r="J46" s="1088"/>
      <c r="K46" s="244"/>
      <c r="L46" s="17"/>
    </row>
    <row r="47" spans="4:12" x14ac:dyDescent="0.3">
      <c r="D47" s="702" t="s">
        <v>34</v>
      </c>
      <c r="E47" s="34"/>
      <c r="F47" s="699" t="s">
        <v>35</v>
      </c>
      <c r="G47" s="32"/>
      <c r="H47" s="1089" t="s">
        <v>36</v>
      </c>
      <c r="I47" s="1089"/>
      <c r="J47" s="32"/>
      <c r="K47" s="10"/>
      <c r="L47" s="17"/>
    </row>
    <row r="48" spans="4:12" x14ac:dyDescent="0.3">
      <c r="D48" s="702" t="s">
        <v>37</v>
      </c>
      <c r="E48" s="1090"/>
      <c r="F48" s="1090"/>
      <c r="G48" s="10"/>
      <c r="H48" s="1091" t="s">
        <v>38</v>
      </c>
      <c r="I48" s="1091"/>
      <c r="J48" s="1091"/>
      <c r="K48" s="1091"/>
      <c r="L48" s="1092"/>
    </row>
    <row r="49" spans="4:12" x14ac:dyDescent="0.3">
      <c r="D49" s="1083" t="s">
        <v>758</v>
      </c>
      <c r="E49" s="1084"/>
      <c r="F49" s="1084"/>
      <c r="G49" s="1084"/>
      <c r="H49" s="32"/>
      <c r="I49" s="10"/>
      <c r="J49" s="10"/>
      <c r="K49" s="10"/>
      <c r="L49" s="17"/>
    </row>
    <row r="50" spans="4:12" ht="15" thickBot="1" x14ac:dyDescent="0.35">
      <c r="D50" s="1085" t="s">
        <v>39</v>
      </c>
      <c r="E50" s="1086"/>
      <c r="F50" s="1086"/>
      <c r="G50" s="1087"/>
      <c r="H50" s="33"/>
      <c r="I50" s="18"/>
      <c r="J50" s="18"/>
      <c r="K50" s="18"/>
      <c r="L50" s="19"/>
    </row>
    <row r="51" spans="4:12" x14ac:dyDescent="0.3">
      <c r="D51" s="701" t="s">
        <v>30</v>
      </c>
      <c r="E51" s="20" t="s">
        <v>540</v>
      </c>
      <c r="F51" s="3"/>
      <c r="G51" s="3"/>
      <c r="H51" s="3"/>
      <c r="I51" s="3"/>
      <c r="J51" s="3"/>
      <c r="K51" s="3"/>
      <c r="L51" s="16"/>
    </row>
    <row r="52" spans="4:12" x14ac:dyDescent="0.3">
      <c r="D52" s="702" t="s">
        <v>27</v>
      </c>
      <c r="E52" s="999" t="s">
        <v>540</v>
      </c>
      <c r="F52" s="999"/>
      <c r="G52" s="999"/>
      <c r="H52" s="10"/>
      <c r="I52" s="10"/>
      <c r="J52" s="10"/>
      <c r="K52" s="10"/>
      <c r="L52" s="17"/>
    </row>
    <row r="53" spans="4:12" x14ac:dyDescent="0.3">
      <c r="D53" s="702" t="s">
        <v>9</v>
      </c>
      <c r="E53" s="1000"/>
      <c r="F53" s="1001"/>
      <c r="G53" s="699" t="s">
        <v>10</v>
      </c>
      <c r="H53" s="32"/>
      <c r="I53" s="699" t="s">
        <v>31</v>
      </c>
      <c r="J53" s="32" t="s">
        <v>12</v>
      </c>
      <c r="K53" s="10"/>
      <c r="L53" s="17"/>
    </row>
    <row r="54" spans="4:12" x14ac:dyDescent="0.3">
      <c r="D54" s="702" t="s">
        <v>32</v>
      </c>
      <c r="E54" s="32"/>
      <c r="F54" s="703" t="s">
        <v>683</v>
      </c>
      <c r="G54" s="703" t="s">
        <v>248</v>
      </c>
      <c r="H54" s="32"/>
      <c r="I54" s="1088" t="s">
        <v>33</v>
      </c>
      <c r="J54" s="1088"/>
      <c r="K54" s="244"/>
      <c r="L54" s="17"/>
    </row>
    <row r="55" spans="4:12" x14ac:dyDescent="0.3">
      <c r="D55" s="702" t="s">
        <v>34</v>
      </c>
      <c r="E55" s="34"/>
      <c r="F55" s="699" t="s">
        <v>35</v>
      </c>
      <c r="G55" s="32"/>
      <c r="H55" s="1089" t="s">
        <v>36</v>
      </c>
      <c r="I55" s="1089"/>
      <c r="J55" s="32"/>
      <c r="K55" s="10"/>
      <c r="L55" s="17"/>
    </row>
    <row r="56" spans="4:12" x14ac:dyDescent="0.3">
      <c r="D56" s="702" t="s">
        <v>37</v>
      </c>
      <c r="E56" s="1090"/>
      <c r="F56" s="1090"/>
      <c r="G56" s="10"/>
      <c r="H56" s="1091" t="s">
        <v>38</v>
      </c>
      <c r="I56" s="1091"/>
      <c r="J56" s="1091"/>
      <c r="K56" s="1091"/>
      <c r="L56" s="1092"/>
    </row>
    <row r="57" spans="4:12" x14ac:dyDescent="0.3">
      <c r="D57" s="1083" t="s">
        <v>758</v>
      </c>
      <c r="E57" s="1084"/>
      <c r="F57" s="1084"/>
      <c r="G57" s="1084"/>
      <c r="H57" s="32"/>
      <c r="I57" s="10"/>
      <c r="J57" s="10"/>
      <c r="K57" s="10"/>
      <c r="L57" s="17"/>
    </row>
    <row r="58" spans="4:12" ht="15" thickBot="1" x14ac:dyDescent="0.35">
      <c r="D58" s="1085" t="s">
        <v>39</v>
      </c>
      <c r="E58" s="1086"/>
      <c r="F58" s="1086"/>
      <c r="G58" s="1087"/>
      <c r="H58" s="33"/>
      <c r="I58" s="18"/>
      <c r="J58" s="18"/>
      <c r="K58" s="18"/>
      <c r="L58" s="19"/>
    </row>
    <row r="59" spans="4:12" x14ac:dyDescent="0.3">
      <c r="D59" s="701" t="s">
        <v>30</v>
      </c>
      <c r="E59" s="20" t="s">
        <v>540</v>
      </c>
      <c r="F59" s="3"/>
      <c r="G59" s="3"/>
      <c r="H59" s="3"/>
      <c r="I59" s="3"/>
      <c r="J59" s="3"/>
      <c r="K59" s="3"/>
      <c r="L59" s="16"/>
    </row>
    <row r="60" spans="4:12" x14ac:dyDescent="0.3">
      <c r="D60" s="702" t="s">
        <v>27</v>
      </c>
      <c r="E60" s="999" t="s">
        <v>540</v>
      </c>
      <c r="F60" s="999"/>
      <c r="G60" s="999"/>
      <c r="H60" s="10"/>
      <c r="I60" s="10"/>
      <c r="J60" s="10"/>
      <c r="K60" s="10"/>
      <c r="L60" s="17"/>
    </row>
    <row r="61" spans="4:12" x14ac:dyDescent="0.3">
      <c r="D61" s="702" t="s">
        <v>9</v>
      </c>
      <c r="E61" s="1000"/>
      <c r="F61" s="1001"/>
      <c r="G61" s="699" t="s">
        <v>10</v>
      </c>
      <c r="H61" s="32"/>
      <c r="I61" s="699" t="s">
        <v>31</v>
      </c>
      <c r="J61" s="32" t="s">
        <v>12</v>
      </c>
      <c r="K61" s="10"/>
      <c r="L61" s="17"/>
    </row>
    <row r="62" spans="4:12" x14ac:dyDescent="0.3">
      <c r="D62" s="702" t="s">
        <v>32</v>
      </c>
      <c r="E62" s="32"/>
      <c r="F62" s="703" t="s">
        <v>683</v>
      </c>
      <c r="G62" s="703" t="s">
        <v>248</v>
      </c>
      <c r="H62" s="32"/>
      <c r="I62" s="1088" t="s">
        <v>33</v>
      </c>
      <c r="J62" s="1088"/>
      <c r="K62" s="244"/>
      <c r="L62" s="17"/>
    </row>
    <row r="63" spans="4:12" x14ac:dyDescent="0.3">
      <c r="D63" s="702" t="s">
        <v>34</v>
      </c>
      <c r="E63" s="34"/>
      <c r="F63" s="699" t="s">
        <v>35</v>
      </c>
      <c r="G63" s="32"/>
      <c r="H63" s="1089" t="s">
        <v>36</v>
      </c>
      <c r="I63" s="1089"/>
      <c r="J63" s="32"/>
      <c r="K63" s="10"/>
      <c r="L63" s="17"/>
    </row>
    <row r="64" spans="4:12" x14ac:dyDescent="0.3">
      <c r="D64" s="702" t="s">
        <v>37</v>
      </c>
      <c r="E64" s="1090"/>
      <c r="F64" s="1090"/>
      <c r="G64" s="10"/>
      <c r="H64" s="1091" t="s">
        <v>38</v>
      </c>
      <c r="I64" s="1091"/>
      <c r="J64" s="1091"/>
      <c r="K64" s="1091"/>
      <c r="L64" s="1092"/>
    </row>
    <row r="65" spans="4:12" x14ac:dyDescent="0.3">
      <c r="D65" s="1083" t="s">
        <v>758</v>
      </c>
      <c r="E65" s="1084"/>
      <c r="F65" s="1084"/>
      <c r="G65" s="1084"/>
      <c r="H65" s="32"/>
      <c r="I65" s="10"/>
      <c r="J65" s="10"/>
      <c r="K65" s="10"/>
      <c r="L65" s="17"/>
    </row>
    <row r="66" spans="4:12" ht="15" thickBot="1" x14ac:dyDescent="0.35">
      <c r="D66" s="1085" t="s">
        <v>39</v>
      </c>
      <c r="E66" s="1086"/>
      <c r="F66" s="1086"/>
      <c r="G66" s="1087"/>
      <c r="H66" s="33"/>
      <c r="I66" s="18"/>
      <c r="J66" s="18"/>
      <c r="K66" s="18"/>
      <c r="L66" s="19"/>
    </row>
    <row r="67" spans="4:12" x14ac:dyDescent="0.3">
      <c r="D67" s="701" t="s">
        <v>30</v>
      </c>
      <c r="E67" s="20" t="s">
        <v>540</v>
      </c>
      <c r="F67" s="3"/>
      <c r="G67" s="3"/>
      <c r="H67" s="3"/>
      <c r="I67" s="3"/>
      <c r="J67" s="3"/>
      <c r="K67" s="3"/>
      <c r="L67" s="16"/>
    </row>
    <row r="68" spans="4:12" x14ac:dyDescent="0.3">
      <c r="D68" s="4" t="s">
        <v>27</v>
      </c>
      <c r="E68" s="999" t="s">
        <v>540</v>
      </c>
      <c r="F68" s="999"/>
      <c r="G68" s="999"/>
      <c r="H68" s="10"/>
      <c r="I68" s="10"/>
      <c r="J68" s="10"/>
      <c r="K68" s="10"/>
      <c r="L68" s="17"/>
    </row>
    <row r="69" spans="4:12" x14ac:dyDescent="0.3">
      <c r="D69" s="4" t="s">
        <v>9</v>
      </c>
      <c r="E69" s="1000"/>
      <c r="F69" s="1001"/>
      <c r="G69" s="699" t="s">
        <v>10</v>
      </c>
      <c r="H69" s="32"/>
      <c r="I69" s="699" t="s">
        <v>31</v>
      </c>
      <c r="J69" s="32" t="s">
        <v>12</v>
      </c>
      <c r="K69" s="10"/>
      <c r="L69" s="17"/>
    </row>
    <row r="70" spans="4:12" x14ac:dyDescent="0.3">
      <c r="D70" s="4" t="s">
        <v>32</v>
      </c>
      <c r="E70" s="32"/>
      <c r="F70" s="703" t="s">
        <v>683</v>
      </c>
      <c r="G70" s="703" t="s">
        <v>248</v>
      </c>
      <c r="H70" s="32"/>
      <c r="I70" s="1088" t="s">
        <v>33</v>
      </c>
      <c r="J70" s="1088"/>
      <c r="K70" s="244"/>
      <c r="L70" s="17"/>
    </row>
    <row r="71" spans="4:12" x14ac:dyDescent="0.3">
      <c r="D71" s="4" t="s">
        <v>34</v>
      </c>
      <c r="E71" s="34"/>
      <c r="F71" s="699" t="s">
        <v>35</v>
      </c>
      <c r="G71" s="32"/>
      <c r="H71" s="1089" t="s">
        <v>36</v>
      </c>
      <c r="I71" s="1089"/>
      <c r="J71" s="32"/>
      <c r="K71" s="10"/>
      <c r="L71" s="17"/>
    </row>
    <row r="72" spans="4:12" x14ac:dyDescent="0.3">
      <c r="D72" s="4" t="s">
        <v>37</v>
      </c>
      <c r="E72" s="1090"/>
      <c r="F72" s="1090"/>
      <c r="G72" s="10"/>
      <c r="H72" s="1091" t="s">
        <v>38</v>
      </c>
      <c r="I72" s="1091"/>
      <c r="J72" s="1091"/>
      <c r="K72" s="1091"/>
      <c r="L72" s="1092"/>
    </row>
    <row r="73" spans="4:12" x14ac:dyDescent="0.3">
      <c r="D73" s="1083" t="s">
        <v>758</v>
      </c>
      <c r="E73" s="1084"/>
      <c r="F73" s="1084"/>
      <c r="G73" s="1084"/>
      <c r="H73" s="32"/>
      <c r="I73" s="10"/>
      <c r="J73" s="10"/>
      <c r="K73" s="10"/>
      <c r="L73" s="17"/>
    </row>
    <row r="74" spans="4:12" ht="15" thickBot="1" x14ac:dyDescent="0.35">
      <c r="D74" s="1085" t="s">
        <v>39</v>
      </c>
      <c r="E74" s="1086"/>
      <c r="F74" s="1086"/>
      <c r="G74" s="1087"/>
      <c r="H74" s="33"/>
      <c r="I74" s="18"/>
      <c r="J74" s="18"/>
      <c r="K74" s="18"/>
      <c r="L74" s="19"/>
    </row>
    <row r="75" spans="4:12" x14ac:dyDescent="0.3">
      <c r="D75" s="701" t="s">
        <v>30</v>
      </c>
      <c r="E75" s="20" t="s">
        <v>540</v>
      </c>
      <c r="F75" s="3"/>
      <c r="G75" s="3"/>
      <c r="H75" s="3"/>
      <c r="I75" s="3"/>
      <c r="J75" s="3"/>
      <c r="K75" s="3"/>
      <c r="L75" s="16"/>
    </row>
    <row r="76" spans="4:12" x14ac:dyDescent="0.3">
      <c r="D76" s="702" t="s">
        <v>27</v>
      </c>
      <c r="E76" s="999" t="s">
        <v>540</v>
      </c>
      <c r="F76" s="999"/>
      <c r="G76" s="999"/>
      <c r="H76" s="10"/>
      <c r="I76" s="10"/>
      <c r="J76" s="10"/>
      <c r="K76" s="10"/>
      <c r="L76" s="17"/>
    </row>
    <row r="77" spans="4:12" x14ac:dyDescent="0.3">
      <c r="D77" s="702" t="s">
        <v>9</v>
      </c>
      <c r="E77" s="1000"/>
      <c r="F77" s="1001"/>
      <c r="G77" s="699" t="s">
        <v>10</v>
      </c>
      <c r="H77" s="32"/>
      <c r="I77" s="699" t="s">
        <v>31</v>
      </c>
      <c r="J77" s="32" t="s">
        <v>12</v>
      </c>
      <c r="K77" s="10"/>
      <c r="L77" s="17"/>
    </row>
    <row r="78" spans="4:12" x14ac:dyDescent="0.3">
      <c r="D78" s="702" t="s">
        <v>32</v>
      </c>
      <c r="E78" s="32"/>
      <c r="F78" s="703" t="s">
        <v>683</v>
      </c>
      <c r="G78" s="703" t="s">
        <v>248</v>
      </c>
      <c r="H78" s="32"/>
      <c r="I78" s="1088" t="s">
        <v>33</v>
      </c>
      <c r="J78" s="1088"/>
      <c r="K78" s="244"/>
      <c r="L78" s="17"/>
    </row>
    <row r="79" spans="4:12" x14ac:dyDescent="0.3">
      <c r="D79" s="702" t="s">
        <v>34</v>
      </c>
      <c r="E79" s="34"/>
      <c r="F79" s="699" t="s">
        <v>35</v>
      </c>
      <c r="G79" s="32"/>
      <c r="H79" s="1089" t="s">
        <v>36</v>
      </c>
      <c r="I79" s="1089"/>
      <c r="J79" s="32"/>
      <c r="K79" s="10"/>
      <c r="L79" s="17"/>
    </row>
    <row r="80" spans="4:12" x14ac:dyDescent="0.3">
      <c r="D80" s="702" t="s">
        <v>37</v>
      </c>
      <c r="E80" s="1090"/>
      <c r="F80" s="1090"/>
      <c r="G80" s="10"/>
      <c r="H80" s="1091" t="s">
        <v>38</v>
      </c>
      <c r="I80" s="1091"/>
      <c r="J80" s="1091"/>
      <c r="K80" s="1091"/>
      <c r="L80" s="1092"/>
    </row>
    <row r="81" spans="4:12" x14ac:dyDescent="0.3">
      <c r="D81" s="1083" t="s">
        <v>758</v>
      </c>
      <c r="E81" s="1084"/>
      <c r="F81" s="1084"/>
      <c r="G81" s="1084"/>
      <c r="H81" s="32"/>
      <c r="I81" s="10"/>
      <c r="J81" s="10"/>
      <c r="K81" s="10"/>
      <c r="L81" s="17"/>
    </row>
    <row r="82" spans="4:12" ht="15" thickBot="1" x14ac:dyDescent="0.35">
      <c r="D82" s="1085" t="s">
        <v>39</v>
      </c>
      <c r="E82" s="1086"/>
      <c r="F82" s="1086"/>
      <c r="G82" s="1087"/>
      <c r="H82" s="33"/>
      <c r="I82" s="18"/>
      <c r="J82" s="18"/>
      <c r="K82" s="18"/>
      <c r="L82" s="19"/>
    </row>
    <row r="83" spans="4:12" x14ac:dyDescent="0.3">
      <c r="D83" s="701" t="s">
        <v>30</v>
      </c>
      <c r="E83" s="20"/>
      <c r="F83" s="3"/>
      <c r="G83" s="3"/>
      <c r="H83" s="3"/>
      <c r="I83" s="3"/>
      <c r="J83" s="3"/>
      <c r="K83" s="3"/>
      <c r="L83" s="16"/>
    </row>
    <row r="84" spans="4:12" x14ac:dyDescent="0.3">
      <c r="D84" s="702" t="s">
        <v>27</v>
      </c>
      <c r="E84" s="999"/>
      <c r="F84" s="999"/>
      <c r="G84" s="999"/>
      <c r="H84" s="10"/>
      <c r="I84" s="10"/>
      <c r="J84" s="10"/>
      <c r="K84" s="10"/>
      <c r="L84" s="17"/>
    </row>
    <row r="85" spans="4:12" x14ac:dyDescent="0.3">
      <c r="D85" s="702" t="s">
        <v>9</v>
      </c>
      <c r="E85" s="1000"/>
      <c r="F85" s="1001"/>
      <c r="G85" s="699" t="s">
        <v>10</v>
      </c>
      <c r="H85" s="32"/>
      <c r="I85" s="699" t="s">
        <v>31</v>
      </c>
      <c r="J85" s="32" t="s">
        <v>12</v>
      </c>
      <c r="K85" s="10"/>
      <c r="L85" s="17"/>
    </row>
    <row r="86" spans="4:12" x14ac:dyDescent="0.3">
      <c r="D86" s="702" t="s">
        <v>32</v>
      </c>
      <c r="E86" s="32"/>
      <c r="F86" s="703" t="s">
        <v>683</v>
      </c>
      <c r="G86" s="703" t="s">
        <v>248</v>
      </c>
      <c r="H86" s="32"/>
      <c r="I86" s="1088" t="s">
        <v>33</v>
      </c>
      <c r="J86" s="1088"/>
      <c r="K86" s="244"/>
      <c r="L86" s="17"/>
    </row>
    <row r="87" spans="4:12" x14ac:dyDescent="0.3">
      <c r="D87" s="702" t="s">
        <v>34</v>
      </c>
      <c r="E87" s="34"/>
      <c r="F87" s="699" t="s">
        <v>35</v>
      </c>
      <c r="G87" s="32"/>
      <c r="H87" s="1089" t="s">
        <v>36</v>
      </c>
      <c r="I87" s="1089"/>
      <c r="J87" s="32"/>
      <c r="K87" s="10"/>
      <c r="L87" s="17"/>
    </row>
    <row r="88" spans="4:12" x14ac:dyDescent="0.3">
      <c r="D88" s="702" t="s">
        <v>37</v>
      </c>
      <c r="E88" s="1090"/>
      <c r="F88" s="1090"/>
      <c r="G88" s="10"/>
      <c r="H88" s="1091" t="s">
        <v>38</v>
      </c>
      <c r="I88" s="1091"/>
      <c r="J88" s="1091"/>
      <c r="K88" s="1091"/>
      <c r="L88" s="1092"/>
    </row>
    <row r="89" spans="4:12" x14ac:dyDescent="0.3">
      <c r="D89" s="1083" t="s">
        <v>758</v>
      </c>
      <c r="E89" s="1084"/>
      <c r="F89" s="1084"/>
      <c r="G89" s="1084"/>
      <c r="H89" s="32"/>
      <c r="I89" s="10"/>
      <c r="J89" s="10"/>
      <c r="K89" s="10"/>
      <c r="L89" s="17"/>
    </row>
    <row r="90" spans="4:12" ht="15" thickBot="1" x14ac:dyDescent="0.35">
      <c r="D90" s="1085" t="s">
        <v>39</v>
      </c>
      <c r="E90" s="1086"/>
      <c r="F90" s="1086"/>
      <c r="G90" s="1087"/>
      <c r="H90" s="33"/>
      <c r="I90" s="18"/>
      <c r="J90" s="18"/>
      <c r="K90" s="18"/>
      <c r="L90" s="19"/>
    </row>
    <row r="91" spans="4:12" x14ac:dyDescent="0.3">
      <c r="D91" s="701" t="s">
        <v>30</v>
      </c>
      <c r="E91" s="20"/>
      <c r="F91" s="3"/>
      <c r="G91" s="3"/>
      <c r="H91" s="3"/>
      <c r="I91" s="3"/>
      <c r="J91" s="3"/>
      <c r="K91" s="3"/>
      <c r="L91" s="16"/>
    </row>
    <row r="92" spans="4:12" x14ac:dyDescent="0.3">
      <c r="D92" s="702" t="s">
        <v>27</v>
      </c>
      <c r="E92" s="999"/>
      <c r="F92" s="999"/>
      <c r="G92" s="999"/>
      <c r="H92" s="10"/>
      <c r="I92" s="10"/>
      <c r="J92" s="10"/>
      <c r="K92" s="10"/>
      <c r="L92" s="17"/>
    </row>
    <row r="93" spans="4:12" x14ac:dyDescent="0.3">
      <c r="D93" s="702" t="s">
        <v>9</v>
      </c>
      <c r="E93" s="1000"/>
      <c r="F93" s="1001"/>
      <c r="G93" s="699" t="s">
        <v>10</v>
      </c>
      <c r="H93" s="32"/>
      <c r="I93" s="699" t="s">
        <v>31</v>
      </c>
      <c r="J93" s="32" t="s">
        <v>12</v>
      </c>
      <c r="K93" s="10"/>
      <c r="L93" s="17"/>
    </row>
    <row r="94" spans="4:12" x14ac:dyDescent="0.3">
      <c r="D94" s="702" t="s">
        <v>32</v>
      </c>
      <c r="E94" s="32"/>
      <c r="F94" s="703" t="s">
        <v>683</v>
      </c>
      <c r="G94" s="703" t="s">
        <v>248</v>
      </c>
      <c r="H94" s="32"/>
      <c r="I94" s="1088" t="s">
        <v>33</v>
      </c>
      <c r="J94" s="1088"/>
      <c r="K94" s="244"/>
      <c r="L94" s="17"/>
    </row>
    <row r="95" spans="4:12" x14ac:dyDescent="0.3">
      <c r="D95" s="702" t="s">
        <v>34</v>
      </c>
      <c r="E95" s="34"/>
      <c r="F95" s="699" t="s">
        <v>35</v>
      </c>
      <c r="G95" s="32"/>
      <c r="H95" s="1089" t="s">
        <v>36</v>
      </c>
      <c r="I95" s="1089"/>
      <c r="J95" s="32"/>
      <c r="K95" s="10"/>
      <c r="L95" s="17"/>
    </row>
    <row r="96" spans="4:12" x14ac:dyDescent="0.3">
      <c r="D96" s="702" t="s">
        <v>37</v>
      </c>
      <c r="E96" s="1090"/>
      <c r="F96" s="1090"/>
      <c r="G96" s="10"/>
      <c r="H96" s="1091" t="s">
        <v>38</v>
      </c>
      <c r="I96" s="1091"/>
      <c r="J96" s="1091"/>
      <c r="K96" s="1091"/>
      <c r="L96" s="1092"/>
    </row>
    <row r="97" spans="4:12" x14ac:dyDescent="0.3">
      <c r="D97" s="1083" t="s">
        <v>758</v>
      </c>
      <c r="E97" s="1084"/>
      <c r="F97" s="1084"/>
      <c r="G97" s="1084"/>
      <c r="H97" s="32"/>
      <c r="I97" s="10"/>
      <c r="J97" s="10"/>
      <c r="K97" s="10"/>
      <c r="L97" s="17"/>
    </row>
    <row r="98" spans="4:12" ht="15" thickBot="1" x14ac:dyDescent="0.35">
      <c r="D98" s="1085" t="s">
        <v>39</v>
      </c>
      <c r="E98" s="1086"/>
      <c r="F98" s="1086"/>
      <c r="G98" s="1087"/>
      <c r="H98" s="33"/>
      <c r="I98" s="18"/>
      <c r="J98" s="18"/>
      <c r="K98" s="18"/>
      <c r="L98" s="19"/>
    </row>
    <row r="99" spans="4:12" x14ac:dyDescent="0.3">
      <c r="D99" s="701" t="s">
        <v>30</v>
      </c>
      <c r="E99" s="20"/>
      <c r="F99" s="3"/>
      <c r="G99" s="3"/>
      <c r="H99" s="3"/>
      <c r="I99" s="3"/>
      <c r="J99" s="3"/>
      <c r="K99" s="3"/>
      <c r="L99" s="16"/>
    </row>
    <row r="100" spans="4:12" x14ac:dyDescent="0.3">
      <c r="D100" s="702" t="s">
        <v>27</v>
      </c>
      <c r="E100" s="999"/>
      <c r="F100" s="999"/>
      <c r="G100" s="999"/>
      <c r="H100" s="10"/>
      <c r="I100" s="10"/>
      <c r="J100" s="10"/>
      <c r="K100" s="10"/>
      <c r="L100" s="17"/>
    </row>
    <row r="101" spans="4:12" x14ac:dyDescent="0.3">
      <c r="D101" s="702" t="s">
        <v>9</v>
      </c>
      <c r="E101" s="1000"/>
      <c r="F101" s="1001"/>
      <c r="G101" s="699" t="s">
        <v>10</v>
      </c>
      <c r="H101" s="32"/>
      <c r="I101" s="699" t="s">
        <v>31</v>
      </c>
      <c r="J101" s="32" t="s">
        <v>12</v>
      </c>
      <c r="K101" s="10"/>
      <c r="L101" s="17"/>
    </row>
    <row r="102" spans="4:12" x14ac:dyDescent="0.3">
      <c r="D102" s="702" t="s">
        <v>32</v>
      </c>
      <c r="E102" s="32"/>
      <c r="F102" s="703" t="s">
        <v>683</v>
      </c>
      <c r="G102" s="703" t="s">
        <v>248</v>
      </c>
      <c r="H102" s="32"/>
      <c r="I102" s="1088" t="s">
        <v>33</v>
      </c>
      <c r="J102" s="1088"/>
      <c r="K102" s="244"/>
      <c r="L102" s="17"/>
    </row>
    <row r="103" spans="4:12" x14ac:dyDescent="0.3">
      <c r="D103" s="702" t="s">
        <v>34</v>
      </c>
      <c r="E103" s="34"/>
      <c r="F103" s="699" t="s">
        <v>35</v>
      </c>
      <c r="G103" s="32"/>
      <c r="H103" s="1089" t="s">
        <v>36</v>
      </c>
      <c r="I103" s="1089"/>
      <c r="J103" s="32"/>
      <c r="K103" s="10"/>
      <c r="L103" s="17"/>
    </row>
    <row r="104" spans="4:12" x14ac:dyDescent="0.3">
      <c r="D104" s="702" t="s">
        <v>37</v>
      </c>
      <c r="E104" s="1090"/>
      <c r="F104" s="1090"/>
      <c r="G104" s="10"/>
      <c r="H104" s="1091" t="s">
        <v>38</v>
      </c>
      <c r="I104" s="1091"/>
      <c r="J104" s="1091"/>
      <c r="K104" s="1091"/>
      <c r="L104" s="1092"/>
    </row>
    <row r="105" spans="4:12" x14ac:dyDescent="0.3">
      <c r="D105" s="1083" t="s">
        <v>758</v>
      </c>
      <c r="E105" s="1084"/>
      <c r="F105" s="1084"/>
      <c r="G105" s="1084"/>
      <c r="H105" s="32"/>
      <c r="I105" s="10"/>
      <c r="J105" s="10"/>
      <c r="K105" s="10"/>
      <c r="L105" s="17"/>
    </row>
    <row r="106" spans="4:12" ht="15" thickBot="1" x14ac:dyDescent="0.35">
      <c r="D106" s="1085" t="s">
        <v>39</v>
      </c>
      <c r="E106" s="1086"/>
      <c r="F106" s="1086"/>
      <c r="G106" s="1087"/>
      <c r="H106" s="33"/>
      <c r="I106" s="18"/>
      <c r="J106" s="18"/>
      <c r="K106" s="18"/>
      <c r="L106" s="19"/>
    </row>
    <row r="107" spans="4:12" x14ac:dyDescent="0.3">
      <c r="D107" s="701" t="s">
        <v>30</v>
      </c>
      <c r="E107" s="20"/>
      <c r="F107" s="3"/>
      <c r="G107" s="3"/>
      <c r="H107" s="3"/>
      <c r="I107" s="3"/>
      <c r="J107" s="3"/>
      <c r="K107" s="3"/>
      <c r="L107" s="16"/>
    </row>
    <row r="108" spans="4:12" x14ac:dyDescent="0.3">
      <c r="D108" s="702" t="s">
        <v>27</v>
      </c>
      <c r="E108" s="999"/>
      <c r="F108" s="999"/>
      <c r="G108" s="999"/>
      <c r="H108" s="10"/>
      <c r="I108" s="10"/>
      <c r="J108" s="10"/>
      <c r="K108" s="10"/>
      <c r="L108" s="17"/>
    </row>
    <row r="109" spans="4:12" x14ac:dyDescent="0.3">
      <c r="D109" s="702" t="s">
        <v>9</v>
      </c>
      <c r="E109" s="1000"/>
      <c r="F109" s="1001"/>
      <c r="G109" s="699" t="s">
        <v>10</v>
      </c>
      <c r="H109" s="32"/>
      <c r="I109" s="699" t="s">
        <v>31</v>
      </c>
      <c r="J109" s="32" t="s">
        <v>12</v>
      </c>
      <c r="K109" s="10"/>
      <c r="L109" s="17"/>
    </row>
    <row r="110" spans="4:12" x14ac:dyDescent="0.3">
      <c r="D110" s="702" t="s">
        <v>32</v>
      </c>
      <c r="E110" s="32"/>
      <c r="F110" s="703" t="s">
        <v>683</v>
      </c>
      <c r="G110" s="703" t="s">
        <v>248</v>
      </c>
      <c r="H110" s="32"/>
      <c r="I110" s="1088" t="s">
        <v>33</v>
      </c>
      <c r="J110" s="1088"/>
      <c r="K110" s="244"/>
      <c r="L110" s="17"/>
    </row>
    <row r="111" spans="4:12" x14ac:dyDescent="0.3">
      <c r="D111" s="702" t="s">
        <v>34</v>
      </c>
      <c r="E111" s="34"/>
      <c r="F111" s="699" t="s">
        <v>35</v>
      </c>
      <c r="G111" s="32"/>
      <c r="H111" s="1089" t="s">
        <v>36</v>
      </c>
      <c r="I111" s="1089"/>
      <c r="J111" s="32"/>
      <c r="K111" s="10"/>
      <c r="L111" s="17"/>
    </row>
    <row r="112" spans="4:12" x14ac:dyDescent="0.3">
      <c r="D112" s="702" t="s">
        <v>37</v>
      </c>
      <c r="E112" s="1090"/>
      <c r="F112" s="1090"/>
      <c r="G112" s="10"/>
      <c r="H112" s="1091" t="s">
        <v>38</v>
      </c>
      <c r="I112" s="1091"/>
      <c r="J112" s="1091"/>
      <c r="K112" s="1091"/>
      <c r="L112" s="1092"/>
    </row>
    <row r="113" spans="4:12" x14ac:dyDescent="0.3">
      <c r="D113" s="1083" t="s">
        <v>758</v>
      </c>
      <c r="E113" s="1084"/>
      <c r="F113" s="1084"/>
      <c r="G113" s="1084"/>
      <c r="H113" s="32"/>
      <c r="I113" s="10"/>
      <c r="J113" s="10"/>
      <c r="K113" s="10"/>
      <c r="L113" s="17"/>
    </row>
    <row r="114" spans="4:12" ht="15" thickBot="1" x14ac:dyDescent="0.35">
      <c r="D114" s="1085" t="s">
        <v>39</v>
      </c>
      <c r="E114" s="1086"/>
      <c r="F114" s="1086"/>
      <c r="G114" s="1087"/>
      <c r="H114" s="33"/>
      <c r="I114" s="18"/>
      <c r="J114" s="18"/>
      <c r="K114" s="18"/>
      <c r="L114" s="19"/>
    </row>
    <row r="115" spans="4:12" x14ac:dyDescent="0.3">
      <c r="D115" s="701" t="s">
        <v>30</v>
      </c>
      <c r="E115" s="20"/>
      <c r="F115" s="3"/>
      <c r="G115" s="3"/>
      <c r="H115" s="3"/>
      <c r="I115" s="3"/>
      <c r="J115" s="3"/>
      <c r="K115" s="3"/>
      <c r="L115" s="16"/>
    </row>
    <row r="116" spans="4:12" x14ac:dyDescent="0.3">
      <c r="D116" s="702" t="s">
        <v>27</v>
      </c>
      <c r="E116" s="999"/>
      <c r="F116" s="999"/>
      <c r="G116" s="999"/>
      <c r="H116" s="10"/>
      <c r="I116" s="10"/>
      <c r="J116" s="10"/>
      <c r="K116" s="10"/>
      <c r="L116" s="17"/>
    </row>
    <row r="117" spans="4:12" x14ac:dyDescent="0.3">
      <c r="D117" s="702" t="s">
        <v>9</v>
      </c>
      <c r="E117" s="1000"/>
      <c r="F117" s="1001"/>
      <c r="G117" s="699" t="s">
        <v>10</v>
      </c>
      <c r="H117" s="32"/>
      <c r="I117" s="699" t="s">
        <v>31</v>
      </c>
      <c r="J117" s="32" t="s">
        <v>12</v>
      </c>
      <c r="K117" s="10"/>
      <c r="L117" s="17"/>
    </row>
    <row r="118" spans="4:12" x14ac:dyDescent="0.3">
      <c r="D118" s="702" t="s">
        <v>32</v>
      </c>
      <c r="E118" s="32"/>
      <c r="F118" s="703" t="s">
        <v>683</v>
      </c>
      <c r="G118" s="703" t="s">
        <v>248</v>
      </c>
      <c r="H118" s="32"/>
      <c r="I118" s="1088" t="s">
        <v>33</v>
      </c>
      <c r="J118" s="1088"/>
      <c r="K118" s="244"/>
      <c r="L118" s="17"/>
    </row>
    <row r="119" spans="4:12" x14ac:dyDescent="0.3">
      <c r="D119" s="702" t="s">
        <v>34</v>
      </c>
      <c r="E119" s="34"/>
      <c r="F119" s="699" t="s">
        <v>35</v>
      </c>
      <c r="G119" s="32"/>
      <c r="H119" s="1089" t="s">
        <v>36</v>
      </c>
      <c r="I119" s="1089"/>
      <c r="J119" s="32"/>
      <c r="K119" s="10"/>
      <c r="L119" s="17"/>
    </row>
    <row r="120" spans="4:12" x14ac:dyDescent="0.3">
      <c r="D120" s="702" t="s">
        <v>37</v>
      </c>
      <c r="E120" s="1090"/>
      <c r="F120" s="1090"/>
      <c r="G120" s="10"/>
      <c r="H120" s="1091" t="s">
        <v>38</v>
      </c>
      <c r="I120" s="1091"/>
      <c r="J120" s="1091"/>
      <c r="K120" s="1091"/>
      <c r="L120" s="1092"/>
    </row>
    <row r="121" spans="4:12" x14ac:dyDescent="0.3">
      <c r="D121" s="1083" t="s">
        <v>758</v>
      </c>
      <c r="E121" s="1084"/>
      <c r="F121" s="1084"/>
      <c r="G121" s="1084"/>
      <c r="H121" s="32"/>
      <c r="I121" s="10"/>
      <c r="J121" s="10"/>
      <c r="K121" s="10"/>
      <c r="L121" s="17"/>
    </row>
    <row r="122" spans="4:12" ht="15" thickBot="1" x14ac:dyDescent="0.35">
      <c r="D122" s="1085" t="s">
        <v>39</v>
      </c>
      <c r="E122" s="1086"/>
      <c r="F122" s="1086"/>
      <c r="G122" s="1087"/>
      <c r="H122" s="33"/>
      <c r="I122" s="18"/>
      <c r="J122" s="18"/>
      <c r="K122" s="18"/>
      <c r="L122" s="19"/>
    </row>
    <row r="123" spans="4:12" x14ac:dyDescent="0.3">
      <c r="D123" s="701" t="s">
        <v>30</v>
      </c>
      <c r="E123" s="20"/>
      <c r="F123" s="3"/>
      <c r="G123" s="3"/>
      <c r="H123" s="3"/>
      <c r="I123" s="3"/>
      <c r="J123" s="3"/>
      <c r="K123" s="3"/>
      <c r="L123" s="16"/>
    </row>
    <row r="124" spans="4:12" x14ac:dyDescent="0.3">
      <c r="D124" s="702" t="s">
        <v>27</v>
      </c>
      <c r="E124" s="999"/>
      <c r="F124" s="999"/>
      <c r="G124" s="999"/>
      <c r="H124" s="10"/>
      <c r="I124" s="10"/>
      <c r="J124" s="10"/>
      <c r="K124" s="10"/>
      <c r="L124" s="17"/>
    </row>
    <row r="125" spans="4:12" x14ac:dyDescent="0.3">
      <c r="D125" s="702" t="s">
        <v>9</v>
      </c>
      <c r="E125" s="1000"/>
      <c r="F125" s="1001"/>
      <c r="G125" s="699" t="s">
        <v>10</v>
      </c>
      <c r="H125" s="32"/>
      <c r="I125" s="699" t="s">
        <v>31</v>
      </c>
      <c r="J125" s="32" t="s">
        <v>12</v>
      </c>
      <c r="K125" s="10"/>
      <c r="L125" s="17"/>
    </row>
    <row r="126" spans="4:12" x14ac:dyDescent="0.3">
      <c r="D126" s="702" t="s">
        <v>32</v>
      </c>
      <c r="E126" s="32"/>
      <c r="F126" s="703" t="s">
        <v>683</v>
      </c>
      <c r="G126" s="703" t="s">
        <v>248</v>
      </c>
      <c r="H126" s="32"/>
      <c r="I126" s="1088" t="s">
        <v>33</v>
      </c>
      <c r="J126" s="1088"/>
      <c r="K126" s="244"/>
      <c r="L126" s="17"/>
    </row>
    <row r="127" spans="4:12" x14ac:dyDescent="0.3">
      <c r="D127" s="702" t="s">
        <v>34</v>
      </c>
      <c r="E127" s="34"/>
      <c r="F127" s="699" t="s">
        <v>35</v>
      </c>
      <c r="G127" s="32"/>
      <c r="H127" s="1089" t="s">
        <v>36</v>
      </c>
      <c r="I127" s="1089"/>
      <c r="J127" s="32"/>
      <c r="K127" s="10"/>
      <c r="L127" s="17"/>
    </row>
    <row r="128" spans="4:12" x14ac:dyDescent="0.3">
      <c r="D128" s="702" t="s">
        <v>37</v>
      </c>
      <c r="E128" s="1090"/>
      <c r="F128" s="1090"/>
      <c r="G128" s="10"/>
      <c r="H128" s="1091" t="s">
        <v>38</v>
      </c>
      <c r="I128" s="1091"/>
      <c r="J128" s="1091"/>
      <c r="K128" s="1091"/>
      <c r="L128" s="1092"/>
    </row>
    <row r="129" spans="4:12" x14ac:dyDescent="0.3">
      <c r="D129" s="1083" t="s">
        <v>758</v>
      </c>
      <c r="E129" s="1084"/>
      <c r="F129" s="1084"/>
      <c r="G129" s="1084"/>
      <c r="H129" s="32"/>
      <c r="I129" s="10"/>
      <c r="J129" s="10"/>
      <c r="K129" s="10"/>
      <c r="L129" s="17"/>
    </row>
    <row r="130" spans="4:12" ht="15" thickBot="1" x14ac:dyDescent="0.35">
      <c r="D130" s="1085" t="s">
        <v>39</v>
      </c>
      <c r="E130" s="1086"/>
      <c r="F130" s="1086"/>
      <c r="G130" s="1087"/>
      <c r="H130" s="33"/>
      <c r="I130" s="18"/>
      <c r="J130" s="18"/>
      <c r="K130" s="18"/>
      <c r="L130" s="19"/>
    </row>
    <row r="131" spans="4:12" x14ac:dyDescent="0.3">
      <c r="D131" s="701" t="s">
        <v>30</v>
      </c>
      <c r="E131" s="20"/>
      <c r="F131" s="3"/>
      <c r="G131" s="3"/>
      <c r="H131" s="3"/>
      <c r="I131" s="3"/>
      <c r="J131" s="3"/>
      <c r="K131" s="3"/>
      <c r="L131" s="16"/>
    </row>
    <row r="132" spans="4:12" x14ac:dyDescent="0.3">
      <c r="D132" s="702" t="s">
        <v>27</v>
      </c>
      <c r="E132" s="999"/>
      <c r="F132" s="999"/>
      <c r="G132" s="999"/>
      <c r="H132" s="10"/>
      <c r="I132" s="10"/>
      <c r="J132" s="10"/>
      <c r="K132" s="10"/>
      <c r="L132" s="17"/>
    </row>
    <row r="133" spans="4:12" x14ac:dyDescent="0.3">
      <c r="D133" s="702" t="s">
        <v>9</v>
      </c>
      <c r="E133" s="1000"/>
      <c r="F133" s="1001"/>
      <c r="G133" s="699" t="s">
        <v>10</v>
      </c>
      <c r="H133" s="32"/>
      <c r="I133" s="699" t="s">
        <v>31</v>
      </c>
      <c r="J133" s="32" t="s">
        <v>12</v>
      </c>
      <c r="K133" s="10"/>
      <c r="L133" s="17"/>
    </row>
    <row r="134" spans="4:12" x14ac:dyDescent="0.3">
      <c r="D134" s="702" t="s">
        <v>32</v>
      </c>
      <c r="E134" s="32"/>
      <c r="F134" s="703" t="s">
        <v>683</v>
      </c>
      <c r="G134" s="703" t="s">
        <v>248</v>
      </c>
      <c r="H134" s="32"/>
      <c r="I134" s="1088" t="s">
        <v>33</v>
      </c>
      <c r="J134" s="1088"/>
      <c r="K134" s="244"/>
      <c r="L134" s="17"/>
    </row>
    <row r="135" spans="4:12" x14ac:dyDescent="0.3">
      <c r="D135" s="702" t="s">
        <v>34</v>
      </c>
      <c r="E135" s="34"/>
      <c r="F135" s="699" t="s">
        <v>35</v>
      </c>
      <c r="G135" s="32"/>
      <c r="H135" s="1089" t="s">
        <v>36</v>
      </c>
      <c r="I135" s="1089"/>
      <c r="J135" s="32"/>
      <c r="K135" s="10"/>
      <c r="L135" s="17"/>
    </row>
    <row r="136" spans="4:12" x14ac:dyDescent="0.3">
      <c r="D136" s="702" t="s">
        <v>37</v>
      </c>
      <c r="E136" s="1090"/>
      <c r="F136" s="1090"/>
      <c r="G136" s="10"/>
      <c r="H136" s="1091" t="s">
        <v>38</v>
      </c>
      <c r="I136" s="1091"/>
      <c r="J136" s="1091"/>
      <c r="K136" s="1091"/>
      <c r="L136" s="1092"/>
    </row>
    <row r="137" spans="4:12" x14ac:dyDescent="0.3">
      <c r="D137" s="1083" t="s">
        <v>758</v>
      </c>
      <c r="E137" s="1084"/>
      <c r="F137" s="1084"/>
      <c r="G137" s="1084"/>
      <c r="H137" s="32"/>
      <c r="I137" s="10"/>
      <c r="J137" s="10"/>
      <c r="K137" s="10"/>
      <c r="L137" s="17"/>
    </row>
    <row r="138" spans="4:12" ht="15" thickBot="1" x14ac:dyDescent="0.35">
      <c r="D138" s="1085" t="s">
        <v>39</v>
      </c>
      <c r="E138" s="1086"/>
      <c r="F138" s="1086"/>
      <c r="G138" s="1087"/>
      <c r="H138" s="33"/>
      <c r="I138" s="18"/>
      <c r="J138" s="18"/>
      <c r="K138" s="18"/>
      <c r="L138" s="19"/>
    </row>
    <row r="139" spans="4:12" x14ac:dyDescent="0.3">
      <c r="D139" s="701" t="s">
        <v>30</v>
      </c>
      <c r="E139" s="20"/>
      <c r="F139" s="3"/>
      <c r="G139" s="3"/>
      <c r="H139" s="3"/>
      <c r="I139" s="3"/>
      <c r="J139" s="3"/>
      <c r="K139" s="3"/>
      <c r="L139" s="16"/>
    </row>
    <row r="140" spans="4:12" x14ac:dyDescent="0.3">
      <c r="D140" s="702" t="s">
        <v>27</v>
      </c>
      <c r="E140" s="999"/>
      <c r="F140" s="999"/>
      <c r="G140" s="999"/>
      <c r="H140" s="10"/>
      <c r="I140" s="10"/>
      <c r="J140" s="10"/>
      <c r="K140" s="10"/>
      <c r="L140" s="17"/>
    </row>
    <row r="141" spans="4:12" x14ac:dyDescent="0.3">
      <c r="D141" s="702" t="s">
        <v>9</v>
      </c>
      <c r="E141" s="1000"/>
      <c r="F141" s="1001"/>
      <c r="G141" s="699" t="s">
        <v>10</v>
      </c>
      <c r="H141" s="32"/>
      <c r="I141" s="699" t="s">
        <v>31</v>
      </c>
      <c r="J141" s="32" t="s">
        <v>12</v>
      </c>
      <c r="K141" s="10"/>
      <c r="L141" s="17"/>
    </row>
    <row r="142" spans="4:12" x14ac:dyDescent="0.3">
      <c r="D142" s="702" t="s">
        <v>32</v>
      </c>
      <c r="E142" s="32"/>
      <c r="F142" s="703" t="s">
        <v>683</v>
      </c>
      <c r="G142" s="703" t="s">
        <v>248</v>
      </c>
      <c r="H142" s="32"/>
      <c r="I142" s="1088" t="s">
        <v>33</v>
      </c>
      <c r="J142" s="1088"/>
      <c r="K142" s="244"/>
      <c r="L142" s="17"/>
    </row>
    <row r="143" spans="4:12" x14ac:dyDescent="0.3">
      <c r="D143" s="702" t="s">
        <v>34</v>
      </c>
      <c r="E143" s="34"/>
      <c r="F143" s="699" t="s">
        <v>35</v>
      </c>
      <c r="G143" s="32"/>
      <c r="H143" s="1089" t="s">
        <v>36</v>
      </c>
      <c r="I143" s="1089"/>
      <c r="J143" s="32"/>
      <c r="K143" s="10"/>
      <c r="L143" s="17"/>
    </row>
    <row r="144" spans="4:12" x14ac:dyDescent="0.3">
      <c r="D144" s="702" t="s">
        <v>37</v>
      </c>
      <c r="E144" s="1090"/>
      <c r="F144" s="1090"/>
      <c r="G144" s="10"/>
      <c r="H144" s="1091" t="s">
        <v>38</v>
      </c>
      <c r="I144" s="1091"/>
      <c r="J144" s="1091"/>
      <c r="K144" s="1091"/>
      <c r="L144" s="1092"/>
    </row>
    <row r="145" spans="4:12" x14ac:dyDescent="0.3">
      <c r="D145" s="1083" t="s">
        <v>758</v>
      </c>
      <c r="E145" s="1084"/>
      <c r="F145" s="1084"/>
      <c r="G145" s="1084"/>
      <c r="H145" s="32"/>
      <c r="I145" s="10"/>
      <c r="J145" s="10"/>
      <c r="K145" s="10"/>
      <c r="L145" s="17"/>
    </row>
    <row r="146" spans="4:12" ht="15" thickBot="1" x14ac:dyDescent="0.35">
      <c r="D146" s="1085" t="s">
        <v>39</v>
      </c>
      <c r="E146" s="1086"/>
      <c r="F146" s="1086"/>
      <c r="G146" s="1087"/>
      <c r="H146" s="33"/>
      <c r="I146" s="18"/>
      <c r="J146" s="18"/>
      <c r="K146" s="18"/>
      <c r="L146" s="19"/>
    </row>
    <row r="147" spans="4:12" x14ac:dyDescent="0.3">
      <c r="D147" s="701" t="s">
        <v>30</v>
      </c>
      <c r="E147" s="20"/>
      <c r="F147" s="3"/>
      <c r="G147" s="3"/>
      <c r="H147" s="3"/>
      <c r="I147" s="3"/>
      <c r="J147" s="3"/>
      <c r="K147" s="3"/>
      <c r="L147" s="16"/>
    </row>
    <row r="148" spans="4:12" x14ac:dyDescent="0.3">
      <c r="D148" s="702" t="s">
        <v>27</v>
      </c>
      <c r="E148" s="999"/>
      <c r="F148" s="999"/>
      <c r="G148" s="999"/>
      <c r="H148" s="10"/>
      <c r="I148" s="10"/>
      <c r="J148" s="10"/>
      <c r="K148" s="10"/>
      <c r="L148" s="17"/>
    </row>
    <row r="149" spans="4:12" x14ac:dyDescent="0.3">
      <c r="D149" s="702" t="s">
        <v>9</v>
      </c>
      <c r="E149" s="1000"/>
      <c r="F149" s="1001"/>
      <c r="G149" s="699" t="s">
        <v>10</v>
      </c>
      <c r="H149" s="32"/>
      <c r="I149" s="699" t="s">
        <v>31</v>
      </c>
      <c r="J149" s="32" t="s">
        <v>12</v>
      </c>
      <c r="K149" s="10"/>
      <c r="L149" s="17"/>
    </row>
    <row r="150" spans="4:12" x14ac:dyDescent="0.3">
      <c r="D150" s="702" t="s">
        <v>32</v>
      </c>
      <c r="E150" s="32"/>
      <c r="F150" s="703" t="s">
        <v>683</v>
      </c>
      <c r="G150" s="703" t="s">
        <v>248</v>
      </c>
      <c r="H150" s="32"/>
      <c r="I150" s="1088" t="s">
        <v>33</v>
      </c>
      <c r="J150" s="1088"/>
      <c r="K150" s="244"/>
      <c r="L150" s="17"/>
    </row>
    <row r="151" spans="4:12" x14ac:dyDescent="0.3">
      <c r="D151" s="702" t="s">
        <v>34</v>
      </c>
      <c r="E151" s="34"/>
      <c r="F151" s="699" t="s">
        <v>35</v>
      </c>
      <c r="G151" s="32"/>
      <c r="H151" s="1089" t="s">
        <v>36</v>
      </c>
      <c r="I151" s="1089"/>
      <c r="J151" s="32"/>
      <c r="K151" s="10"/>
      <c r="L151" s="17"/>
    </row>
    <row r="152" spans="4:12" x14ac:dyDescent="0.3">
      <c r="D152" s="702" t="s">
        <v>37</v>
      </c>
      <c r="E152" s="1090"/>
      <c r="F152" s="1090"/>
      <c r="G152" s="10"/>
      <c r="H152" s="1091" t="s">
        <v>38</v>
      </c>
      <c r="I152" s="1091"/>
      <c r="J152" s="1091"/>
      <c r="K152" s="1091"/>
      <c r="L152" s="1092"/>
    </row>
    <row r="153" spans="4:12" x14ac:dyDescent="0.3">
      <c r="D153" s="1083" t="s">
        <v>758</v>
      </c>
      <c r="E153" s="1084"/>
      <c r="F153" s="1084"/>
      <c r="G153" s="1084"/>
      <c r="H153" s="32"/>
      <c r="I153" s="10"/>
      <c r="J153" s="10"/>
      <c r="K153" s="10"/>
      <c r="L153" s="17"/>
    </row>
    <row r="154" spans="4:12" ht="15" thickBot="1" x14ac:dyDescent="0.35">
      <c r="D154" s="1085" t="s">
        <v>39</v>
      </c>
      <c r="E154" s="1086"/>
      <c r="F154" s="1086"/>
      <c r="G154" s="1087"/>
      <c r="H154" s="33"/>
      <c r="I154" s="18"/>
      <c r="J154" s="18"/>
      <c r="K154" s="18"/>
      <c r="L154" s="19"/>
    </row>
    <row r="155" spans="4:12" x14ac:dyDescent="0.3">
      <c r="D155" s="701" t="s">
        <v>30</v>
      </c>
      <c r="E155" s="20"/>
      <c r="F155" s="3"/>
      <c r="G155" s="3"/>
      <c r="H155" s="3"/>
      <c r="I155" s="3"/>
      <c r="J155" s="3"/>
      <c r="K155" s="3"/>
      <c r="L155" s="16"/>
    </row>
    <row r="156" spans="4:12" x14ac:dyDescent="0.3">
      <c r="D156" s="702" t="s">
        <v>27</v>
      </c>
      <c r="E156" s="999"/>
      <c r="F156" s="999"/>
      <c r="G156" s="999"/>
      <c r="H156" s="10"/>
      <c r="I156" s="10"/>
      <c r="J156" s="10"/>
      <c r="K156" s="10"/>
      <c r="L156" s="17"/>
    </row>
    <row r="157" spans="4:12" x14ac:dyDescent="0.3">
      <c r="D157" s="702" t="s">
        <v>9</v>
      </c>
      <c r="E157" s="1000"/>
      <c r="F157" s="1001"/>
      <c r="G157" s="699" t="s">
        <v>10</v>
      </c>
      <c r="H157" s="32"/>
      <c r="I157" s="699" t="s">
        <v>31</v>
      </c>
      <c r="J157" s="32" t="s">
        <v>12</v>
      </c>
      <c r="K157" s="10"/>
      <c r="L157" s="17"/>
    </row>
    <row r="158" spans="4:12" x14ac:dyDescent="0.3">
      <c r="D158" s="702" t="s">
        <v>32</v>
      </c>
      <c r="E158" s="32"/>
      <c r="F158" s="703" t="s">
        <v>683</v>
      </c>
      <c r="G158" s="703" t="s">
        <v>248</v>
      </c>
      <c r="H158" s="32"/>
      <c r="I158" s="1088" t="s">
        <v>33</v>
      </c>
      <c r="J158" s="1088"/>
      <c r="K158" s="244"/>
      <c r="L158" s="17"/>
    </row>
    <row r="159" spans="4:12" x14ac:dyDescent="0.3">
      <c r="D159" s="702" t="s">
        <v>34</v>
      </c>
      <c r="E159" s="34"/>
      <c r="F159" s="699" t="s">
        <v>35</v>
      </c>
      <c r="G159" s="32"/>
      <c r="H159" s="1089" t="s">
        <v>36</v>
      </c>
      <c r="I159" s="1089"/>
      <c r="J159" s="32"/>
      <c r="K159" s="10"/>
      <c r="L159" s="17"/>
    </row>
    <row r="160" spans="4:12" x14ac:dyDescent="0.3">
      <c r="D160" s="702" t="s">
        <v>37</v>
      </c>
      <c r="E160" s="1090"/>
      <c r="F160" s="1090"/>
      <c r="G160" s="10"/>
      <c r="H160" s="1091" t="s">
        <v>38</v>
      </c>
      <c r="I160" s="1091"/>
      <c r="J160" s="1091"/>
      <c r="K160" s="1091"/>
      <c r="L160" s="1092"/>
    </row>
    <row r="161" spans="4:12" x14ac:dyDescent="0.3">
      <c r="D161" s="1083" t="s">
        <v>758</v>
      </c>
      <c r="E161" s="1084"/>
      <c r="F161" s="1084"/>
      <c r="G161" s="1084"/>
      <c r="H161" s="32"/>
      <c r="I161" s="10"/>
      <c r="J161" s="10"/>
      <c r="K161" s="10"/>
      <c r="L161" s="17"/>
    </row>
    <row r="162" spans="4:12" ht="15" thickBot="1" x14ac:dyDescent="0.35">
      <c r="D162" s="1085" t="s">
        <v>39</v>
      </c>
      <c r="E162" s="1086"/>
      <c r="F162" s="1086"/>
      <c r="G162" s="1087"/>
      <c r="H162" s="33"/>
      <c r="I162" s="18"/>
      <c r="J162" s="18"/>
      <c r="K162" s="18"/>
      <c r="L162" s="19"/>
    </row>
    <row r="163" spans="4:12" x14ac:dyDescent="0.3">
      <c r="D163" s="701" t="s">
        <v>30</v>
      </c>
      <c r="E163" s="20"/>
      <c r="F163" s="3"/>
      <c r="G163" s="3"/>
      <c r="H163" s="3"/>
      <c r="I163" s="3"/>
      <c r="J163" s="3"/>
      <c r="K163" s="3"/>
      <c r="L163" s="16"/>
    </row>
    <row r="164" spans="4:12" x14ac:dyDescent="0.3">
      <c r="D164" s="702" t="s">
        <v>27</v>
      </c>
      <c r="E164" s="999"/>
      <c r="F164" s="999"/>
      <c r="G164" s="999"/>
      <c r="H164" s="10"/>
      <c r="I164" s="10"/>
      <c r="J164" s="10"/>
      <c r="K164" s="10"/>
      <c r="L164" s="17"/>
    </row>
    <row r="165" spans="4:12" x14ac:dyDescent="0.3">
      <c r="D165" s="702" t="s">
        <v>9</v>
      </c>
      <c r="E165" s="1000"/>
      <c r="F165" s="1001"/>
      <c r="G165" s="699" t="s">
        <v>10</v>
      </c>
      <c r="H165" s="32"/>
      <c r="I165" s="699" t="s">
        <v>31</v>
      </c>
      <c r="J165" s="32" t="s">
        <v>12</v>
      </c>
      <c r="K165" s="10"/>
      <c r="L165" s="17"/>
    </row>
    <row r="166" spans="4:12" x14ac:dyDescent="0.3">
      <c r="D166" s="702" t="s">
        <v>32</v>
      </c>
      <c r="E166" s="32"/>
      <c r="F166" s="703" t="s">
        <v>683</v>
      </c>
      <c r="G166" s="703" t="s">
        <v>248</v>
      </c>
      <c r="H166" s="32"/>
      <c r="I166" s="1088" t="s">
        <v>33</v>
      </c>
      <c r="J166" s="1088"/>
      <c r="K166" s="244"/>
      <c r="L166" s="17"/>
    </row>
    <row r="167" spans="4:12" x14ac:dyDescent="0.3">
      <c r="D167" s="702" t="s">
        <v>34</v>
      </c>
      <c r="E167" s="34"/>
      <c r="F167" s="699" t="s">
        <v>35</v>
      </c>
      <c r="G167" s="32"/>
      <c r="H167" s="1089" t="s">
        <v>36</v>
      </c>
      <c r="I167" s="1089"/>
      <c r="J167" s="32"/>
      <c r="K167" s="10"/>
      <c r="L167" s="17"/>
    </row>
    <row r="168" spans="4:12" x14ac:dyDescent="0.3">
      <c r="D168" s="702" t="s">
        <v>37</v>
      </c>
      <c r="E168" s="1090"/>
      <c r="F168" s="1090"/>
      <c r="G168" s="10"/>
      <c r="H168" s="1091" t="s">
        <v>38</v>
      </c>
      <c r="I168" s="1091"/>
      <c r="J168" s="1091"/>
      <c r="K168" s="1091"/>
      <c r="L168" s="1092"/>
    </row>
    <row r="169" spans="4:12" x14ac:dyDescent="0.3">
      <c r="D169" s="1083" t="s">
        <v>758</v>
      </c>
      <c r="E169" s="1084"/>
      <c r="F169" s="1084"/>
      <c r="G169" s="1084"/>
      <c r="H169" s="32"/>
      <c r="I169" s="10"/>
      <c r="J169" s="10"/>
      <c r="K169" s="10"/>
      <c r="L169" s="17"/>
    </row>
    <row r="170" spans="4:12" ht="15" thickBot="1" x14ac:dyDescent="0.35">
      <c r="D170" s="1085" t="s">
        <v>39</v>
      </c>
      <c r="E170" s="1086"/>
      <c r="F170" s="1086"/>
      <c r="G170" s="1087"/>
      <c r="H170" s="33"/>
      <c r="I170" s="18"/>
      <c r="J170" s="18"/>
      <c r="K170" s="18"/>
      <c r="L170" s="19"/>
    </row>
    <row r="171" spans="4:12" x14ac:dyDescent="0.3">
      <c r="D171" s="701" t="s">
        <v>30</v>
      </c>
      <c r="E171" s="20"/>
      <c r="F171" s="3"/>
      <c r="G171" s="3"/>
      <c r="H171" s="3"/>
      <c r="I171" s="3"/>
      <c r="J171" s="3"/>
      <c r="K171" s="3"/>
      <c r="L171" s="16"/>
    </row>
    <row r="172" spans="4:12" x14ac:dyDescent="0.3">
      <c r="D172" s="702" t="s">
        <v>27</v>
      </c>
      <c r="E172" s="999"/>
      <c r="F172" s="999"/>
      <c r="G172" s="999"/>
      <c r="H172" s="10"/>
      <c r="I172" s="10"/>
      <c r="J172" s="10"/>
      <c r="K172" s="10"/>
      <c r="L172" s="17"/>
    </row>
    <row r="173" spans="4:12" x14ac:dyDescent="0.3">
      <c r="D173" s="702" t="s">
        <v>9</v>
      </c>
      <c r="E173" s="1000"/>
      <c r="F173" s="1001"/>
      <c r="G173" s="699" t="s">
        <v>10</v>
      </c>
      <c r="H173" s="32"/>
      <c r="I173" s="699" t="s">
        <v>31</v>
      </c>
      <c r="J173" s="32" t="s">
        <v>12</v>
      </c>
      <c r="K173" s="10"/>
      <c r="L173" s="17"/>
    </row>
    <row r="174" spans="4:12" x14ac:dyDescent="0.3">
      <c r="D174" s="702" t="s">
        <v>32</v>
      </c>
      <c r="E174" s="32"/>
      <c r="F174" s="703" t="s">
        <v>683</v>
      </c>
      <c r="G174" s="703" t="s">
        <v>248</v>
      </c>
      <c r="H174" s="32"/>
      <c r="I174" s="1088" t="s">
        <v>33</v>
      </c>
      <c r="J174" s="1088"/>
      <c r="K174" s="244"/>
      <c r="L174" s="17"/>
    </row>
    <row r="175" spans="4:12" x14ac:dyDescent="0.3">
      <c r="D175" s="702" t="s">
        <v>34</v>
      </c>
      <c r="E175" s="34"/>
      <c r="F175" s="699" t="s">
        <v>35</v>
      </c>
      <c r="G175" s="32"/>
      <c r="H175" s="1089" t="s">
        <v>36</v>
      </c>
      <c r="I175" s="1089"/>
      <c r="J175" s="32"/>
      <c r="K175" s="10"/>
      <c r="L175" s="17"/>
    </row>
    <row r="176" spans="4:12" x14ac:dyDescent="0.3">
      <c r="D176" s="702" t="s">
        <v>37</v>
      </c>
      <c r="E176" s="1090"/>
      <c r="F176" s="1090"/>
      <c r="G176" s="10"/>
      <c r="H176" s="1091" t="s">
        <v>38</v>
      </c>
      <c r="I176" s="1091"/>
      <c r="J176" s="1091"/>
      <c r="K176" s="1091"/>
      <c r="L176" s="1092"/>
    </row>
    <row r="177" spans="4:12" x14ac:dyDescent="0.3">
      <c r="D177" s="1083" t="s">
        <v>758</v>
      </c>
      <c r="E177" s="1084"/>
      <c r="F177" s="1084"/>
      <c r="G177" s="1084"/>
      <c r="H177" s="32"/>
      <c r="I177" s="10"/>
      <c r="J177" s="10"/>
      <c r="K177" s="10"/>
      <c r="L177" s="17"/>
    </row>
    <row r="178" spans="4:12" ht="15" thickBot="1" x14ac:dyDescent="0.35">
      <c r="D178" s="1085" t="s">
        <v>39</v>
      </c>
      <c r="E178" s="1086"/>
      <c r="F178" s="1086"/>
      <c r="G178" s="1087"/>
      <c r="H178" s="33"/>
      <c r="I178" s="18"/>
      <c r="J178" s="18"/>
      <c r="K178" s="18"/>
      <c r="L178" s="19"/>
    </row>
    <row r="179" spans="4:12" x14ac:dyDescent="0.3">
      <c r="D179" s="701" t="s">
        <v>30</v>
      </c>
      <c r="E179" s="20"/>
      <c r="F179" s="3"/>
      <c r="G179" s="3"/>
      <c r="H179" s="3"/>
      <c r="I179" s="3"/>
      <c r="J179" s="3"/>
      <c r="K179" s="3"/>
      <c r="L179" s="16"/>
    </row>
    <row r="180" spans="4:12" x14ac:dyDescent="0.3">
      <c r="D180" s="702" t="s">
        <v>27</v>
      </c>
      <c r="E180" s="999"/>
      <c r="F180" s="999"/>
      <c r="G180" s="999"/>
      <c r="H180" s="10"/>
      <c r="I180" s="10"/>
      <c r="J180" s="10"/>
      <c r="K180" s="10"/>
      <c r="L180" s="17"/>
    </row>
    <row r="181" spans="4:12" x14ac:dyDescent="0.3">
      <c r="D181" s="702" t="s">
        <v>9</v>
      </c>
      <c r="E181" s="1000"/>
      <c r="F181" s="1001"/>
      <c r="G181" s="699" t="s">
        <v>10</v>
      </c>
      <c r="H181" s="32"/>
      <c r="I181" s="699" t="s">
        <v>31</v>
      </c>
      <c r="J181" s="32" t="s">
        <v>12</v>
      </c>
      <c r="K181" s="10"/>
      <c r="L181" s="17"/>
    </row>
    <row r="182" spans="4:12" x14ac:dyDescent="0.3">
      <c r="D182" s="702" t="s">
        <v>32</v>
      </c>
      <c r="E182" s="32"/>
      <c r="F182" s="703" t="s">
        <v>683</v>
      </c>
      <c r="G182" s="703" t="s">
        <v>248</v>
      </c>
      <c r="H182" s="32"/>
      <c r="I182" s="1088" t="s">
        <v>33</v>
      </c>
      <c r="J182" s="1088"/>
      <c r="K182" s="244"/>
      <c r="L182" s="17"/>
    </row>
    <row r="183" spans="4:12" x14ac:dyDescent="0.3">
      <c r="D183" s="702" t="s">
        <v>34</v>
      </c>
      <c r="E183" s="34"/>
      <c r="F183" s="699" t="s">
        <v>35</v>
      </c>
      <c r="G183" s="32"/>
      <c r="H183" s="1089" t="s">
        <v>36</v>
      </c>
      <c r="I183" s="1089"/>
      <c r="J183" s="32"/>
      <c r="K183" s="10"/>
      <c r="L183" s="17"/>
    </row>
    <row r="184" spans="4:12" x14ac:dyDescent="0.3">
      <c r="D184" s="702" t="s">
        <v>37</v>
      </c>
      <c r="E184" s="1090"/>
      <c r="F184" s="1090"/>
      <c r="G184" s="10"/>
      <c r="H184" s="1091" t="s">
        <v>38</v>
      </c>
      <c r="I184" s="1091"/>
      <c r="J184" s="1091"/>
      <c r="K184" s="1091"/>
      <c r="L184" s="1092"/>
    </row>
    <row r="185" spans="4:12" x14ac:dyDescent="0.3">
      <c r="D185" s="1083" t="s">
        <v>758</v>
      </c>
      <c r="E185" s="1084"/>
      <c r="F185" s="1084"/>
      <c r="G185" s="1084"/>
      <c r="H185" s="32"/>
      <c r="I185" s="10"/>
      <c r="J185" s="10"/>
      <c r="K185" s="10"/>
      <c r="L185" s="17"/>
    </row>
    <row r="186" spans="4:12" ht="15" thickBot="1" x14ac:dyDescent="0.35">
      <c r="D186" s="1085" t="s">
        <v>39</v>
      </c>
      <c r="E186" s="1086"/>
      <c r="F186" s="1086"/>
      <c r="G186" s="1087"/>
      <c r="H186" s="33"/>
      <c r="I186" s="18"/>
      <c r="J186" s="18"/>
      <c r="K186" s="18"/>
      <c r="L186" s="19"/>
    </row>
    <row r="187" spans="4:12" x14ac:dyDescent="0.3">
      <c r="D187" s="701" t="s">
        <v>30</v>
      </c>
      <c r="E187" s="20"/>
      <c r="F187" s="3"/>
      <c r="G187" s="3"/>
      <c r="H187" s="3"/>
      <c r="I187" s="3"/>
      <c r="J187" s="3"/>
      <c r="K187" s="3"/>
      <c r="L187" s="16"/>
    </row>
    <row r="188" spans="4:12" x14ac:dyDescent="0.3">
      <c r="D188" s="702" t="s">
        <v>27</v>
      </c>
      <c r="E188" s="999"/>
      <c r="F188" s="999"/>
      <c r="G188" s="999"/>
      <c r="H188" s="10"/>
      <c r="I188" s="10"/>
      <c r="J188" s="10"/>
      <c r="K188" s="10"/>
      <c r="L188" s="17"/>
    </row>
    <row r="189" spans="4:12" x14ac:dyDescent="0.3">
      <c r="D189" s="702" t="s">
        <v>9</v>
      </c>
      <c r="E189" s="1000"/>
      <c r="F189" s="1001"/>
      <c r="G189" s="699" t="s">
        <v>10</v>
      </c>
      <c r="H189" s="32"/>
      <c r="I189" s="699" t="s">
        <v>31</v>
      </c>
      <c r="J189" s="32" t="s">
        <v>12</v>
      </c>
      <c r="K189" s="10"/>
      <c r="L189" s="17"/>
    </row>
    <row r="190" spans="4:12" x14ac:dyDescent="0.3">
      <c r="D190" s="702" t="s">
        <v>32</v>
      </c>
      <c r="E190" s="32"/>
      <c r="F190" s="703" t="s">
        <v>683</v>
      </c>
      <c r="G190" s="703" t="s">
        <v>248</v>
      </c>
      <c r="H190" s="32"/>
      <c r="I190" s="1088" t="s">
        <v>33</v>
      </c>
      <c r="J190" s="1088"/>
      <c r="K190" s="244"/>
      <c r="L190" s="17"/>
    </row>
    <row r="191" spans="4:12" x14ac:dyDescent="0.3">
      <c r="D191" s="702" t="s">
        <v>34</v>
      </c>
      <c r="E191" s="34"/>
      <c r="F191" s="699" t="s">
        <v>35</v>
      </c>
      <c r="G191" s="32"/>
      <c r="H191" s="1084" t="s">
        <v>36</v>
      </c>
      <c r="I191" s="1084"/>
      <c r="J191" s="32"/>
      <c r="K191" s="10"/>
      <c r="L191" s="17"/>
    </row>
    <row r="192" spans="4:12" x14ac:dyDescent="0.3">
      <c r="D192" s="702" t="s">
        <v>37</v>
      </c>
      <c r="E192" s="1090"/>
      <c r="F192" s="1090"/>
      <c r="G192" s="10"/>
      <c r="H192" s="1091" t="s">
        <v>38</v>
      </c>
      <c r="I192" s="1091"/>
      <c r="J192" s="1091"/>
      <c r="K192" s="1091"/>
      <c r="L192" s="1092"/>
    </row>
    <row r="193" spans="4:12" x14ac:dyDescent="0.3">
      <c r="D193" s="1083" t="s">
        <v>758</v>
      </c>
      <c r="E193" s="1084"/>
      <c r="F193" s="1084"/>
      <c r="G193" s="1084"/>
      <c r="H193" s="32"/>
      <c r="I193" s="10"/>
      <c r="J193" s="10"/>
      <c r="K193" s="10"/>
      <c r="L193" s="17"/>
    </row>
    <row r="194" spans="4:12" ht="15" thickBot="1" x14ac:dyDescent="0.35">
      <c r="D194" s="1085" t="s">
        <v>39</v>
      </c>
      <c r="E194" s="1086"/>
      <c r="F194" s="1086"/>
      <c r="G194" s="1087"/>
      <c r="H194" s="33"/>
      <c r="I194" s="18"/>
      <c r="J194" s="18"/>
      <c r="K194" s="18"/>
      <c r="L194" s="19"/>
    </row>
    <row r="195" spans="4:12" x14ac:dyDescent="0.3">
      <c r="D195" s="701" t="s">
        <v>30</v>
      </c>
      <c r="E195" s="20"/>
      <c r="F195" s="3"/>
      <c r="G195" s="3"/>
      <c r="H195" s="3"/>
      <c r="I195" s="3"/>
      <c r="J195" s="3"/>
      <c r="K195" s="3"/>
      <c r="L195" s="16"/>
    </row>
    <row r="196" spans="4:12" x14ac:dyDescent="0.3">
      <c r="D196" s="702" t="s">
        <v>27</v>
      </c>
      <c r="E196" s="999"/>
      <c r="F196" s="999"/>
      <c r="G196" s="999"/>
      <c r="H196" s="10"/>
      <c r="I196" s="10"/>
      <c r="J196" s="10"/>
      <c r="K196" s="10"/>
      <c r="L196" s="17"/>
    </row>
    <row r="197" spans="4:12" x14ac:dyDescent="0.3">
      <c r="D197" s="702" t="s">
        <v>9</v>
      </c>
      <c r="E197" s="1000"/>
      <c r="F197" s="1001"/>
      <c r="G197" s="699" t="s">
        <v>10</v>
      </c>
      <c r="H197" s="32"/>
      <c r="I197" s="699" t="s">
        <v>31</v>
      </c>
      <c r="J197" s="32" t="s">
        <v>12</v>
      </c>
      <c r="K197" s="10"/>
      <c r="L197" s="17"/>
    </row>
    <row r="198" spans="4:12" x14ac:dyDescent="0.3">
      <c r="D198" s="702" t="s">
        <v>32</v>
      </c>
      <c r="E198" s="32"/>
      <c r="F198" s="703" t="s">
        <v>683</v>
      </c>
      <c r="G198" s="703" t="s">
        <v>248</v>
      </c>
      <c r="H198" s="32"/>
      <c r="I198" s="1088" t="s">
        <v>33</v>
      </c>
      <c r="J198" s="1088"/>
      <c r="K198" s="244"/>
      <c r="L198" s="17"/>
    </row>
    <row r="199" spans="4:12" x14ac:dyDescent="0.3">
      <c r="D199" s="702" t="s">
        <v>34</v>
      </c>
      <c r="E199" s="34"/>
      <c r="F199" s="699" t="s">
        <v>35</v>
      </c>
      <c r="G199" s="32"/>
      <c r="H199" s="1089" t="s">
        <v>36</v>
      </c>
      <c r="I199" s="1089"/>
      <c r="J199" s="32"/>
      <c r="K199" s="10"/>
      <c r="L199" s="17"/>
    </row>
    <row r="200" spans="4:12" x14ac:dyDescent="0.3">
      <c r="D200" s="702" t="s">
        <v>37</v>
      </c>
      <c r="E200" s="1090"/>
      <c r="F200" s="1090"/>
      <c r="G200" s="10"/>
      <c r="H200" s="1091" t="s">
        <v>38</v>
      </c>
      <c r="I200" s="1091"/>
      <c r="J200" s="1091"/>
      <c r="K200" s="1091"/>
      <c r="L200" s="1092"/>
    </row>
    <row r="201" spans="4:12" x14ac:dyDescent="0.3">
      <c r="D201" s="1083" t="s">
        <v>758</v>
      </c>
      <c r="E201" s="1084"/>
      <c r="F201" s="1084"/>
      <c r="G201" s="1084"/>
      <c r="H201" s="32"/>
      <c r="I201" s="10"/>
      <c r="J201" s="10"/>
      <c r="K201" s="10"/>
      <c r="L201" s="17"/>
    </row>
    <row r="202" spans="4:12" ht="15" thickBot="1" x14ac:dyDescent="0.35">
      <c r="D202" s="1085" t="s">
        <v>39</v>
      </c>
      <c r="E202" s="1086"/>
      <c r="F202" s="1086"/>
      <c r="G202" s="1087"/>
      <c r="H202" s="33"/>
      <c r="I202" s="18"/>
      <c r="J202" s="18"/>
      <c r="K202" s="18"/>
      <c r="L202" s="19"/>
    </row>
  </sheetData>
  <sheetProtection algorithmName="SHA-512" hashValue="yk+wbUbr8qvvGcAYbh826dS0Ay+bZyyROHl0ihDDWJ93M8yMZmxdPjvpE1fDjwpPEbC/GCHpL2WQWy3rbZA1YQ==" saltValue="hfjdo6CFN8DpHMnvgF58/g==" spinCount="100000" sheet="1" objects="1" scenarios="1"/>
  <mergeCells count="203">
    <mergeCell ref="M10:P10"/>
    <mergeCell ref="D9:G9"/>
    <mergeCell ref="I14:J14"/>
    <mergeCell ref="H15:I15"/>
    <mergeCell ref="H16:L16"/>
    <mergeCell ref="I22:J22"/>
    <mergeCell ref="I30:J30"/>
    <mergeCell ref="E16:F16"/>
    <mergeCell ref="D41:G41"/>
    <mergeCell ref="D17:G17"/>
    <mergeCell ref="E40:F40"/>
    <mergeCell ref="D33:G33"/>
    <mergeCell ref="E28:G28"/>
    <mergeCell ref="E29:F29"/>
    <mergeCell ref="E32:F32"/>
    <mergeCell ref="E36:G36"/>
    <mergeCell ref="E37:F37"/>
    <mergeCell ref="D25:G25"/>
    <mergeCell ref="D26:G26"/>
    <mergeCell ref="E24:F24"/>
    <mergeCell ref="D34:G34"/>
    <mergeCell ref="D2:L2"/>
    <mergeCell ref="I6:J6"/>
    <mergeCell ref="H7:I7"/>
    <mergeCell ref="H8:L8"/>
    <mergeCell ref="E4:G4"/>
    <mergeCell ref="E5:F5"/>
    <mergeCell ref="E8:F8"/>
    <mergeCell ref="E12:G12"/>
    <mergeCell ref="E13:F13"/>
    <mergeCell ref="D10:G10"/>
    <mergeCell ref="D50:G50"/>
    <mergeCell ref="E52:G52"/>
    <mergeCell ref="E53:F53"/>
    <mergeCell ref="I54:J54"/>
    <mergeCell ref="D49:G49"/>
    <mergeCell ref="E44:G44"/>
    <mergeCell ref="D18:G18"/>
    <mergeCell ref="E20:G20"/>
    <mergeCell ref="E21:F21"/>
    <mergeCell ref="H23:I23"/>
    <mergeCell ref="H24:L24"/>
    <mergeCell ref="E45:F45"/>
    <mergeCell ref="I46:J46"/>
    <mergeCell ref="H47:I47"/>
    <mergeCell ref="E48:F48"/>
    <mergeCell ref="H48:L48"/>
    <mergeCell ref="H31:I31"/>
    <mergeCell ref="H32:L32"/>
    <mergeCell ref="D42:G42"/>
    <mergeCell ref="I38:J38"/>
    <mergeCell ref="H39:I39"/>
    <mergeCell ref="H40:L40"/>
    <mergeCell ref="I70:J70"/>
    <mergeCell ref="H71:I71"/>
    <mergeCell ref="E72:F72"/>
    <mergeCell ref="H72:L72"/>
    <mergeCell ref="D66:G66"/>
    <mergeCell ref="E60:G60"/>
    <mergeCell ref="E61:F61"/>
    <mergeCell ref="H55:I55"/>
    <mergeCell ref="E56:F56"/>
    <mergeCell ref="H56:L56"/>
    <mergeCell ref="D57:G57"/>
    <mergeCell ref="D58:G58"/>
    <mergeCell ref="I62:J62"/>
    <mergeCell ref="H63:I63"/>
    <mergeCell ref="E64:F64"/>
    <mergeCell ref="H64:L64"/>
    <mergeCell ref="D65:G65"/>
    <mergeCell ref="E68:G68"/>
    <mergeCell ref="E69:F69"/>
    <mergeCell ref="D98:G98"/>
    <mergeCell ref="E100:G100"/>
    <mergeCell ref="E101:F101"/>
    <mergeCell ref="I102:J102"/>
    <mergeCell ref="D97:G97"/>
    <mergeCell ref="D82:G82"/>
    <mergeCell ref="E84:G84"/>
    <mergeCell ref="E85:F85"/>
    <mergeCell ref="I86:J86"/>
    <mergeCell ref="H87:I87"/>
    <mergeCell ref="E88:F88"/>
    <mergeCell ref="H88:L88"/>
    <mergeCell ref="D89:G89"/>
    <mergeCell ref="D90:G90"/>
    <mergeCell ref="E92:G92"/>
    <mergeCell ref="E108:G108"/>
    <mergeCell ref="E109:F109"/>
    <mergeCell ref="H103:I103"/>
    <mergeCell ref="E104:F104"/>
    <mergeCell ref="H104:L104"/>
    <mergeCell ref="D105:G105"/>
    <mergeCell ref="D106:G106"/>
    <mergeCell ref="E116:G116"/>
    <mergeCell ref="E117:F117"/>
    <mergeCell ref="E136:F136"/>
    <mergeCell ref="D138:G138"/>
    <mergeCell ref="D130:G130"/>
    <mergeCell ref="E132:G132"/>
    <mergeCell ref="E133:F133"/>
    <mergeCell ref="H119:I119"/>
    <mergeCell ref="E120:F120"/>
    <mergeCell ref="H120:L120"/>
    <mergeCell ref="D114:G114"/>
    <mergeCell ref="I118:J118"/>
    <mergeCell ref="E128:F128"/>
    <mergeCell ref="E125:F125"/>
    <mergeCell ref="I126:J126"/>
    <mergeCell ref="H127:I127"/>
    <mergeCell ref="H128:L128"/>
    <mergeCell ref="D129:G129"/>
    <mergeCell ref="D121:G121"/>
    <mergeCell ref="D122:G122"/>
    <mergeCell ref="E124:G124"/>
    <mergeCell ref="E148:G148"/>
    <mergeCell ref="E149:F149"/>
    <mergeCell ref="E144:F144"/>
    <mergeCell ref="H144:L144"/>
    <mergeCell ref="D145:G145"/>
    <mergeCell ref="E93:F93"/>
    <mergeCell ref="I94:J94"/>
    <mergeCell ref="H95:I95"/>
    <mergeCell ref="E96:F96"/>
    <mergeCell ref="H96:L96"/>
    <mergeCell ref="I134:J134"/>
    <mergeCell ref="H135:I135"/>
    <mergeCell ref="H136:L136"/>
    <mergeCell ref="D137:G137"/>
    <mergeCell ref="I110:J110"/>
    <mergeCell ref="H111:I111"/>
    <mergeCell ref="E112:F112"/>
    <mergeCell ref="H112:L112"/>
    <mergeCell ref="D113:G113"/>
    <mergeCell ref="D146:G146"/>
    <mergeCell ref="E140:G140"/>
    <mergeCell ref="E141:F141"/>
    <mergeCell ref="I142:J142"/>
    <mergeCell ref="H143:I143"/>
    <mergeCell ref="E80:F80"/>
    <mergeCell ref="E77:F77"/>
    <mergeCell ref="I78:J78"/>
    <mergeCell ref="H79:I79"/>
    <mergeCell ref="H80:L80"/>
    <mergeCell ref="D81:G81"/>
    <mergeCell ref="D73:G73"/>
    <mergeCell ref="D74:G74"/>
    <mergeCell ref="E76:G76"/>
    <mergeCell ref="I166:J166"/>
    <mergeCell ref="H167:I167"/>
    <mergeCell ref="E168:F168"/>
    <mergeCell ref="H168:L168"/>
    <mergeCell ref="I150:J150"/>
    <mergeCell ref="H151:I151"/>
    <mergeCell ref="H152:L152"/>
    <mergeCell ref="D153:G153"/>
    <mergeCell ref="D154:G154"/>
    <mergeCell ref="E156:G156"/>
    <mergeCell ref="E152:F152"/>
    <mergeCell ref="D162:G162"/>
    <mergeCell ref="E164:G164"/>
    <mergeCell ref="E165:F165"/>
    <mergeCell ref="E160:F160"/>
    <mergeCell ref="E157:F157"/>
    <mergeCell ref="I158:J158"/>
    <mergeCell ref="H159:I159"/>
    <mergeCell ref="H160:L160"/>
    <mergeCell ref="D161:G161"/>
    <mergeCell ref="E181:F181"/>
    <mergeCell ref="I182:J182"/>
    <mergeCell ref="I174:J174"/>
    <mergeCell ref="H175:I175"/>
    <mergeCell ref="E176:F176"/>
    <mergeCell ref="H176:L176"/>
    <mergeCell ref="D177:G177"/>
    <mergeCell ref="D169:G169"/>
    <mergeCell ref="D170:G170"/>
    <mergeCell ref="E172:G172"/>
    <mergeCell ref="E173:F173"/>
    <mergeCell ref="M7:P7"/>
    <mergeCell ref="D201:G201"/>
    <mergeCell ref="D202:G202"/>
    <mergeCell ref="E197:F197"/>
    <mergeCell ref="I198:J198"/>
    <mergeCell ref="H199:I199"/>
    <mergeCell ref="E200:F200"/>
    <mergeCell ref="H200:L200"/>
    <mergeCell ref="E192:F192"/>
    <mergeCell ref="H192:L192"/>
    <mergeCell ref="D193:G193"/>
    <mergeCell ref="D194:G194"/>
    <mergeCell ref="E196:G196"/>
    <mergeCell ref="E188:G188"/>
    <mergeCell ref="E189:F189"/>
    <mergeCell ref="I190:J190"/>
    <mergeCell ref="H191:I191"/>
    <mergeCell ref="H183:I183"/>
    <mergeCell ref="E184:F184"/>
    <mergeCell ref="H184:L184"/>
    <mergeCell ref="D185:G185"/>
    <mergeCell ref="D186:G186"/>
    <mergeCell ref="D178:G178"/>
    <mergeCell ref="E180:G180"/>
  </mergeCells>
  <dataValidations count="3">
    <dataValidation type="list" allowBlank="1" showInputMessage="1" showErrorMessage="1" sqref="K6 K134 K118 K198 K182 K150 K190 K126 K158 K166 K174 K142 K86 K94 K102 K110 K78 K38 K46 K54 K62 K70 K14 K22 K30" xr:uid="{00000000-0002-0000-0A00-000000000000}">
      <formula1>$S$7:$S$10</formula1>
    </dataValidation>
    <dataValidation type="list" allowBlank="1" showInputMessage="1" showErrorMessage="1" sqref="G7 J167 G175 J175 G183 J183 G191 J191 G199 J199 G167 J127 G135 J135 G143 J143 G151 J151 G159 J159 G127 J87 G95 J95 G103 J103 G111 J111 G119 J119 G87 J47 G55 J55 G63 J63 G71 J71 G79 J79 G47 J7 G15 J15 G23 J23 G31 J31 G39 J39" xr:uid="{00000000-0002-0000-0A00-000001000000}">
      <formula1>$S$11:$S$13</formula1>
    </dataValidation>
    <dataValidation type="list" allowBlank="1" showInputMessage="1" showErrorMessage="1" sqref="E8:F8 E176:F176 E184:F184 E192:F192 E200:F200 E168:F168 E136:F136 E144:F144 E152:F152 E160:F160 E128:F128 E96:F96 E104:F104 E112:F112 E120:F120 E88:F88 E56:F56 E64:F64 E72:F72 E80:F80 E48:F48 E16:F16 E24:F24 E32:F32 E40:F40" xr:uid="{00000000-0002-0000-0A00-000002000000}">
      <formula1>$U$7:$U$10</formula1>
    </dataValidation>
  </dataValidations>
  <printOptions horizontalCentered="1"/>
  <pageMargins left="0.25" right="0.25" top="1" bottom="0.5" header="0.3" footer="0.3"/>
  <pageSetup scale="90" fitToHeight="0" orientation="portrait" r:id="rId1"/>
  <headerFooter>
    <oddHeader>&amp;C&amp;G</oddHeader>
    <oddFooter>&amp;L&amp;D&amp;R&amp;N</oddFooter>
  </headerFooter>
  <rowBreaks count="2" manualBreakCount="2">
    <brk id="42" min="3" max="11" man="1"/>
    <brk id="82" min="3" max="11" man="1"/>
  </rowBreaks>
  <drawing r:id="rId2"/>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8">
    <tabColor theme="1" tint="4.9989318521683403E-2"/>
    <pageSetUpPr fitToPage="1"/>
  </sheetPr>
  <dimension ref="C1:W27"/>
  <sheetViews>
    <sheetView showGridLines="0" showRowColHeaders="0" zoomScaleNormal="100" workbookViewId="0"/>
  </sheetViews>
  <sheetFormatPr defaultRowHeight="14.4" x14ac:dyDescent="0.3"/>
  <cols>
    <col min="1" max="1" width="3" customWidth="1"/>
    <col min="2" max="2" width="26.33203125" customWidth="1"/>
    <col min="3" max="3" width="3" style="28" customWidth="1"/>
    <col min="4" max="4" width="8.88671875" customWidth="1"/>
    <col min="5" max="5" width="9.88671875" customWidth="1"/>
    <col min="21" max="21" width="39.33203125" hidden="1" customWidth="1"/>
    <col min="22" max="22" width="10.88671875" customWidth="1"/>
  </cols>
  <sheetData>
    <row r="1" spans="3:23" ht="18.600000000000001" thickBot="1" x14ac:dyDescent="0.35">
      <c r="C1" s="708"/>
    </row>
    <row r="2" spans="3:23" ht="18" customHeight="1" thickBot="1" x14ac:dyDescent="0.35">
      <c r="C2" s="31"/>
      <c r="D2" s="1125" t="s">
        <v>58</v>
      </c>
      <c r="E2" s="1126"/>
      <c r="F2" s="1126"/>
      <c r="G2" s="1126"/>
      <c r="H2" s="1126"/>
      <c r="I2" s="1126"/>
      <c r="J2" s="1126"/>
      <c r="K2" s="1126"/>
      <c r="L2" s="1126"/>
      <c r="M2" s="1126"/>
      <c r="N2" s="1126"/>
      <c r="O2" s="1126"/>
      <c r="P2" s="1126"/>
      <c r="Q2" s="1127"/>
    </row>
    <row r="3" spans="3:23" ht="18" customHeight="1" x14ac:dyDescent="0.3">
      <c r="C3" s="31"/>
      <c r="D3" s="22"/>
      <c r="Q3" s="23"/>
      <c r="U3" t="s">
        <v>49</v>
      </c>
    </row>
    <row r="4" spans="3:23" ht="18" customHeight="1" x14ac:dyDescent="0.3">
      <c r="C4" s="31"/>
      <c r="D4" s="349"/>
      <c r="E4" s="5"/>
      <c r="F4" s="5"/>
      <c r="H4" s="1131" t="s">
        <v>48</v>
      </c>
      <c r="I4" s="1131"/>
      <c r="J4" s="1128"/>
      <c r="K4" s="1129"/>
      <c r="L4" s="1130"/>
      <c r="M4" s="5"/>
      <c r="N4" s="5"/>
      <c r="O4" s="5"/>
      <c r="P4" s="5"/>
      <c r="Q4" s="359"/>
      <c r="U4" t="s">
        <v>79</v>
      </c>
    </row>
    <row r="5" spans="3:23" ht="18" customHeight="1" x14ac:dyDescent="0.3">
      <c r="C5" s="31"/>
      <c r="D5" s="349"/>
      <c r="E5" s="5"/>
      <c r="F5" s="1143"/>
      <c r="G5" s="1143"/>
      <c r="H5" s="1143"/>
      <c r="I5" s="1143"/>
      <c r="J5" s="1143"/>
      <c r="K5" s="1143"/>
      <c r="L5" s="1143"/>
      <c r="M5" s="1143"/>
      <c r="N5" s="1143"/>
      <c r="O5" s="5"/>
      <c r="P5" s="5"/>
      <c r="Q5" s="359"/>
      <c r="U5" t="s">
        <v>80</v>
      </c>
    </row>
    <row r="6" spans="3:23" ht="18" customHeight="1" x14ac:dyDescent="0.3">
      <c r="C6" s="31"/>
      <c r="D6" s="349"/>
      <c r="E6" s="1131" t="s">
        <v>728</v>
      </c>
      <c r="F6" s="1131"/>
      <c r="G6" s="1146" t="s">
        <v>726</v>
      </c>
      <c r="H6" s="1146"/>
      <c r="I6" s="1147"/>
      <c r="J6" s="1144"/>
      <c r="K6" s="1130"/>
      <c r="L6" s="1145" t="s">
        <v>727</v>
      </c>
      <c r="M6" s="1146"/>
      <c r="N6" s="1147"/>
      <c r="O6" s="1128"/>
      <c r="P6" s="1130"/>
      <c r="Q6" s="359"/>
      <c r="U6" t="s">
        <v>120</v>
      </c>
    </row>
    <row r="7" spans="3:23" ht="18" customHeight="1" x14ac:dyDescent="0.3">
      <c r="C7" s="31"/>
      <c r="D7" s="349"/>
      <c r="E7" s="5"/>
      <c r="F7" s="5"/>
      <c r="H7" s="399"/>
      <c r="I7" s="399"/>
      <c r="J7" s="9"/>
      <c r="K7" s="9"/>
      <c r="L7" s="9"/>
      <c r="M7" s="5"/>
      <c r="N7" s="5"/>
      <c r="O7" s="5"/>
      <c r="P7" s="5"/>
      <c r="Q7" s="359"/>
      <c r="U7" s="347"/>
    </row>
    <row r="8" spans="3:23" ht="18" customHeight="1" x14ac:dyDescent="0.3">
      <c r="C8" s="31"/>
      <c r="D8" s="1132" t="s">
        <v>50</v>
      </c>
      <c r="E8" s="1133"/>
      <c r="F8" s="1133"/>
      <c r="G8" s="1133"/>
      <c r="H8" s="1133"/>
      <c r="I8" s="1133"/>
      <c r="J8" s="1133"/>
      <c r="K8" s="1133"/>
      <c r="L8" s="1133"/>
      <c r="M8" s="1133"/>
      <c r="N8" s="1133"/>
      <c r="O8" s="1133"/>
      <c r="P8" s="1133"/>
      <c r="Q8" s="1134"/>
      <c r="U8" t="s">
        <v>59</v>
      </c>
    </row>
    <row r="9" spans="3:23" ht="18" customHeight="1" x14ac:dyDescent="0.3">
      <c r="C9" s="31"/>
      <c r="D9" s="1135" t="s">
        <v>78</v>
      </c>
      <c r="E9" s="1136"/>
      <c r="F9" s="1136"/>
      <c r="G9" s="1136"/>
      <c r="H9" s="1136"/>
      <c r="I9" s="1136"/>
      <c r="J9" s="1136"/>
      <c r="K9" s="1136"/>
      <c r="L9" s="1136"/>
      <c r="M9" s="1136"/>
      <c r="N9" s="1136"/>
      <c r="O9" s="1136"/>
      <c r="P9" s="1136"/>
      <c r="Q9" s="1137"/>
      <c r="U9" t="s">
        <v>60</v>
      </c>
    </row>
    <row r="10" spans="3:23" ht="18" customHeight="1" x14ac:dyDescent="0.3">
      <c r="C10" s="31"/>
      <c r="D10" s="1138" t="s">
        <v>582</v>
      </c>
      <c r="E10" s="1139"/>
      <c r="F10" s="1139"/>
      <c r="G10" s="1139"/>
      <c r="H10" s="1139"/>
      <c r="I10" s="1139"/>
      <c r="J10" s="1139"/>
      <c r="K10" s="1139"/>
      <c r="L10" s="1139"/>
      <c r="M10" s="1139"/>
      <c r="N10" s="1139"/>
      <c r="O10" s="1139"/>
      <c r="P10" s="1139"/>
      <c r="Q10" s="1140"/>
      <c r="S10" s="347" t="s">
        <v>242</v>
      </c>
      <c r="T10" s="347"/>
      <c r="U10" t="s">
        <v>1054</v>
      </c>
      <c r="V10" s="347"/>
      <c r="W10" s="347"/>
    </row>
    <row r="11" spans="3:23" ht="18" customHeight="1" x14ac:dyDescent="0.3">
      <c r="C11" s="31"/>
      <c r="D11" s="1138" t="s">
        <v>583</v>
      </c>
      <c r="E11" s="1139"/>
      <c r="F11" s="1139"/>
      <c r="G11" s="1139"/>
      <c r="H11" s="1139"/>
      <c r="I11" s="1139"/>
      <c r="J11" s="1139"/>
      <c r="K11" s="1139"/>
      <c r="L11" s="1139"/>
      <c r="M11" s="1139"/>
      <c r="N11" s="1139"/>
      <c r="O11" s="1139"/>
      <c r="P11" s="1139"/>
      <c r="Q11" s="1140"/>
      <c r="U11" t="s">
        <v>741</v>
      </c>
    </row>
    <row r="12" spans="3:23" ht="18" customHeight="1" x14ac:dyDescent="0.3">
      <c r="C12" s="31"/>
      <c r="D12" s="1138" t="s">
        <v>584</v>
      </c>
      <c r="E12" s="1139"/>
      <c r="F12" s="1139"/>
      <c r="G12" s="1139"/>
      <c r="H12" s="1139"/>
      <c r="I12" s="1139"/>
      <c r="J12" s="1139"/>
      <c r="K12" s="1139"/>
      <c r="L12" s="1139"/>
      <c r="M12" s="1139"/>
      <c r="N12" s="1139"/>
      <c r="O12" s="1139"/>
      <c r="P12" s="1139"/>
      <c r="Q12" s="1140"/>
      <c r="U12" t="s">
        <v>237</v>
      </c>
    </row>
    <row r="13" spans="3:23" ht="18" customHeight="1" x14ac:dyDescent="0.3">
      <c r="C13" s="31"/>
      <c r="D13" s="400"/>
      <c r="E13" s="401"/>
      <c r="F13" s="401"/>
      <c r="G13" s="401"/>
      <c r="H13" s="401"/>
      <c r="I13" s="401"/>
      <c r="J13" s="401"/>
      <c r="K13" s="401"/>
      <c r="L13" s="401"/>
      <c r="M13" s="401"/>
      <c r="N13" s="401"/>
      <c r="O13" s="401"/>
      <c r="P13" s="401"/>
      <c r="Q13" s="402"/>
      <c r="U13" t="s">
        <v>238</v>
      </c>
    </row>
    <row r="14" spans="3:23" ht="18" customHeight="1" x14ac:dyDescent="0.3">
      <c r="C14" s="31"/>
      <c r="D14" s="1096" t="s">
        <v>51</v>
      </c>
      <c r="E14" s="1097"/>
      <c r="F14" s="1097"/>
      <c r="G14" s="1097"/>
      <c r="H14" s="1097"/>
      <c r="I14" s="1097"/>
      <c r="J14" s="1097"/>
      <c r="K14" s="1097"/>
      <c r="L14" s="1097"/>
      <c r="M14" s="1097"/>
      <c r="N14" s="1097"/>
      <c r="O14" s="1097"/>
      <c r="P14" s="1097"/>
      <c r="Q14" s="1098"/>
      <c r="U14" t="s">
        <v>61</v>
      </c>
    </row>
    <row r="15" spans="3:23" ht="18" customHeight="1" thickBot="1" x14ac:dyDescent="0.35">
      <c r="C15" s="31"/>
      <c r="D15" s="1096" t="s">
        <v>52</v>
      </c>
      <c r="E15" s="1097"/>
      <c r="F15" s="1097"/>
      <c r="G15" s="1097"/>
      <c r="H15" s="1097" t="s">
        <v>54</v>
      </c>
      <c r="I15" s="1097"/>
      <c r="J15" s="1097" t="s">
        <v>53</v>
      </c>
      <c r="K15" s="1097"/>
      <c r="L15" s="1097" t="s">
        <v>64</v>
      </c>
      <c r="M15" s="1097"/>
      <c r="N15" s="1097" t="s">
        <v>676</v>
      </c>
      <c r="O15" s="1097"/>
      <c r="P15" s="1097"/>
      <c r="Q15" s="690" t="s">
        <v>63</v>
      </c>
      <c r="U15" t="s">
        <v>62</v>
      </c>
    </row>
    <row r="16" spans="3:23" ht="18" customHeight="1" x14ac:dyDescent="0.3">
      <c r="C16" s="31"/>
      <c r="D16" s="1142"/>
      <c r="E16" s="1102"/>
      <c r="F16" s="1102"/>
      <c r="G16" s="1102"/>
      <c r="H16" s="1101"/>
      <c r="I16" s="1102"/>
      <c r="J16" s="1101"/>
      <c r="K16" s="1102"/>
      <c r="L16" s="1102"/>
      <c r="M16" s="1102"/>
      <c r="N16" s="1141"/>
      <c r="O16" s="1141"/>
      <c r="P16" s="1141"/>
      <c r="Q16" s="376"/>
      <c r="U16" t="s">
        <v>62</v>
      </c>
    </row>
    <row r="17" spans="3:21" ht="18" customHeight="1" x14ac:dyDescent="0.3">
      <c r="C17" s="31"/>
      <c r="D17" s="1106"/>
      <c r="E17" s="1103"/>
      <c r="F17" s="1103"/>
      <c r="G17" s="1103"/>
      <c r="H17" s="1121"/>
      <c r="I17" s="1103"/>
      <c r="J17" s="1121"/>
      <c r="K17" s="1103"/>
      <c r="L17" s="1103"/>
      <c r="M17" s="1103"/>
      <c r="N17" s="1100"/>
      <c r="O17" s="1100"/>
      <c r="P17" s="1100"/>
      <c r="Q17" s="377"/>
    </row>
    <row r="18" spans="3:21" ht="18" customHeight="1" x14ac:dyDescent="0.3">
      <c r="C18" s="31"/>
      <c r="D18" s="1106"/>
      <c r="E18" s="1103"/>
      <c r="F18" s="1103"/>
      <c r="G18" s="1103"/>
      <c r="H18" s="1121"/>
      <c r="I18" s="1103"/>
      <c r="J18" s="1121"/>
      <c r="K18" s="1103"/>
      <c r="L18" s="1103"/>
      <c r="M18" s="1103"/>
      <c r="N18" s="1100"/>
      <c r="O18" s="1100"/>
      <c r="P18" s="1100"/>
      <c r="Q18" s="377"/>
    </row>
    <row r="19" spans="3:21" ht="18" customHeight="1" x14ac:dyDescent="0.3">
      <c r="C19" s="31"/>
      <c r="D19" s="1106"/>
      <c r="E19" s="1103"/>
      <c r="F19" s="1103"/>
      <c r="G19" s="1103"/>
      <c r="H19" s="1103"/>
      <c r="I19" s="1103"/>
      <c r="J19" s="1103"/>
      <c r="K19" s="1103"/>
      <c r="L19" s="1103"/>
      <c r="M19" s="1103"/>
      <c r="N19" s="1100"/>
      <c r="O19" s="1100"/>
      <c r="P19" s="1100"/>
      <c r="Q19" s="377"/>
    </row>
    <row r="20" spans="3:21" ht="18" customHeight="1" thickBot="1" x14ac:dyDescent="0.35">
      <c r="C20" s="31"/>
      <c r="D20" s="1120"/>
      <c r="E20" s="1105"/>
      <c r="F20" s="1105"/>
      <c r="G20" s="1105"/>
      <c r="H20" s="1104"/>
      <c r="I20" s="1105"/>
      <c r="J20" s="1104"/>
      <c r="K20" s="1105"/>
      <c r="L20" s="1105"/>
      <c r="M20" s="1105"/>
      <c r="N20" s="1099"/>
      <c r="O20" s="1099"/>
      <c r="P20" s="1099"/>
      <c r="Q20" s="378"/>
      <c r="U20" t="s">
        <v>40</v>
      </c>
    </row>
    <row r="21" spans="3:21" ht="18" customHeight="1" x14ac:dyDescent="0.3">
      <c r="C21" s="31"/>
      <c r="D21" s="1122" t="s">
        <v>55</v>
      </c>
      <c r="E21" s="1123"/>
      <c r="F21" s="1123"/>
      <c r="G21" s="1123"/>
      <c r="H21" s="1123"/>
      <c r="I21" s="1123"/>
      <c r="J21" s="1123"/>
      <c r="K21" s="1123"/>
      <c r="L21" s="1123"/>
      <c r="M21" s="1123"/>
      <c r="N21" s="1123"/>
      <c r="O21" s="1123"/>
      <c r="P21" s="1123"/>
      <c r="Q21" s="1124"/>
      <c r="U21" t="s">
        <v>41</v>
      </c>
    </row>
    <row r="22" spans="3:21" ht="16.649999999999999" customHeight="1" x14ac:dyDescent="0.3">
      <c r="C22" s="31"/>
      <c r="D22" s="1096" t="s">
        <v>56</v>
      </c>
      <c r="E22" s="1097"/>
      <c r="F22" s="1097"/>
      <c r="G22" s="1097"/>
      <c r="H22" s="1097"/>
      <c r="I22" s="1097"/>
      <c r="J22" s="1097"/>
      <c r="K22" s="1097"/>
      <c r="L22" s="1097"/>
      <c r="M22" s="1097"/>
      <c r="N22" s="1097"/>
      <c r="O22" s="1097"/>
      <c r="P22" s="1097"/>
      <c r="Q22" s="1098"/>
    </row>
    <row r="23" spans="3:21" ht="18" customHeight="1" thickBot="1" x14ac:dyDescent="0.35">
      <c r="C23" s="31"/>
      <c r="D23" s="709"/>
      <c r="E23" s="48"/>
      <c r="F23" s="48"/>
      <c r="G23" s="991" t="s">
        <v>57</v>
      </c>
      <c r="H23" s="991"/>
      <c r="I23" s="991"/>
      <c r="J23" s="991"/>
      <c r="K23" s="991"/>
      <c r="L23" s="991"/>
      <c r="M23" s="991" t="s">
        <v>54</v>
      </c>
      <c r="N23" s="991"/>
      <c r="O23" s="48"/>
      <c r="P23" s="48"/>
      <c r="Q23" s="710"/>
    </row>
    <row r="24" spans="3:21" x14ac:dyDescent="0.3">
      <c r="D24" s="22"/>
      <c r="G24" s="1111"/>
      <c r="H24" s="1112"/>
      <c r="I24" s="1112"/>
      <c r="J24" s="1112"/>
      <c r="K24" s="1112"/>
      <c r="L24" s="1113"/>
      <c r="M24" s="1118"/>
      <c r="N24" s="1119"/>
      <c r="Q24" s="23"/>
    </row>
    <row r="25" spans="3:21" x14ac:dyDescent="0.3">
      <c r="D25" s="22"/>
      <c r="G25" s="1114"/>
      <c r="H25" s="1115"/>
      <c r="I25" s="1115"/>
      <c r="J25" s="1115"/>
      <c r="K25" s="1115"/>
      <c r="L25" s="1115"/>
      <c r="M25" s="1107"/>
      <c r="N25" s="1108"/>
      <c r="Q25" s="23"/>
    </row>
    <row r="26" spans="3:21" x14ac:dyDescent="0.3">
      <c r="D26" s="22"/>
      <c r="G26" s="1114"/>
      <c r="H26" s="1115"/>
      <c r="I26" s="1115"/>
      <c r="J26" s="1115"/>
      <c r="K26" s="1115"/>
      <c r="L26" s="1115"/>
      <c r="M26" s="1107"/>
      <c r="N26" s="1108"/>
      <c r="Q26" s="23"/>
    </row>
    <row r="27" spans="3:21" ht="15" thickBot="1" x14ac:dyDescent="0.35">
      <c r="D27" s="24"/>
      <c r="E27" s="25"/>
      <c r="F27" s="25"/>
      <c r="G27" s="1116"/>
      <c r="H27" s="1117"/>
      <c r="I27" s="1117"/>
      <c r="J27" s="1117"/>
      <c r="K27" s="1117"/>
      <c r="L27" s="1117"/>
      <c r="M27" s="1109"/>
      <c r="N27" s="1110"/>
      <c r="O27" s="25"/>
      <c r="P27" s="25"/>
      <c r="Q27" s="26"/>
    </row>
  </sheetData>
  <sheetProtection algorithmName="SHA-512" hashValue="qCUUtHpXIm1d7NSThbUMBW7MwO8sMrYt18aBkqIP8VfCiSVVJ9W+N8aZLedrfN/UkqERaMAYnat2lI9NPmuMHA==" saltValue="Q3qyRbImWyuFPCEfDh+NpA==" spinCount="100000" sheet="1" objects="1" scenarios="1"/>
  <mergeCells count="57">
    <mergeCell ref="D16:G16"/>
    <mergeCell ref="O6:P6"/>
    <mergeCell ref="F5:N5"/>
    <mergeCell ref="J6:K6"/>
    <mergeCell ref="L6:N6"/>
    <mergeCell ref="E6:F6"/>
    <mergeCell ref="G6:I6"/>
    <mergeCell ref="D21:Q21"/>
    <mergeCell ref="D2:Q2"/>
    <mergeCell ref="J4:L4"/>
    <mergeCell ref="H4:I4"/>
    <mergeCell ref="D8:Q8"/>
    <mergeCell ref="L18:M18"/>
    <mergeCell ref="H18:I18"/>
    <mergeCell ref="L15:M15"/>
    <mergeCell ref="J15:K15"/>
    <mergeCell ref="H15:I15"/>
    <mergeCell ref="D9:Q9"/>
    <mergeCell ref="D10:Q10"/>
    <mergeCell ref="D11:Q11"/>
    <mergeCell ref="D12:Q12"/>
    <mergeCell ref="N16:P16"/>
    <mergeCell ref="N15:P15"/>
    <mergeCell ref="D18:G18"/>
    <mergeCell ref="D19:G19"/>
    <mergeCell ref="D20:G20"/>
    <mergeCell ref="H17:I17"/>
    <mergeCell ref="L19:M19"/>
    <mergeCell ref="L20:M20"/>
    <mergeCell ref="J17:K17"/>
    <mergeCell ref="J18:K18"/>
    <mergeCell ref="J19:K19"/>
    <mergeCell ref="J20:K20"/>
    <mergeCell ref="M25:N25"/>
    <mergeCell ref="M26:N26"/>
    <mergeCell ref="M27:N27"/>
    <mergeCell ref="G24:L24"/>
    <mergeCell ref="G25:L25"/>
    <mergeCell ref="G26:L26"/>
    <mergeCell ref="G27:L27"/>
    <mergeCell ref="M24:N24"/>
    <mergeCell ref="D22:Q22"/>
    <mergeCell ref="M23:N23"/>
    <mergeCell ref="N20:P20"/>
    <mergeCell ref="D14:Q14"/>
    <mergeCell ref="N17:P17"/>
    <mergeCell ref="N18:P18"/>
    <mergeCell ref="N19:P19"/>
    <mergeCell ref="H16:I16"/>
    <mergeCell ref="J16:K16"/>
    <mergeCell ref="L16:M16"/>
    <mergeCell ref="D15:G15"/>
    <mergeCell ref="L17:M17"/>
    <mergeCell ref="G23:L23"/>
    <mergeCell ref="H19:I19"/>
    <mergeCell ref="H20:I20"/>
    <mergeCell ref="D17:G17"/>
  </mergeCells>
  <dataValidations count="4">
    <dataValidation type="list" allowBlank="1" showInputMessage="1" showErrorMessage="1" sqref="L16:M20" xr:uid="{00000000-0002-0000-0E00-000001000000}">
      <formula1>$U$19:$U$21</formula1>
    </dataValidation>
    <dataValidation type="list" allowBlank="1" showInputMessage="1" showErrorMessage="1" sqref="N17:P20" xr:uid="{00000000-0002-0000-0E00-000002000000}">
      <formula1>$U$7:$U$14</formula1>
    </dataValidation>
    <dataValidation type="list" allowBlank="1" showInputMessage="1" showErrorMessage="1" sqref="N16:P16" xr:uid="{28C391B3-2CB2-42A5-A011-186D715F65CC}">
      <formula1>$U$8:$U$15</formula1>
    </dataValidation>
    <dataValidation type="list" allowBlank="1" showInputMessage="1" showErrorMessage="1" sqref="J4" xr:uid="{00000000-0002-0000-0E00-000000000000}">
      <formula1>$U$2:$U$6</formula1>
    </dataValidation>
  </dataValidations>
  <printOptions horizontalCentered="1"/>
  <pageMargins left="0.7" right="0.7" top="1" bottom="0.75" header="0.3" footer="0.3"/>
  <pageSetup scale="72" fitToHeight="0" orientation="portrait" r:id="rId1"/>
  <headerFooter>
    <oddHeader>&amp;C&amp;G</oddHeader>
    <oddFooter>&amp;L&amp;D&amp;R&amp;N</oddFooter>
  </headerFooter>
  <drawing r:id="rId2"/>
  <legacyDrawingHF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9">
    <tabColor theme="1" tint="4.9989318521683403E-2"/>
    <pageSetUpPr fitToPage="1"/>
  </sheetPr>
  <dimension ref="C1:U36"/>
  <sheetViews>
    <sheetView showGridLines="0" showRowColHeaders="0" zoomScaleNormal="100" workbookViewId="0"/>
  </sheetViews>
  <sheetFormatPr defaultRowHeight="14.4" x14ac:dyDescent="0.3"/>
  <cols>
    <col min="1" max="1" width="3" customWidth="1"/>
    <col min="2" max="2" width="27.6640625" customWidth="1"/>
    <col min="3" max="3" width="0.44140625" style="28" customWidth="1"/>
    <col min="4" max="4" width="6.5546875" style="28" customWidth="1"/>
    <col min="5" max="7" width="8.88671875" style="5" customWidth="1"/>
    <col min="8" max="8" width="11.5546875" style="5" bestFit="1" customWidth="1"/>
    <col min="9" max="14" width="8.88671875" style="5" customWidth="1"/>
    <col min="19" max="19" width="15.44140625" hidden="1" customWidth="1"/>
  </cols>
  <sheetData>
    <row r="1" spans="3:21" ht="18.600000000000001" thickBot="1" x14ac:dyDescent="0.35">
      <c r="C1" s="30"/>
      <c r="D1" s="30"/>
    </row>
    <row r="2" spans="3:21" ht="18" customHeight="1" thickBot="1" x14ac:dyDescent="0.35">
      <c r="C2" s="31"/>
      <c r="D2" s="1125" t="s">
        <v>65</v>
      </c>
      <c r="E2" s="1126"/>
      <c r="F2" s="1126"/>
      <c r="G2" s="1126"/>
      <c r="H2" s="1126"/>
      <c r="I2" s="1126"/>
      <c r="J2" s="1126"/>
      <c r="K2" s="1126"/>
      <c r="L2" s="1126"/>
      <c r="M2" s="1126"/>
      <c r="N2" s="1127"/>
    </row>
    <row r="3" spans="3:21" ht="18" customHeight="1" x14ac:dyDescent="0.3">
      <c r="C3" s="31"/>
      <c r="D3" s="364"/>
      <c r="E3" s="361"/>
      <c r="F3" s="361"/>
      <c r="G3" s="361"/>
      <c r="H3" s="361"/>
      <c r="I3" s="361"/>
      <c r="J3" s="361"/>
      <c r="K3" s="361"/>
      <c r="L3" s="361"/>
      <c r="M3" s="361"/>
      <c r="N3" s="362"/>
    </row>
    <row r="4" spans="3:21" ht="18" customHeight="1" x14ac:dyDescent="0.3">
      <c r="C4" s="31"/>
      <c r="D4" s="1161" t="s">
        <v>66</v>
      </c>
      <c r="E4" s="947"/>
      <c r="F4" s="947"/>
      <c r="G4" s="947"/>
      <c r="H4" s="947"/>
      <c r="I4" s="947"/>
      <c r="J4" s="947"/>
      <c r="K4" s="947"/>
      <c r="L4" s="947"/>
      <c r="M4" s="947"/>
      <c r="N4" s="1162"/>
    </row>
    <row r="5" spans="3:21" ht="18" customHeight="1" x14ac:dyDescent="0.3">
      <c r="C5" s="31"/>
      <c r="D5" s="1163" t="s">
        <v>680</v>
      </c>
      <c r="E5" s="1022"/>
      <c r="F5" s="1022"/>
      <c r="G5" s="1022"/>
      <c r="H5" s="1022"/>
      <c r="I5" s="1022"/>
      <c r="J5" s="1022"/>
      <c r="K5" s="1022"/>
      <c r="L5" s="1022"/>
      <c r="M5" s="1022"/>
      <c r="N5" s="1164"/>
    </row>
    <row r="6" spans="3:21" ht="18" customHeight="1" x14ac:dyDescent="0.3">
      <c r="C6" s="31"/>
      <c r="D6" s="365"/>
      <c r="E6" s="863" t="s">
        <v>677</v>
      </c>
      <c r="F6" s="863"/>
      <c r="G6" s="863"/>
      <c r="H6" s="381"/>
      <c r="I6" s="863" t="s">
        <v>678</v>
      </c>
      <c r="J6" s="863"/>
      <c r="K6" s="863" t="s">
        <v>679</v>
      </c>
      <c r="L6" s="863"/>
      <c r="M6" s="863"/>
      <c r="N6" s="1150"/>
      <c r="P6" s="863" t="s">
        <v>242</v>
      </c>
      <c r="Q6" s="863"/>
      <c r="R6" s="863"/>
      <c r="S6" s="863"/>
      <c r="T6" s="863"/>
      <c r="U6" s="863"/>
    </row>
    <row r="7" spans="3:21" ht="18" customHeight="1" x14ac:dyDescent="0.3">
      <c r="C7" s="31"/>
      <c r="D7" s="365"/>
      <c r="E7" s="1153"/>
      <c r="F7" s="1153"/>
      <c r="G7" s="1153"/>
      <c r="H7" s="381"/>
      <c r="I7" s="1152"/>
      <c r="J7" s="1152"/>
      <c r="K7" s="344"/>
      <c r="L7" s="1152"/>
      <c r="M7" s="1152"/>
      <c r="N7" s="343"/>
      <c r="P7" s="863"/>
      <c r="Q7" s="863"/>
      <c r="R7" s="863"/>
      <c r="S7" s="863"/>
      <c r="T7" s="863"/>
      <c r="U7" s="863"/>
    </row>
    <row r="8" spans="3:21" ht="18" customHeight="1" x14ac:dyDescent="0.3">
      <c r="C8" s="31"/>
      <c r="D8" s="365"/>
      <c r="E8" s="1153"/>
      <c r="F8" s="1153"/>
      <c r="G8" s="1153"/>
      <c r="H8" s="346"/>
      <c r="I8" s="1152"/>
      <c r="J8" s="1152"/>
      <c r="K8" s="27"/>
      <c r="L8" s="1152"/>
      <c r="M8" s="1152"/>
      <c r="N8" s="127"/>
    </row>
    <row r="9" spans="3:21" ht="18" customHeight="1" x14ac:dyDescent="0.3">
      <c r="C9" s="31"/>
      <c r="D9" s="365"/>
      <c r="E9" s="1153"/>
      <c r="F9" s="1153"/>
      <c r="G9" s="1153"/>
      <c r="H9" s="346"/>
      <c r="I9" s="1152"/>
      <c r="J9" s="1152"/>
      <c r="K9" s="360"/>
      <c r="L9" s="1152"/>
      <c r="M9" s="1152"/>
      <c r="N9" s="127"/>
    </row>
    <row r="10" spans="3:21" ht="18" customHeight="1" thickBot="1" x14ac:dyDescent="0.35">
      <c r="C10" s="31"/>
      <c r="D10" s="365"/>
      <c r="E10" s="1153"/>
      <c r="F10" s="1153"/>
      <c r="G10" s="1153"/>
      <c r="H10" s="346"/>
      <c r="I10" s="1151"/>
      <c r="J10" s="1151"/>
      <c r="K10" s="27"/>
      <c r="L10" s="1152"/>
      <c r="M10" s="1152"/>
      <c r="N10" s="127"/>
    </row>
    <row r="11" spans="3:21" ht="18" customHeight="1" thickBot="1" x14ac:dyDescent="0.35">
      <c r="C11" s="379"/>
      <c r="D11" s="380"/>
      <c r="E11" s="582"/>
      <c r="F11" s="582"/>
      <c r="G11" s="1159" t="s">
        <v>123</v>
      </c>
      <c r="H11" s="1160"/>
      <c r="I11" s="1157">
        <f>SUM(I7:J10)</f>
        <v>0</v>
      </c>
      <c r="J11" s="1158"/>
      <c r="K11" s="27"/>
      <c r="L11" s="346"/>
      <c r="M11" s="346"/>
      <c r="N11" s="127"/>
    </row>
    <row r="12" spans="3:21" x14ac:dyDescent="0.3">
      <c r="D12" s="366"/>
      <c r="N12" s="6"/>
    </row>
    <row r="13" spans="3:21" ht="16.95" customHeight="1" x14ac:dyDescent="0.3">
      <c r="C13" s="379"/>
      <c r="D13" s="380"/>
      <c r="E13" s="582"/>
      <c r="F13" s="582"/>
      <c r="G13" s="582"/>
      <c r="H13" s="346"/>
      <c r="I13" s="346"/>
      <c r="J13" s="346"/>
      <c r="K13" s="27"/>
      <c r="L13" s="346"/>
      <c r="M13" s="346"/>
      <c r="N13" s="127"/>
    </row>
    <row r="14" spans="3:21" ht="18" customHeight="1" x14ac:dyDescent="0.3">
      <c r="C14" s="31"/>
      <c r="D14" s="365"/>
      <c r="E14" s="1156" t="s">
        <v>1067</v>
      </c>
      <c r="F14" s="1156"/>
      <c r="G14" s="1156"/>
      <c r="H14" s="1156"/>
      <c r="I14" s="1156"/>
      <c r="J14" s="1156"/>
      <c r="K14" s="1156"/>
      <c r="L14" s="345"/>
      <c r="M14" s="1154" t="str">
        <f>IF(L14&gt;729,"Secondary Mean Needed",IF(L14&lt;730," "))</f>
        <v xml:space="preserve"> </v>
      </c>
      <c r="N14" s="1155"/>
    </row>
    <row r="15" spans="3:21" ht="18" customHeight="1" x14ac:dyDescent="0.3">
      <c r="C15" s="31"/>
      <c r="D15" s="365"/>
      <c r="E15" s="1156" t="str">
        <f>IF(L14&gt;729,"Is there a secondary means of dispatch",IF(L14&lt;730," "))</f>
        <v xml:space="preserve"> </v>
      </c>
      <c r="F15" s="1156"/>
      <c r="G15" s="1156"/>
      <c r="H15" s="1156"/>
      <c r="I15" s="1156"/>
      <c r="J15" s="583"/>
      <c r="K15" s="346"/>
      <c r="L15" s="9"/>
      <c r="M15" s="1154"/>
      <c r="N15" s="1155"/>
    </row>
    <row r="16" spans="3:21" ht="18" customHeight="1" x14ac:dyDescent="0.3">
      <c r="C16" s="31"/>
      <c r="D16" s="365"/>
      <c r="E16" s="1148" t="s">
        <v>803</v>
      </c>
      <c r="F16" s="1148"/>
      <c r="G16" s="1148"/>
      <c r="H16" s="1148"/>
      <c r="I16" s="1148"/>
      <c r="J16" s="1148"/>
      <c r="K16" s="579" t="s">
        <v>40</v>
      </c>
      <c r="L16" s="580" t="b">
        <v>0</v>
      </c>
      <c r="M16" s="581" t="s">
        <v>41</v>
      </c>
      <c r="N16" s="584" t="b">
        <v>0</v>
      </c>
    </row>
    <row r="17" spans="3:19" ht="18" customHeight="1" thickBot="1" x14ac:dyDescent="0.35">
      <c r="C17" s="31"/>
      <c r="D17" s="382"/>
      <c r="E17" s="383"/>
      <c r="F17" s="383"/>
      <c r="G17" s="383"/>
      <c r="H17" s="383"/>
      <c r="I17" s="383"/>
      <c r="J17" s="148"/>
      <c r="K17" s="148"/>
      <c r="L17" s="149"/>
      <c r="M17" s="384"/>
      <c r="N17" s="385"/>
      <c r="Q17" s="27"/>
    </row>
    <row r="18" spans="3:19" ht="18" customHeight="1" thickBot="1" x14ac:dyDescent="0.35">
      <c r="C18" s="31"/>
      <c r="D18" s="1059" t="s">
        <v>67</v>
      </c>
      <c r="E18" s="1060"/>
      <c r="F18" s="1060"/>
      <c r="G18" s="1060"/>
      <c r="H18" s="1060"/>
      <c r="I18" s="1060"/>
      <c r="J18" s="1060"/>
      <c r="K18" s="1060"/>
      <c r="L18" s="1060"/>
      <c r="M18" s="1060"/>
      <c r="N18" s="1061"/>
      <c r="S18" t="s">
        <v>40</v>
      </c>
    </row>
    <row r="19" spans="3:19" ht="18" customHeight="1" x14ac:dyDescent="0.3">
      <c r="C19" s="31"/>
      <c r="D19" s="365"/>
      <c r="E19" s="1156" t="s">
        <v>74</v>
      </c>
      <c r="F19" s="1156"/>
      <c r="G19" s="1156"/>
      <c r="H19" s="95"/>
      <c r="I19" s="27"/>
      <c r="J19" s="27"/>
      <c r="L19" s="346"/>
      <c r="N19" s="6"/>
      <c r="Q19" s="27"/>
      <c r="S19" t="s">
        <v>41</v>
      </c>
    </row>
    <row r="20" spans="3:19" ht="18" customHeight="1" x14ac:dyDescent="0.3">
      <c r="C20" s="31"/>
      <c r="D20" s="365"/>
      <c r="E20" s="1156" t="s">
        <v>75</v>
      </c>
      <c r="F20" s="1156"/>
      <c r="G20" s="1156"/>
      <c r="H20" s="29"/>
      <c r="I20" s="360"/>
      <c r="J20" s="360"/>
      <c r="L20" s="27"/>
      <c r="N20" s="6"/>
    </row>
    <row r="21" spans="3:19" ht="18" customHeight="1" x14ac:dyDescent="0.3">
      <c r="C21" s="31"/>
      <c r="D21" s="365"/>
      <c r="E21" s="1156" t="s">
        <v>76</v>
      </c>
      <c r="F21" s="1156"/>
      <c r="G21" s="1156"/>
      <c r="H21" s="345"/>
      <c r="N21" s="6"/>
    </row>
    <row r="22" spans="3:19" ht="18" customHeight="1" thickBot="1" x14ac:dyDescent="0.35">
      <c r="C22" s="31"/>
      <c r="D22" s="365"/>
      <c r="E22" s="360"/>
      <c r="F22" s="360"/>
      <c r="G22" s="360"/>
      <c r="H22" s="9"/>
      <c r="N22" s="6"/>
    </row>
    <row r="23" spans="3:19" ht="18" customHeight="1" thickBot="1" x14ac:dyDescent="0.35">
      <c r="C23" s="31"/>
      <c r="D23" s="1059" t="s">
        <v>68</v>
      </c>
      <c r="E23" s="1060"/>
      <c r="F23" s="1060"/>
      <c r="G23" s="1060"/>
      <c r="H23" s="1060"/>
      <c r="I23" s="1060"/>
      <c r="J23" s="1060"/>
      <c r="K23" s="1060"/>
      <c r="L23" s="1060"/>
      <c r="M23" s="1060"/>
      <c r="N23" s="1061"/>
    </row>
    <row r="24" spans="3:19" ht="18" customHeight="1" x14ac:dyDescent="0.3">
      <c r="C24" s="31"/>
      <c r="D24" s="365"/>
      <c r="E24" s="1156" t="s">
        <v>69</v>
      </c>
      <c r="F24" s="1156"/>
      <c r="G24" s="95"/>
      <c r="H24" s="27"/>
      <c r="N24" s="6"/>
    </row>
    <row r="25" spans="3:19" ht="18" customHeight="1" x14ac:dyDescent="0.3">
      <c r="C25" s="31"/>
      <c r="D25" s="365"/>
      <c r="E25" s="1156" t="s">
        <v>139</v>
      </c>
      <c r="F25" s="1156"/>
      <c r="G25" s="29"/>
      <c r="I25" s="27"/>
      <c r="N25" s="6"/>
    </row>
    <row r="26" spans="3:19" ht="18" customHeight="1" x14ac:dyDescent="0.3">
      <c r="C26" s="31"/>
      <c r="D26" s="365"/>
      <c r="E26" s="1156" t="s">
        <v>71</v>
      </c>
      <c r="F26" s="1156"/>
      <c r="G26" s="29"/>
      <c r="N26" s="6"/>
    </row>
    <row r="27" spans="3:19" ht="18" customHeight="1" x14ac:dyDescent="0.3">
      <c r="C27" s="31"/>
      <c r="D27" s="365"/>
      <c r="E27" s="1156" t="s">
        <v>70</v>
      </c>
      <c r="F27" s="1156"/>
      <c r="G27" s="29"/>
      <c r="N27" s="6"/>
    </row>
    <row r="28" spans="3:19" ht="18" customHeight="1" x14ac:dyDescent="0.3">
      <c r="D28" s="365"/>
      <c r="E28" s="1156" t="s">
        <v>77</v>
      </c>
      <c r="F28" s="1156"/>
      <c r="G28" s="29"/>
      <c r="N28" s="6"/>
    </row>
    <row r="29" spans="3:19" ht="18" customHeight="1" x14ac:dyDescent="0.3">
      <c r="D29" s="1149" t="s">
        <v>72</v>
      </c>
      <c r="E29" s="863"/>
      <c r="F29" s="863"/>
      <c r="G29" s="863"/>
      <c r="H29" s="863"/>
      <c r="I29" s="863"/>
      <c r="J29" s="863"/>
      <c r="K29" s="863"/>
      <c r="L29" s="863"/>
      <c r="M29" s="863"/>
      <c r="N29" s="1150"/>
    </row>
    <row r="30" spans="3:19" ht="18" customHeight="1" x14ac:dyDescent="0.3">
      <c r="D30" s="366"/>
      <c r="E30" s="1148" t="s">
        <v>73</v>
      </c>
      <c r="F30" s="1148"/>
      <c r="G30" s="1148"/>
      <c r="H30" s="1148"/>
      <c r="I30" s="1148"/>
      <c r="J30" s="1148"/>
      <c r="K30" s="1148"/>
      <c r="L30" s="345"/>
      <c r="N30" s="6"/>
    </row>
    <row r="31" spans="3:19" ht="18" customHeight="1" x14ac:dyDescent="0.3">
      <c r="D31" s="366"/>
      <c r="E31" s="1165" t="s">
        <v>81</v>
      </c>
      <c r="F31" s="1166"/>
      <c r="G31" s="1166"/>
      <c r="H31" s="1166"/>
      <c r="I31" s="1166"/>
      <c r="J31" s="1166"/>
      <c r="K31" s="1166"/>
      <c r="L31" s="1166"/>
      <c r="M31" s="1166"/>
      <c r="N31" s="1167"/>
    </row>
    <row r="32" spans="3:19" ht="18" customHeight="1" thickBot="1" x14ac:dyDescent="0.35">
      <c r="D32" s="367"/>
      <c r="E32" s="7"/>
      <c r="F32" s="7"/>
      <c r="G32" s="7"/>
      <c r="H32" s="7"/>
      <c r="I32" s="7"/>
      <c r="J32" s="7"/>
      <c r="K32" s="7"/>
      <c r="L32" s="7"/>
      <c r="M32" s="7"/>
      <c r="N32" s="8"/>
    </row>
    <row r="33" spans="5:5" ht="18" customHeight="1" x14ac:dyDescent="0.3">
      <c r="E33" s="363"/>
    </row>
    <row r="34" spans="5:5" ht="18" customHeight="1" x14ac:dyDescent="0.3"/>
    <row r="35" spans="5:5" ht="18" customHeight="1" x14ac:dyDescent="0.3"/>
    <row r="36" spans="5:5" ht="18" customHeight="1" x14ac:dyDescent="0.3"/>
  </sheetData>
  <sheetProtection algorithmName="SHA-512" hashValue="n+HC/lPqU0YFjFiMmisGNwMGCXsZkGc06e3KGshhScPZGBHUW1qS3EATSChzjCos4Pz5kDDlA5GxzbIi9+UmHA==" saltValue="pUcGbgTELPoFCOk240puWw==" spinCount="100000" sheet="1" objects="1" scenarios="1"/>
  <mergeCells count="38">
    <mergeCell ref="E30:K30"/>
    <mergeCell ref="E31:N31"/>
    <mergeCell ref="E25:F25"/>
    <mergeCell ref="E24:F24"/>
    <mergeCell ref="E27:F27"/>
    <mergeCell ref="E28:F28"/>
    <mergeCell ref="E26:F26"/>
    <mergeCell ref="D2:N2"/>
    <mergeCell ref="D4:N4"/>
    <mergeCell ref="D5:N5"/>
    <mergeCell ref="I8:J8"/>
    <mergeCell ref="I9:J9"/>
    <mergeCell ref="L8:M8"/>
    <mergeCell ref="L9:M9"/>
    <mergeCell ref="E8:G8"/>
    <mergeCell ref="E6:G6"/>
    <mergeCell ref="I6:J6"/>
    <mergeCell ref="I7:J7"/>
    <mergeCell ref="K6:N6"/>
    <mergeCell ref="L7:M7"/>
    <mergeCell ref="E7:G7"/>
    <mergeCell ref="E9:G9"/>
    <mergeCell ref="E16:J16"/>
    <mergeCell ref="D18:N18"/>
    <mergeCell ref="D29:N29"/>
    <mergeCell ref="P6:U7"/>
    <mergeCell ref="D23:N23"/>
    <mergeCell ref="I10:J10"/>
    <mergeCell ref="L10:M10"/>
    <mergeCell ref="E10:G10"/>
    <mergeCell ref="M14:N15"/>
    <mergeCell ref="E15:I15"/>
    <mergeCell ref="E20:G20"/>
    <mergeCell ref="E14:K14"/>
    <mergeCell ref="E21:G21"/>
    <mergeCell ref="E19:G19"/>
    <mergeCell ref="I11:J11"/>
    <mergeCell ref="G11:H11"/>
  </mergeCells>
  <conditionalFormatting sqref="E16">
    <cfRule type="expression" priority="42">
      <formula>IF(M15&gt;729,"Is there a Secondary means of dispatch",IF(M15&lt;730," "))</formula>
    </cfRule>
  </conditionalFormatting>
  <conditionalFormatting sqref="E15:I15">
    <cfRule type="expression" priority="5">
      <formula>IF(L14&gt;729,"Is there a Secondary means of dispatch",IF(L14&lt;730," "))</formula>
    </cfRule>
  </conditionalFormatting>
  <conditionalFormatting sqref="J15">
    <cfRule type="expression" dxfId="44" priority="1">
      <formula>$L$14&gt;729</formula>
    </cfRule>
  </conditionalFormatting>
  <conditionalFormatting sqref="L14:L15 L17">
    <cfRule type="cellIs" dxfId="43" priority="8" operator="greaterThan">
      <formula>729</formula>
    </cfRule>
  </conditionalFormatting>
  <dataValidations count="1">
    <dataValidation type="list" allowBlank="1" showInputMessage="1" showErrorMessage="1" sqref="G24:G28 J15" xr:uid="{00000000-0002-0000-0F00-000000000000}">
      <formula1>$S$17:$S$19</formula1>
    </dataValidation>
  </dataValidations>
  <printOptions horizontalCentered="1"/>
  <pageMargins left="0.7" right="0.7" top="1" bottom="0.75" header="0.3" footer="0.3"/>
  <pageSetup scale="92" fitToHeight="0" orientation="portrait" r:id="rId1"/>
  <headerFooter>
    <oddHeader>&amp;C&amp;G</oddHeader>
    <oddFooter>&amp;L&amp;D&amp;R&amp;N</oddFooter>
  </headerFooter>
  <drawing r:id="rId2"/>
  <legacyDrawingHF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665D6-2D90-47E3-A588-05AD03A523F5}">
  <sheetPr>
    <tabColor theme="1" tint="4.9989318521683403E-2"/>
  </sheetPr>
  <dimension ref="A1:BE122"/>
  <sheetViews>
    <sheetView showGridLines="0" showRowColHeaders="0" zoomScaleNormal="100" workbookViewId="0"/>
  </sheetViews>
  <sheetFormatPr defaultRowHeight="14.4" x14ac:dyDescent="0.3"/>
  <cols>
    <col min="1" max="1" width="9.109375" style="283"/>
    <col min="2" max="2" width="19.109375" style="283" customWidth="1"/>
    <col min="4" max="4" width="21.6640625" customWidth="1"/>
    <col min="5" max="5" width="9.44140625" customWidth="1"/>
    <col min="6" max="6" width="11.5546875" style="47" customWidth="1"/>
    <col min="7" max="7" width="10.6640625" customWidth="1"/>
    <col min="8" max="8" width="9.109375" style="47"/>
    <col min="9" max="9" width="7.44140625" style="47" bestFit="1" customWidth="1"/>
    <col min="10" max="10" width="10.6640625" hidden="1" customWidth="1"/>
    <col min="11" max="11" width="10.33203125" hidden="1" customWidth="1"/>
    <col min="12" max="12" width="8.88671875" hidden="1" customWidth="1"/>
    <col min="13" max="13" width="9.5546875" style="47" hidden="1" customWidth="1"/>
    <col min="14" max="14" width="8.33203125" style="47" hidden="1" customWidth="1"/>
    <col min="15" max="15" width="9.33203125" style="47" hidden="1" customWidth="1"/>
    <col min="16" max="16" width="7.33203125" style="47" hidden="1" customWidth="1"/>
    <col min="17" max="17" width="6.6640625" style="47" hidden="1" customWidth="1"/>
    <col min="18" max="18" width="8.5546875" style="47" hidden="1" customWidth="1"/>
    <col min="19" max="19" width="9.44140625" style="47" hidden="1" customWidth="1"/>
    <col min="20" max="21" width="10.6640625" style="47" customWidth="1"/>
  </cols>
  <sheetData>
    <row r="1" spans="3:57" s="283" customFormat="1" x14ac:dyDescent="0.3">
      <c r="F1" s="284"/>
      <c r="H1" s="284"/>
      <c r="I1" s="284"/>
      <c r="M1" s="284"/>
      <c r="N1" s="284"/>
      <c r="O1" s="284"/>
      <c r="P1" s="284"/>
      <c r="Q1" s="284"/>
      <c r="R1" s="284"/>
      <c r="S1" s="284"/>
      <c r="T1" s="284"/>
      <c r="U1" s="284"/>
    </row>
    <row r="2" spans="3:57" s="283" customFormat="1" ht="15" thickBot="1" x14ac:dyDescent="0.35">
      <c r="F2" s="284"/>
      <c r="H2" s="284"/>
      <c r="I2" s="284"/>
      <c r="M2" s="284"/>
      <c r="N2" s="284"/>
      <c r="O2" s="284"/>
      <c r="P2" s="284"/>
      <c r="Q2" s="284"/>
      <c r="R2" s="284"/>
      <c r="S2" s="284"/>
      <c r="T2" s="284"/>
      <c r="U2" s="284"/>
    </row>
    <row r="3" spans="3:57" s="283" customFormat="1" ht="31.5" customHeight="1" thickBot="1" x14ac:dyDescent="0.35">
      <c r="D3" s="679"/>
      <c r="E3" s="1126" t="s">
        <v>656</v>
      </c>
      <c r="F3" s="1126"/>
      <c r="G3" s="1126"/>
      <c r="H3" s="1126"/>
      <c r="I3" s="1126"/>
      <c r="J3" s="1126"/>
      <c r="K3" s="1126"/>
      <c r="L3" s="1126"/>
      <c r="M3" s="1126"/>
      <c r="N3" s="1126"/>
      <c r="O3" s="1126"/>
      <c r="P3" s="1126"/>
      <c r="Q3" s="1126"/>
      <c r="R3" s="1126"/>
      <c r="S3" s="1126"/>
      <c r="T3" s="1126"/>
      <c r="U3" s="1127"/>
    </row>
    <row r="4" spans="3:57" s="283" customFormat="1" ht="55.8" thickBot="1" x14ac:dyDescent="0.35">
      <c r="D4" s="285" t="s">
        <v>358</v>
      </c>
      <c r="E4" s="286" t="s">
        <v>657</v>
      </c>
      <c r="F4" s="287" t="s">
        <v>658</v>
      </c>
      <c r="G4" s="287" t="s">
        <v>655</v>
      </c>
      <c r="H4" s="287" t="s">
        <v>659</v>
      </c>
      <c r="I4" s="287" t="s">
        <v>660</v>
      </c>
      <c r="J4" s="287" t="s">
        <v>661</v>
      </c>
      <c r="K4" s="287" t="s">
        <v>662</v>
      </c>
      <c r="L4" s="287" t="s">
        <v>663</v>
      </c>
      <c r="M4" s="288" t="s">
        <v>664</v>
      </c>
      <c r="N4" s="287" t="s">
        <v>738</v>
      </c>
      <c r="O4" s="287" t="s">
        <v>665</v>
      </c>
      <c r="P4" s="287" t="s">
        <v>666</v>
      </c>
      <c r="Q4" s="287" t="s">
        <v>667</v>
      </c>
      <c r="R4" s="287" t="s">
        <v>739</v>
      </c>
      <c r="S4" s="287" t="s">
        <v>740</v>
      </c>
      <c r="T4" s="286" t="s">
        <v>669</v>
      </c>
      <c r="U4" s="289" t="s">
        <v>668</v>
      </c>
    </row>
    <row r="5" spans="3:57" s="283" customFormat="1" ht="15" thickBot="1" x14ac:dyDescent="0.35">
      <c r="D5" s="395">
        <f>'Department Information'!E3</f>
        <v>0</v>
      </c>
      <c r="E5" s="309">
        <v>0</v>
      </c>
      <c r="F5" s="307"/>
      <c r="G5" s="310">
        <v>1</v>
      </c>
      <c r="H5" s="311"/>
      <c r="I5" s="311"/>
      <c r="J5" s="290" t="str">
        <f>'Structure Fire Respones'!F29</f>
        <v>0</v>
      </c>
      <c r="K5" s="290">
        <f>IF('Personnel and On Duty Staffing'!AT42&gt;0,'Personnel and On Duty Staffing'!AT42, 'Personnel and On Duty Staffing'!BA39)</f>
        <v>0</v>
      </c>
      <c r="L5" s="290">
        <f>J5*G5</f>
        <v>0</v>
      </c>
      <c r="M5" s="290">
        <f>K5*G5</f>
        <v>0</v>
      </c>
      <c r="N5" s="291">
        <f>L5+M5</f>
        <v>0</v>
      </c>
      <c r="O5" s="292" t="e">
        <f>L5/N5</f>
        <v>#DIV/0!</v>
      </c>
      <c r="P5" s="292" t="e">
        <f>M5/N5</f>
        <v>#DIV/0!</v>
      </c>
      <c r="Q5" s="290">
        <f>(H5+I5)*F5</f>
        <v>0</v>
      </c>
      <c r="R5" s="290" t="e">
        <f>Q5*O5</f>
        <v>#DIV/0!</v>
      </c>
      <c r="S5" s="291" t="e">
        <f>Q5*P5</f>
        <v>#DIV/0!</v>
      </c>
      <c r="T5" s="293" t="str">
        <f>IFERROR(M5-S5," ")</f>
        <v xml:space="preserve"> </v>
      </c>
      <c r="U5" s="294" t="str">
        <f>IFERROR(L5-R5,"")</f>
        <v/>
      </c>
    </row>
    <row r="6" spans="3:57" s="283" customFormat="1" ht="29.25" customHeight="1" x14ac:dyDescent="0.3">
      <c r="D6" s="284"/>
      <c r="E6" s="284"/>
      <c r="F6" s="331"/>
      <c r="G6" s="332"/>
      <c r="H6" s="332"/>
      <c r="I6" s="332"/>
      <c r="J6" s="332"/>
      <c r="K6" s="332"/>
      <c r="L6" s="332"/>
      <c r="M6" s="332"/>
      <c r="N6" s="332"/>
      <c r="O6" s="333"/>
      <c r="P6" s="333"/>
      <c r="Q6" s="332"/>
      <c r="R6" s="332"/>
      <c r="S6" s="332"/>
      <c r="T6" s="334"/>
      <c r="U6" s="334"/>
    </row>
    <row r="7" spans="3:57" ht="15" thickBot="1" x14ac:dyDescent="0.35">
      <c r="C7" s="283"/>
      <c r="D7" s="283"/>
      <c r="E7" s="283"/>
      <c r="F7" s="284"/>
      <c r="G7" s="283"/>
      <c r="H7" s="284"/>
      <c r="I7" s="284"/>
      <c r="J7" s="283"/>
      <c r="K7" s="283"/>
      <c r="L7" s="283"/>
      <c r="M7" s="284"/>
      <c r="N7" s="284"/>
      <c r="O7" s="284"/>
      <c r="P7" s="284"/>
      <c r="Q7" s="284"/>
      <c r="R7" s="284"/>
      <c r="S7" s="284"/>
      <c r="T7" s="284"/>
      <c r="U7" s="284"/>
      <c r="V7" s="283"/>
      <c r="W7" s="283"/>
      <c r="X7" s="283"/>
      <c r="Y7" s="283"/>
      <c r="Z7" s="283"/>
      <c r="AA7" s="283"/>
      <c r="AB7" s="283"/>
      <c r="AC7" s="283"/>
      <c r="AD7" s="283"/>
      <c r="AE7" s="283"/>
      <c r="AF7" s="283"/>
      <c r="AG7" s="283"/>
      <c r="AH7" s="283"/>
      <c r="AI7" s="283"/>
      <c r="AJ7" s="283"/>
      <c r="AK7" s="283"/>
      <c r="AL7" s="283"/>
      <c r="AM7" s="283"/>
      <c r="AN7" s="283"/>
      <c r="AO7" s="283"/>
      <c r="AP7" s="283"/>
      <c r="AQ7" s="283"/>
      <c r="AR7" s="283"/>
      <c r="AS7" s="283"/>
      <c r="AT7" s="283"/>
      <c r="AU7" s="283"/>
      <c r="AV7" s="283"/>
      <c r="AW7" s="283"/>
      <c r="AX7" s="283"/>
      <c r="AY7" s="283"/>
      <c r="AZ7" s="283"/>
      <c r="BA7" s="283"/>
      <c r="BB7" s="283"/>
      <c r="BC7" s="283"/>
      <c r="BD7" s="283"/>
      <c r="BE7" s="283"/>
    </row>
    <row r="8" spans="3:57" ht="30.75" customHeight="1" thickBot="1" x14ac:dyDescent="0.35">
      <c r="C8" s="283"/>
      <c r="D8" s="680"/>
      <c r="E8" s="1126" t="s">
        <v>670</v>
      </c>
      <c r="F8" s="1126"/>
      <c r="G8" s="1126"/>
      <c r="H8" s="1126"/>
      <c r="I8" s="1126"/>
      <c r="J8" s="1126"/>
      <c r="K8" s="1126"/>
      <c r="L8" s="1126"/>
      <c r="M8" s="1126"/>
      <c r="N8" s="1126"/>
      <c r="O8" s="1126"/>
      <c r="P8" s="1126"/>
      <c r="Q8" s="1126"/>
      <c r="R8" s="1126"/>
      <c r="S8" s="1126"/>
      <c r="T8" s="1126"/>
      <c r="U8" s="1127"/>
      <c r="V8" s="283"/>
      <c r="W8" s="283"/>
      <c r="X8" s="283"/>
      <c r="Y8" s="283"/>
      <c r="Z8" s="283"/>
      <c r="AA8" s="283"/>
      <c r="AB8" s="283"/>
      <c r="AC8" s="283"/>
      <c r="AD8" s="283"/>
      <c r="AE8" s="283"/>
      <c r="AF8" s="283"/>
      <c r="AG8" s="283"/>
      <c r="AH8" s="283"/>
      <c r="AI8" s="283"/>
      <c r="AJ8" s="283"/>
      <c r="AK8" s="283"/>
      <c r="AL8" s="283"/>
      <c r="AM8" s="283"/>
      <c r="AN8" s="283"/>
      <c r="AO8" s="283"/>
      <c r="AP8" s="283"/>
      <c r="AQ8" s="283"/>
      <c r="AR8" s="283"/>
      <c r="AS8" s="283"/>
      <c r="AT8" s="283"/>
      <c r="AU8" s="283"/>
      <c r="AV8" s="283"/>
      <c r="AW8" s="283"/>
      <c r="AX8" s="283"/>
    </row>
    <row r="9" spans="3:57" ht="66.75" customHeight="1" thickBot="1" x14ac:dyDescent="0.35">
      <c r="C9" s="283"/>
      <c r="D9" s="285" t="s">
        <v>358</v>
      </c>
      <c r="E9" s="286" t="s">
        <v>657</v>
      </c>
      <c r="F9" s="287" t="s">
        <v>658</v>
      </c>
      <c r="G9" s="287" t="s">
        <v>655</v>
      </c>
      <c r="H9" s="287" t="s">
        <v>659</v>
      </c>
      <c r="I9" s="287" t="s">
        <v>660</v>
      </c>
      <c r="J9" s="287" t="s">
        <v>661</v>
      </c>
      <c r="K9" s="287" t="s">
        <v>662</v>
      </c>
      <c r="L9" s="287" t="s">
        <v>663</v>
      </c>
      <c r="M9" s="288" t="s">
        <v>664</v>
      </c>
      <c r="N9" s="287" t="s">
        <v>738</v>
      </c>
      <c r="O9" s="287" t="s">
        <v>665</v>
      </c>
      <c r="P9" s="287" t="s">
        <v>666</v>
      </c>
      <c r="Q9" s="287" t="s">
        <v>667</v>
      </c>
      <c r="R9" s="287" t="s">
        <v>739</v>
      </c>
      <c r="S9" s="287" t="s">
        <v>740</v>
      </c>
      <c r="T9" s="286" t="s">
        <v>669</v>
      </c>
      <c r="U9" s="289" t="s">
        <v>668</v>
      </c>
      <c r="V9" s="283"/>
      <c r="W9" s="283"/>
      <c r="X9" s="1169" t="s">
        <v>242</v>
      </c>
      <c r="Y9" s="1169"/>
      <c r="Z9" s="1169"/>
      <c r="AA9" s="283"/>
      <c r="AB9" s="283"/>
      <c r="AC9" s="283"/>
      <c r="AD9" s="283"/>
      <c r="AE9" s="283"/>
      <c r="AF9" s="283"/>
      <c r="AG9" s="283"/>
      <c r="AH9" s="283"/>
      <c r="AI9" s="283"/>
      <c r="AJ9" s="283"/>
      <c r="AK9" s="283"/>
      <c r="AL9" s="283"/>
      <c r="AM9" s="283"/>
      <c r="AN9" s="283"/>
      <c r="AO9" s="283"/>
      <c r="AP9" s="283"/>
      <c r="AQ9" s="283"/>
      <c r="AR9" s="283"/>
      <c r="AS9" s="283"/>
      <c r="AT9" s="283"/>
      <c r="AU9" s="283"/>
      <c r="AV9" s="283"/>
      <c r="AW9" s="283"/>
      <c r="AX9" s="283"/>
    </row>
    <row r="10" spans="3:57" x14ac:dyDescent="0.3">
      <c r="C10" s="283"/>
      <c r="D10" s="437">
        <f>'Automatic Response'!G5</f>
        <v>0</v>
      </c>
      <c r="E10" s="312">
        <f>'Automatic Response'!I6</f>
        <v>0</v>
      </c>
      <c r="F10" s="313">
        <f t="shared" ref="F10:F21" si="0">$F$5</f>
        <v>0</v>
      </c>
      <c r="G10" s="314">
        <f>'Auto Aid Worksheet'!$B$17</f>
        <v>0.44999999999999996</v>
      </c>
      <c r="H10" s="308"/>
      <c r="I10" s="308"/>
      <c r="J10" s="314" t="str">
        <f>'Automatic Response'!H30</f>
        <v xml:space="preserve"> </v>
      </c>
      <c r="K10" s="314" t="str">
        <f>'Automatic Response'!I30</f>
        <v xml:space="preserve"> </v>
      </c>
      <c r="L10" s="295" t="e">
        <f>J10*G10</f>
        <v>#VALUE!</v>
      </c>
      <c r="M10" s="296" t="e">
        <f>K10*G10</f>
        <v>#VALUE!</v>
      </c>
      <c r="N10" s="296" t="e">
        <f t="shared" ref="N10:N21" si="1">L10+M10</f>
        <v>#VALUE!</v>
      </c>
      <c r="O10" s="297" t="e">
        <f>L10/N10</f>
        <v>#VALUE!</v>
      </c>
      <c r="P10" s="297" t="e">
        <f t="shared" ref="P10:P21" si="2">M10/N10</f>
        <v>#VALUE!</v>
      </c>
      <c r="Q10" s="295">
        <f t="shared" ref="Q10:Q21" si="3">(I10+H10)*F10</f>
        <v>0</v>
      </c>
      <c r="R10" s="295" t="e">
        <f>Q10*O10*F11</f>
        <v>#VALUE!</v>
      </c>
      <c r="S10" s="295" t="e">
        <f>(Q10*P10)</f>
        <v>#VALUE!</v>
      </c>
      <c r="T10" s="298" t="str">
        <f>IFERROR(M10-S10,"")</f>
        <v/>
      </c>
      <c r="U10" s="298" t="str">
        <f>IFERROR(L10-R10,"")</f>
        <v/>
      </c>
      <c r="V10" s="306"/>
      <c r="W10" s="283"/>
      <c r="X10" s="283"/>
      <c r="Y10" s="283"/>
      <c r="Z10" s="283"/>
      <c r="AA10" s="283"/>
      <c r="AB10" s="283"/>
      <c r="AC10" s="283"/>
      <c r="AD10" s="283"/>
      <c r="AE10" s="283"/>
      <c r="AF10" s="283"/>
      <c r="AG10" s="283"/>
      <c r="AH10" s="283"/>
      <c r="AI10" s="283"/>
      <c r="AJ10" s="283"/>
      <c r="AK10" s="283"/>
      <c r="AL10" s="283"/>
      <c r="AM10" s="283"/>
      <c r="AN10" s="283"/>
      <c r="AO10" s="283"/>
      <c r="AP10" s="283"/>
      <c r="AQ10" s="283"/>
      <c r="AR10" s="283"/>
      <c r="AS10" s="283"/>
      <c r="AT10" s="283"/>
      <c r="AU10" s="283"/>
      <c r="AV10" s="283"/>
      <c r="AW10" s="283"/>
      <c r="AX10" s="283"/>
    </row>
    <row r="11" spans="3:57" x14ac:dyDescent="0.3">
      <c r="C11" s="283"/>
      <c r="D11" s="437">
        <f>'Automatic Response'!J5</f>
        <v>0</v>
      </c>
      <c r="E11" s="312">
        <f>'Automatic Response'!L6</f>
        <v>0</v>
      </c>
      <c r="F11" s="313">
        <f t="shared" si="0"/>
        <v>0</v>
      </c>
      <c r="G11" s="314">
        <f>'Auto Aid Worksheet (2)'!B17</f>
        <v>0.44999999999999996</v>
      </c>
      <c r="H11" s="308"/>
      <c r="I11" s="308"/>
      <c r="J11" s="314" t="str">
        <f>'Automatic Response'!K30</f>
        <v xml:space="preserve"> </v>
      </c>
      <c r="K11" s="314" t="str">
        <f>'Automatic Response'!L30</f>
        <v xml:space="preserve"> </v>
      </c>
      <c r="L11" s="295" t="e">
        <f>J11*G11</f>
        <v>#VALUE!</v>
      </c>
      <c r="M11" s="296" t="e">
        <f t="shared" ref="M11:M20" si="4">K11*G11</f>
        <v>#VALUE!</v>
      </c>
      <c r="N11" s="296" t="e">
        <f t="shared" si="1"/>
        <v>#VALUE!</v>
      </c>
      <c r="O11" s="297" t="e">
        <f t="shared" ref="O11:O21" si="5">L11/N11</f>
        <v>#VALUE!</v>
      </c>
      <c r="P11" s="297" t="e">
        <f t="shared" si="2"/>
        <v>#VALUE!</v>
      </c>
      <c r="Q11" s="295">
        <f t="shared" si="3"/>
        <v>0</v>
      </c>
      <c r="R11" s="295" t="e">
        <f t="shared" ref="R11:R21" si="6">Q11*O11*F11</f>
        <v>#VALUE!</v>
      </c>
      <c r="S11" s="295" t="e">
        <f t="shared" ref="S11:S21" si="7">(Q11*P11)</f>
        <v>#VALUE!</v>
      </c>
      <c r="T11" s="298" t="str">
        <f>IFERROR(M11-S11,"")</f>
        <v/>
      </c>
      <c r="U11" s="298" t="str">
        <f t="shared" ref="U11:U21" si="8">IFERROR(L11-R11,"")</f>
        <v/>
      </c>
      <c r="V11" s="306"/>
      <c r="W11" s="283"/>
      <c r="X11" s="283"/>
      <c r="Y11" s="283"/>
      <c r="Z11" s="283"/>
      <c r="AA11" s="283"/>
      <c r="AB11" s="283"/>
      <c r="AC11" s="283"/>
      <c r="AD11" s="283"/>
      <c r="AE11" s="283"/>
      <c r="AF11" s="283"/>
      <c r="AG11" s="283"/>
      <c r="AH11" s="283"/>
      <c r="AI11" s="283"/>
      <c r="AJ11" s="283"/>
      <c r="AK11" s="283"/>
      <c r="AL11" s="283"/>
      <c r="AM11" s="283"/>
      <c r="AN11" s="283"/>
      <c r="AO11" s="283"/>
      <c r="AP11" s="283"/>
      <c r="AQ11" s="283"/>
      <c r="AR11" s="283"/>
      <c r="AS11" s="283"/>
      <c r="AT11" s="283"/>
      <c r="AU11" s="283"/>
      <c r="AV11" s="283"/>
      <c r="AW11" s="283"/>
      <c r="AX11" s="283"/>
    </row>
    <row r="12" spans="3:57" x14ac:dyDescent="0.3">
      <c r="C12" s="283"/>
      <c r="D12" s="437">
        <f>'Automatic Response'!M5</f>
        <v>0</v>
      </c>
      <c r="E12" s="312">
        <f>'Automatic Response'!O6</f>
        <v>0</v>
      </c>
      <c r="F12" s="313">
        <f t="shared" si="0"/>
        <v>0</v>
      </c>
      <c r="G12" s="314">
        <f>'Auto Aid Worksheet (3)'!$B$17</f>
        <v>0.44999999999999996</v>
      </c>
      <c r="H12" s="308"/>
      <c r="I12" s="308"/>
      <c r="J12" s="314" t="str">
        <f>'Automatic Response'!N30</f>
        <v xml:space="preserve"> </v>
      </c>
      <c r="K12" s="314" t="str">
        <f>'Automatic Response'!O30</f>
        <v xml:space="preserve"> </v>
      </c>
      <c r="L12" s="295" t="e">
        <f t="shared" ref="L12:L21" si="9">J12*G12</f>
        <v>#VALUE!</v>
      </c>
      <c r="M12" s="296" t="e">
        <f t="shared" si="4"/>
        <v>#VALUE!</v>
      </c>
      <c r="N12" s="296" t="e">
        <f t="shared" si="1"/>
        <v>#VALUE!</v>
      </c>
      <c r="O12" s="297" t="e">
        <f t="shared" si="5"/>
        <v>#VALUE!</v>
      </c>
      <c r="P12" s="297" t="e">
        <f t="shared" si="2"/>
        <v>#VALUE!</v>
      </c>
      <c r="Q12" s="295">
        <f t="shared" si="3"/>
        <v>0</v>
      </c>
      <c r="R12" s="295" t="e">
        <f t="shared" si="6"/>
        <v>#VALUE!</v>
      </c>
      <c r="S12" s="295" t="e">
        <f t="shared" si="7"/>
        <v>#VALUE!</v>
      </c>
      <c r="T12" s="298" t="str">
        <f t="shared" ref="T12:T21" si="10">IFERROR(M12-S12,"")</f>
        <v/>
      </c>
      <c r="U12" s="298" t="str">
        <f t="shared" si="8"/>
        <v/>
      </c>
      <c r="V12" s="306"/>
      <c r="W12" s="283"/>
      <c r="X12" s="283"/>
      <c r="Y12" s="283"/>
      <c r="Z12" s="283"/>
      <c r="AA12" s="283"/>
      <c r="AB12" s="283"/>
      <c r="AC12" s="283"/>
      <c r="AD12" s="283"/>
      <c r="AE12" s="283"/>
      <c r="AF12" s="283"/>
      <c r="AG12" s="283"/>
      <c r="AH12" s="283"/>
      <c r="AI12" s="283"/>
      <c r="AJ12" s="283"/>
      <c r="AK12" s="283"/>
      <c r="AL12" s="283"/>
      <c r="AM12" s="283"/>
      <c r="AN12" s="283"/>
      <c r="AO12" s="283"/>
      <c r="AP12" s="283"/>
      <c r="AQ12" s="283"/>
      <c r="AR12" s="283"/>
      <c r="AS12" s="283"/>
      <c r="AT12" s="283"/>
      <c r="AU12" s="283"/>
      <c r="AV12" s="283"/>
      <c r="AW12" s="283"/>
      <c r="AX12" s="283"/>
    </row>
    <row r="13" spans="3:57" x14ac:dyDescent="0.3">
      <c r="C13" s="283"/>
      <c r="D13" s="437">
        <f>'Automatic Response'!P5</f>
        <v>0</v>
      </c>
      <c r="E13" s="312">
        <f>'Automatic Response'!R6</f>
        <v>0</v>
      </c>
      <c r="F13" s="313">
        <f t="shared" si="0"/>
        <v>0</v>
      </c>
      <c r="G13" s="314">
        <f>'Auto Aid Worksheet (4)'!$B$17</f>
        <v>0.44999999999999996</v>
      </c>
      <c r="H13" s="308"/>
      <c r="I13" s="308"/>
      <c r="J13" s="314" t="str">
        <f>'Automatic Response'!Q30</f>
        <v xml:space="preserve"> </v>
      </c>
      <c r="K13" s="314" t="str">
        <f>'Automatic Response'!R30</f>
        <v xml:space="preserve"> </v>
      </c>
      <c r="L13" s="295" t="e">
        <f t="shared" si="9"/>
        <v>#VALUE!</v>
      </c>
      <c r="M13" s="296" t="e">
        <f t="shared" si="4"/>
        <v>#VALUE!</v>
      </c>
      <c r="N13" s="296" t="e">
        <f t="shared" si="1"/>
        <v>#VALUE!</v>
      </c>
      <c r="O13" s="297" t="e">
        <f t="shared" si="5"/>
        <v>#VALUE!</v>
      </c>
      <c r="P13" s="297" t="e">
        <f t="shared" si="2"/>
        <v>#VALUE!</v>
      </c>
      <c r="Q13" s="295">
        <f t="shared" si="3"/>
        <v>0</v>
      </c>
      <c r="R13" s="295" t="e">
        <f t="shared" si="6"/>
        <v>#VALUE!</v>
      </c>
      <c r="S13" s="295" t="e">
        <f t="shared" si="7"/>
        <v>#VALUE!</v>
      </c>
      <c r="T13" s="298" t="str">
        <f t="shared" si="10"/>
        <v/>
      </c>
      <c r="U13" s="298" t="str">
        <f t="shared" si="8"/>
        <v/>
      </c>
      <c r="V13" s="306"/>
      <c r="W13" s="283"/>
      <c r="X13" s="283"/>
      <c r="Y13" s="283"/>
      <c r="Z13" s="283"/>
      <c r="AA13" s="283"/>
      <c r="AB13" s="283"/>
      <c r="AC13" s="283"/>
      <c r="AD13" s="283"/>
      <c r="AE13" s="283"/>
      <c r="AF13" s="283"/>
      <c r="AG13" s="283"/>
      <c r="AH13" s="283"/>
      <c r="AI13" s="283"/>
      <c r="AJ13" s="283"/>
      <c r="AK13" s="283"/>
      <c r="AL13" s="283"/>
      <c r="AM13" s="283"/>
      <c r="AN13" s="283"/>
      <c r="AO13" s="283"/>
      <c r="AP13" s="283"/>
      <c r="AQ13" s="283"/>
      <c r="AR13" s="283"/>
      <c r="AS13" s="283"/>
      <c r="AT13" s="283"/>
      <c r="AU13" s="283"/>
      <c r="AV13" s="283"/>
      <c r="AW13" s="283"/>
      <c r="AX13" s="283"/>
    </row>
    <row r="14" spans="3:57" x14ac:dyDescent="0.3">
      <c r="C14" s="283"/>
      <c r="D14" s="437">
        <f>'Automatic Response'!S5</f>
        <v>0</v>
      </c>
      <c r="E14" s="312">
        <f>'Automatic Response'!U6</f>
        <v>0</v>
      </c>
      <c r="F14" s="313">
        <f t="shared" si="0"/>
        <v>0</v>
      </c>
      <c r="G14" s="314">
        <f>'Auto Aid Worksheet (5)'!$B$17</f>
        <v>0.44999999999999996</v>
      </c>
      <c r="H14" s="308"/>
      <c r="I14" s="308"/>
      <c r="J14" s="314" t="str">
        <f>'Automatic Response'!T30</f>
        <v xml:space="preserve"> </v>
      </c>
      <c r="K14" s="314" t="str">
        <f>'Automatic Response'!U30</f>
        <v xml:space="preserve"> </v>
      </c>
      <c r="L14" s="295" t="e">
        <f t="shared" si="9"/>
        <v>#VALUE!</v>
      </c>
      <c r="M14" s="296" t="e">
        <f t="shared" si="4"/>
        <v>#VALUE!</v>
      </c>
      <c r="N14" s="296" t="e">
        <f t="shared" si="1"/>
        <v>#VALUE!</v>
      </c>
      <c r="O14" s="297" t="e">
        <f t="shared" si="5"/>
        <v>#VALUE!</v>
      </c>
      <c r="P14" s="297" t="e">
        <f t="shared" si="2"/>
        <v>#VALUE!</v>
      </c>
      <c r="Q14" s="295">
        <f t="shared" si="3"/>
        <v>0</v>
      </c>
      <c r="R14" s="295" t="e">
        <f t="shared" si="6"/>
        <v>#VALUE!</v>
      </c>
      <c r="S14" s="295" t="e">
        <f t="shared" si="7"/>
        <v>#VALUE!</v>
      </c>
      <c r="T14" s="298" t="str">
        <f t="shared" si="10"/>
        <v/>
      </c>
      <c r="U14" s="298" t="str">
        <f t="shared" si="8"/>
        <v/>
      </c>
      <c r="V14" s="306"/>
      <c r="W14" s="283"/>
      <c r="X14" s="283"/>
      <c r="Y14" s="283"/>
      <c r="Z14" s="283"/>
      <c r="AA14" s="283"/>
      <c r="AB14" s="283"/>
      <c r="AC14" s="283"/>
      <c r="AD14" s="283"/>
      <c r="AE14" s="283"/>
      <c r="AF14" s="283"/>
      <c r="AG14" s="283"/>
      <c r="AH14" s="283"/>
      <c r="AI14" s="283"/>
      <c r="AJ14" s="283"/>
      <c r="AK14" s="283"/>
      <c r="AL14" s="283"/>
      <c r="AM14" s="283"/>
      <c r="AN14" s="283"/>
      <c r="AO14" s="283"/>
      <c r="AP14" s="283"/>
      <c r="AQ14" s="283"/>
      <c r="AR14" s="283"/>
      <c r="AS14" s="283"/>
      <c r="AT14" s="283"/>
      <c r="AU14" s="283"/>
      <c r="AV14" s="283"/>
      <c r="AW14" s="283"/>
      <c r="AX14" s="283"/>
    </row>
    <row r="15" spans="3:57" x14ac:dyDescent="0.3">
      <c r="C15" s="283"/>
      <c r="D15" s="437">
        <f>'Automatic Response'!V5</f>
        <v>0</v>
      </c>
      <c r="E15" s="312">
        <f>'Automatic Response'!X6</f>
        <v>0</v>
      </c>
      <c r="F15" s="313">
        <f t="shared" si="0"/>
        <v>0</v>
      </c>
      <c r="G15" s="314">
        <f>'Auto Aid Worksheet (6)'!$B$17</f>
        <v>0.44999999999999996</v>
      </c>
      <c r="H15" s="308"/>
      <c r="I15" s="308"/>
      <c r="J15" s="314" t="str">
        <f>'Automatic Response'!W30</f>
        <v xml:space="preserve"> </v>
      </c>
      <c r="K15" s="314" t="str">
        <f>'Automatic Response'!X30</f>
        <v xml:space="preserve"> </v>
      </c>
      <c r="L15" s="295" t="e">
        <f t="shared" si="9"/>
        <v>#VALUE!</v>
      </c>
      <c r="M15" s="296" t="e">
        <f t="shared" si="4"/>
        <v>#VALUE!</v>
      </c>
      <c r="N15" s="296" t="e">
        <f t="shared" si="1"/>
        <v>#VALUE!</v>
      </c>
      <c r="O15" s="297" t="e">
        <f t="shared" si="5"/>
        <v>#VALUE!</v>
      </c>
      <c r="P15" s="297" t="e">
        <f t="shared" si="2"/>
        <v>#VALUE!</v>
      </c>
      <c r="Q15" s="295">
        <f t="shared" si="3"/>
        <v>0</v>
      </c>
      <c r="R15" s="295" t="e">
        <f t="shared" si="6"/>
        <v>#VALUE!</v>
      </c>
      <c r="S15" s="295" t="e">
        <f t="shared" si="7"/>
        <v>#VALUE!</v>
      </c>
      <c r="T15" s="298" t="str">
        <f t="shared" si="10"/>
        <v/>
      </c>
      <c r="U15" s="298" t="str">
        <f t="shared" si="8"/>
        <v/>
      </c>
      <c r="V15" s="306"/>
      <c r="W15" s="283"/>
      <c r="X15" s="283"/>
      <c r="Y15" s="283"/>
      <c r="Z15" s="283"/>
      <c r="AA15" s="283"/>
      <c r="AB15" s="283"/>
      <c r="AC15" s="283"/>
      <c r="AD15" s="283"/>
      <c r="AE15" s="283"/>
      <c r="AF15" s="283"/>
      <c r="AG15" s="283"/>
      <c r="AH15" s="283"/>
      <c r="AI15" s="283"/>
      <c r="AJ15" s="283"/>
      <c r="AK15" s="283"/>
      <c r="AL15" s="283"/>
      <c r="AM15" s="283"/>
      <c r="AN15" s="283"/>
      <c r="AO15" s="283"/>
      <c r="AP15" s="283"/>
      <c r="AQ15" s="283"/>
      <c r="AR15" s="283"/>
      <c r="AS15" s="283"/>
      <c r="AT15" s="283"/>
      <c r="AU15" s="283"/>
      <c r="AV15" s="283"/>
      <c r="AW15" s="283"/>
      <c r="AX15" s="283"/>
    </row>
    <row r="16" spans="3:57" x14ac:dyDescent="0.3">
      <c r="C16" s="283"/>
      <c r="D16" s="438">
        <f>'Automatic Response (2)'!G5</f>
        <v>0</v>
      </c>
      <c r="E16" s="315">
        <f>'Automatic Response (2)'!I6</f>
        <v>0</v>
      </c>
      <c r="F16" s="313">
        <f t="shared" si="0"/>
        <v>0</v>
      </c>
      <c r="G16" s="314">
        <f>'Auto Aid Worksheet (7)'!$B$17</f>
        <v>0.44999999999999996</v>
      </c>
      <c r="H16" s="308"/>
      <c r="I16" s="308"/>
      <c r="J16" s="314" t="str">
        <f>'Automatic Response (2)'!H30</f>
        <v xml:space="preserve"> </v>
      </c>
      <c r="K16" s="314" t="str">
        <f>'Automatic Response (2)'!I30</f>
        <v xml:space="preserve"> </v>
      </c>
      <c r="L16" s="295" t="e">
        <f t="shared" si="9"/>
        <v>#VALUE!</v>
      </c>
      <c r="M16" s="296" t="e">
        <f t="shared" si="4"/>
        <v>#VALUE!</v>
      </c>
      <c r="N16" s="296" t="e">
        <f t="shared" si="1"/>
        <v>#VALUE!</v>
      </c>
      <c r="O16" s="297" t="e">
        <f t="shared" si="5"/>
        <v>#VALUE!</v>
      </c>
      <c r="P16" s="297" t="e">
        <f t="shared" si="2"/>
        <v>#VALUE!</v>
      </c>
      <c r="Q16" s="295">
        <f t="shared" si="3"/>
        <v>0</v>
      </c>
      <c r="R16" s="295" t="e">
        <f t="shared" si="6"/>
        <v>#VALUE!</v>
      </c>
      <c r="S16" s="295" t="e">
        <f t="shared" si="7"/>
        <v>#VALUE!</v>
      </c>
      <c r="T16" s="298" t="str">
        <f t="shared" si="10"/>
        <v/>
      </c>
      <c r="U16" s="298" t="str">
        <f t="shared" si="8"/>
        <v/>
      </c>
      <c r="V16" s="306"/>
      <c r="W16" s="283"/>
      <c r="X16" s="283"/>
      <c r="Y16" s="283"/>
      <c r="Z16" s="283"/>
      <c r="AA16" s="283"/>
      <c r="AB16" s="283"/>
      <c r="AC16" s="283"/>
      <c r="AD16" s="283"/>
      <c r="AE16" s="283"/>
      <c r="AF16" s="283"/>
      <c r="AG16" s="283"/>
      <c r="AH16" s="283"/>
      <c r="AI16" s="283"/>
      <c r="AJ16" s="283"/>
      <c r="AK16" s="283"/>
      <c r="AL16" s="283"/>
      <c r="AM16" s="283"/>
      <c r="AN16" s="283"/>
      <c r="AO16" s="283"/>
      <c r="AP16" s="283"/>
      <c r="AQ16" s="283"/>
      <c r="AR16" s="283"/>
      <c r="AS16" s="283"/>
      <c r="AT16" s="283"/>
      <c r="AU16" s="283"/>
      <c r="AV16" s="283"/>
      <c r="AW16" s="283"/>
      <c r="AX16" s="283"/>
    </row>
    <row r="17" spans="3:57" x14ac:dyDescent="0.3">
      <c r="C17" s="283"/>
      <c r="D17" s="438">
        <f>'Automatic Response (2)'!J5</f>
        <v>0</v>
      </c>
      <c r="E17" s="315">
        <f>'Automatic Response (2)'!L6</f>
        <v>0</v>
      </c>
      <c r="F17" s="313">
        <f t="shared" si="0"/>
        <v>0</v>
      </c>
      <c r="G17" s="314">
        <f>'Auto Aid Worksheet (8)'!$B$17</f>
        <v>0.44999999999999996</v>
      </c>
      <c r="H17" s="308"/>
      <c r="I17" s="308"/>
      <c r="J17" s="314" t="str">
        <f>'Automatic Response (2)'!K30</f>
        <v xml:space="preserve"> </v>
      </c>
      <c r="K17" s="314" t="str">
        <f>'Automatic Response (2)'!L30</f>
        <v xml:space="preserve"> </v>
      </c>
      <c r="L17" s="295" t="e">
        <f t="shared" si="9"/>
        <v>#VALUE!</v>
      </c>
      <c r="M17" s="296" t="e">
        <f t="shared" si="4"/>
        <v>#VALUE!</v>
      </c>
      <c r="N17" s="296" t="e">
        <f t="shared" si="1"/>
        <v>#VALUE!</v>
      </c>
      <c r="O17" s="297" t="e">
        <f t="shared" si="5"/>
        <v>#VALUE!</v>
      </c>
      <c r="P17" s="297" t="e">
        <f t="shared" si="2"/>
        <v>#VALUE!</v>
      </c>
      <c r="Q17" s="295">
        <f t="shared" si="3"/>
        <v>0</v>
      </c>
      <c r="R17" s="295" t="e">
        <f t="shared" si="6"/>
        <v>#VALUE!</v>
      </c>
      <c r="S17" s="295" t="e">
        <f t="shared" si="7"/>
        <v>#VALUE!</v>
      </c>
      <c r="T17" s="298" t="str">
        <f t="shared" si="10"/>
        <v/>
      </c>
      <c r="U17" s="298" t="str">
        <f t="shared" si="8"/>
        <v/>
      </c>
      <c r="V17" s="306"/>
      <c r="W17" s="283"/>
      <c r="X17" s="283"/>
      <c r="Y17" s="283"/>
      <c r="Z17" s="283"/>
      <c r="AA17" s="283"/>
      <c r="AB17" s="283"/>
      <c r="AC17" s="283"/>
      <c r="AD17" s="283"/>
      <c r="AE17" s="283"/>
      <c r="AF17" s="283"/>
      <c r="AG17" s="283"/>
      <c r="AH17" s="283"/>
      <c r="AI17" s="283"/>
      <c r="AJ17" s="283"/>
      <c r="AK17" s="283"/>
      <c r="AL17" s="283"/>
      <c r="AM17" s="283"/>
      <c r="AN17" s="283"/>
      <c r="AO17" s="283"/>
      <c r="AP17" s="283"/>
      <c r="AQ17" s="283"/>
      <c r="AR17" s="283"/>
      <c r="AS17" s="283"/>
      <c r="AT17" s="283"/>
      <c r="AU17" s="283"/>
      <c r="AV17" s="283"/>
      <c r="AW17" s="283"/>
      <c r="AX17" s="283"/>
    </row>
    <row r="18" spans="3:57" x14ac:dyDescent="0.3">
      <c r="C18" s="283"/>
      <c r="D18" s="438">
        <f>'Automatic Response (2)'!M5</f>
        <v>0</v>
      </c>
      <c r="E18" s="315">
        <f>'Automatic Response (2)'!O6</f>
        <v>0</v>
      </c>
      <c r="F18" s="313">
        <f t="shared" si="0"/>
        <v>0</v>
      </c>
      <c r="G18" s="314">
        <f>'Auto Aid Worksheet (9)'!$B$17</f>
        <v>0.44999999999999996</v>
      </c>
      <c r="H18" s="308"/>
      <c r="I18" s="308"/>
      <c r="J18" s="314" t="str">
        <f>'Automatic Response (2)'!N30</f>
        <v xml:space="preserve"> </v>
      </c>
      <c r="K18" s="314" t="str">
        <f>'Automatic Response (2)'!O30</f>
        <v xml:space="preserve"> </v>
      </c>
      <c r="L18" s="295" t="e">
        <f t="shared" si="9"/>
        <v>#VALUE!</v>
      </c>
      <c r="M18" s="296" t="e">
        <f t="shared" si="4"/>
        <v>#VALUE!</v>
      </c>
      <c r="N18" s="296" t="e">
        <f t="shared" si="1"/>
        <v>#VALUE!</v>
      </c>
      <c r="O18" s="297" t="e">
        <f t="shared" si="5"/>
        <v>#VALUE!</v>
      </c>
      <c r="P18" s="297" t="e">
        <f t="shared" si="2"/>
        <v>#VALUE!</v>
      </c>
      <c r="Q18" s="295">
        <f t="shared" si="3"/>
        <v>0</v>
      </c>
      <c r="R18" s="295" t="e">
        <f t="shared" si="6"/>
        <v>#VALUE!</v>
      </c>
      <c r="S18" s="295" t="e">
        <f t="shared" si="7"/>
        <v>#VALUE!</v>
      </c>
      <c r="T18" s="298" t="str">
        <f t="shared" si="10"/>
        <v/>
      </c>
      <c r="U18" s="298" t="str">
        <f t="shared" si="8"/>
        <v/>
      </c>
      <c r="V18" s="306"/>
      <c r="W18" s="283"/>
      <c r="X18" s="283"/>
      <c r="Y18" s="283"/>
      <c r="Z18" s="283"/>
      <c r="AA18" s="283"/>
      <c r="AB18" s="283"/>
      <c r="AC18" s="283"/>
      <c r="AD18" s="283"/>
      <c r="AE18" s="283"/>
      <c r="AF18" s="283"/>
      <c r="AG18" s="283"/>
      <c r="AH18" s="283"/>
      <c r="AI18" s="283"/>
      <c r="AJ18" s="283"/>
      <c r="AK18" s="283"/>
      <c r="AL18" s="283"/>
      <c r="AM18" s="283"/>
      <c r="AN18" s="283"/>
      <c r="AO18" s="283"/>
      <c r="AP18" s="283"/>
      <c r="AQ18" s="283"/>
      <c r="AR18" s="283"/>
      <c r="AS18" s="283"/>
      <c r="AT18" s="283"/>
      <c r="AU18" s="283"/>
      <c r="AV18" s="283"/>
      <c r="AW18" s="283"/>
      <c r="AX18" s="283"/>
    </row>
    <row r="19" spans="3:57" x14ac:dyDescent="0.3">
      <c r="C19" s="283"/>
      <c r="D19" s="438">
        <f>'Automatic Response (2)'!P5</f>
        <v>0</v>
      </c>
      <c r="E19" s="315">
        <f>'Automatic Response (2)'!R6</f>
        <v>0</v>
      </c>
      <c r="F19" s="313">
        <f t="shared" si="0"/>
        <v>0</v>
      </c>
      <c r="G19" s="314">
        <f>'Auto Aid Worksheet (10)'!$B$17</f>
        <v>0.44999999999999996</v>
      </c>
      <c r="H19" s="308"/>
      <c r="I19" s="308"/>
      <c r="J19" s="314" t="str">
        <f>'Automatic Response (2)'!Q30</f>
        <v xml:space="preserve"> </v>
      </c>
      <c r="K19" s="314" t="str">
        <f>'Automatic Response (2)'!R30</f>
        <v xml:space="preserve"> </v>
      </c>
      <c r="L19" s="295" t="e">
        <f t="shared" si="9"/>
        <v>#VALUE!</v>
      </c>
      <c r="M19" s="296" t="e">
        <f t="shared" si="4"/>
        <v>#VALUE!</v>
      </c>
      <c r="N19" s="296" t="e">
        <f t="shared" si="1"/>
        <v>#VALUE!</v>
      </c>
      <c r="O19" s="297" t="e">
        <f t="shared" si="5"/>
        <v>#VALUE!</v>
      </c>
      <c r="P19" s="297" t="e">
        <f t="shared" si="2"/>
        <v>#VALUE!</v>
      </c>
      <c r="Q19" s="295">
        <f t="shared" si="3"/>
        <v>0</v>
      </c>
      <c r="R19" s="295" t="e">
        <f t="shared" si="6"/>
        <v>#VALUE!</v>
      </c>
      <c r="S19" s="295" t="e">
        <f t="shared" si="7"/>
        <v>#VALUE!</v>
      </c>
      <c r="T19" s="298" t="str">
        <f t="shared" si="10"/>
        <v/>
      </c>
      <c r="U19" s="298" t="str">
        <f t="shared" si="8"/>
        <v/>
      </c>
      <c r="V19" s="306"/>
      <c r="W19" s="283"/>
      <c r="X19" s="283"/>
      <c r="Y19" s="283"/>
      <c r="Z19" s="283"/>
      <c r="AA19" s="283"/>
      <c r="AB19" s="283"/>
      <c r="AC19" s="283"/>
      <c r="AD19" s="283"/>
      <c r="AE19" s="283"/>
      <c r="AF19" s="283"/>
      <c r="AG19" s="283"/>
      <c r="AH19" s="283"/>
      <c r="AI19" s="283"/>
      <c r="AJ19" s="283"/>
      <c r="AK19" s="283"/>
      <c r="AL19" s="283"/>
      <c r="AM19" s="283"/>
      <c r="AN19" s="283"/>
      <c r="AO19" s="283"/>
      <c r="AP19" s="283"/>
      <c r="AQ19" s="283"/>
      <c r="AR19" s="283"/>
      <c r="AS19" s="283"/>
      <c r="AT19" s="283"/>
      <c r="AU19" s="283"/>
      <c r="AV19" s="283"/>
      <c r="AW19" s="283"/>
      <c r="AX19" s="283"/>
    </row>
    <row r="20" spans="3:57" x14ac:dyDescent="0.3">
      <c r="C20" s="283"/>
      <c r="D20" s="438">
        <f>'Automatic Response (2)'!S5</f>
        <v>0</v>
      </c>
      <c r="E20" s="315">
        <f>'Automatic Response (2)'!U6</f>
        <v>0</v>
      </c>
      <c r="F20" s="313">
        <f t="shared" si="0"/>
        <v>0</v>
      </c>
      <c r="G20" s="314">
        <f>'Auto Aid Worksheet (12)'!$B$17</f>
        <v>0.44999999999999996</v>
      </c>
      <c r="H20" s="308"/>
      <c r="I20" s="308"/>
      <c r="J20" s="314" t="str">
        <f>'Automatic Response (2)'!T30</f>
        <v xml:space="preserve"> </v>
      </c>
      <c r="K20" s="314" t="str">
        <f>'Automatic Response (2)'!U30</f>
        <v xml:space="preserve"> </v>
      </c>
      <c r="L20" s="295" t="e">
        <f t="shared" si="9"/>
        <v>#VALUE!</v>
      </c>
      <c r="M20" s="296" t="e">
        <f t="shared" si="4"/>
        <v>#VALUE!</v>
      </c>
      <c r="N20" s="296" t="e">
        <f t="shared" si="1"/>
        <v>#VALUE!</v>
      </c>
      <c r="O20" s="297" t="e">
        <f t="shared" si="5"/>
        <v>#VALUE!</v>
      </c>
      <c r="P20" s="297" t="e">
        <f t="shared" si="2"/>
        <v>#VALUE!</v>
      </c>
      <c r="Q20" s="295">
        <f t="shared" si="3"/>
        <v>0</v>
      </c>
      <c r="R20" s="295" t="e">
        <f t="shared" si="6"/>
        <v>#VALUE!</v>
      </c>
      <c r="S20" s="295" t="e">
        <f t="shared" si="7"/>
        <v>#VALUE!</v>
      </c>
      <c r="T20" s="298" t="str">
        <f t="shared" si="10"/>
        <v/>
      </c>
      <c r="U20" s="298" t="str">
        <f t="shared" si="8"/>
        <v/>
      </c>
      <c r="V20" s="306"/>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V20" s="283"/>
      <c r="AW20" s="283"/>
      <c r="AX20" s="283"/>
    </row>
    <row r="21" spans="3:57" ht="15" thickBot="1" x14ac:dyDescent="0.35">
      <c r="C21" s="283"/>
      <c r="D21" s="438">
        <f>'Automatic Response (2)'!V5</f>
        <v>0</v>
      </c>
      <c r="E21" s="315">
        <f>'Automatic Response (2)'!X6</f>
        <v>0</v>
      </c>
      <c r="F21" s="313">
        <f t="shared" si="0"/>
        <v>0</v>
      </c>
      <c r="G21" s="314">
        <f>'Auto Aid Worksheet (11)'!$B$17</f>
        <v>0.44999999999999996</v>
      </c>
      <c r="H21" s="308"/>
      <c r="I21" s="308"/>
      <c r="J21" s="314" t="str">
        <f>'Automatic Response (2)'!W30</f>
        <v xml:space="preserve"> </v>
      </c>
      <c r="K21" s="314" t="str">
        <f>'Automatic Response (2)'!X30</f>
        <v xml:space="preserve"> </v>
      </c>
      <c r="L21" s="295" t="e">
        <f t="shared" si="9"/>
        <v>#VALUE!</v>
      </c>
      <c r="M21" s="299" t="e">
        <f>K21*G21</f>
        <v>#VALUE!</v>
      </c>
      <c r="N21" s="296" t="e">
        <f t="shared" si="1"/>
        <v>#VALUE!</v>
      </c>
      <c r="O21" s="297" t="e">
        <f t="shared" si="5"/>
        <v>#VALUE!</v>
      </c>
      <c r="P21" s="297" t="e">
        <f t="shared" si="2"/>
        <v>#VALUE!</v>
      </c>
      <c r="Q21" s="295">
        <f t="shared" si="3"/>
        <v>0</v>
      </c>
      <c r="R21" s="295" t="e">
        <f t="shared" si="6"/>
        <v>#VALUE!</v>
      </c>
      <c r="S21" s="295" t="e">
        <f t="shared" si="7"/>
        <v>#VALUE!</v>
      </c>
      <c r="T21" s="298" t="str">
        <f t="shared" si="10"/>
        <v/>
      </c>
      <c r="U21" s="298" t="str">
        <f t="shared" si="8"/>
        <v/>
      </c>
      <c r="V21" s="306"/>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283"/>
      <c r="AW21" s="283"/>
      <c r="AX21" s="283"/>
    </row>
    <row r="22" spans="3:57" ht="16.2" thickBot="1" x14ac:dyDescent="0.35">
      <c r="C22" s="283"/>
      <c r="D22" s="300"/>
      <c r="E22" s="300"/>
      <c r="F22" s="300"/>
      <c r="G22" s="1168"/>
      <c r="H22" s="1168"/>
      <c r="I22" s="1168"/>
      <c r="J22" s="1168"/>
      <c r="K22" s="300"/>
      <c r="L22" s="283"/>
      <c r="M22" s="301"/>
      <c r="N22" s="301"/>
      <c r="O22" s="301"/>
      <c r="P22" s="301"/>
      <c r="Q22" s="301"/>
      <c r="R22" s="284"/>
      <c r="S22" s="284"/>
      <c r="T22" s="302">
        <f>SUMIF(T10:T21,"&gt;0",T10:T21)</f>
        <v>0</v>
      </c>
      <c r="U22" s="302">
        <f>SUMIF(U10:U21,"&gt;0",U10:U21)</f>
        <v>0</v>
      </c>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83"/>
      <c r="BD22" s="283"/>
      <c r="BE22" s="283"/>
    </row>
    <row r="23" spans="3:57" ht="15.6" x14ac:dyDescent="0.3">
      <c r="C23" s="283"/>
      <c r="D23" s="303"/>
      <c r="E23" s="303"/>
      <c r="F23" s="303"/>
      <c r="G23" s="304"/>
      <c r="H23" s="304"/>
      <c r="I23" s="304"/>
      <c r="J23" s="304"/>
      <c r="K23" s="303"/>
      <c r="L23" s="283"/>
      <c r="M23" s="301"/>
      <c r="N23" s="301"/>
      <c r="O23" s="301"/>
      <c r="P23" s="301"/>
      <c r="Q23" s="301"/>
      <c r="R23" s="284"/>
      <c r="S23" s="284"/>
      <c r="T23" s="305"/>
      <c r="U23" s="305"/>
      <c r="V23" s="283"/>
      <c r="W23" s="283"/>
      <c r="X23" s="283"/>
      <c r="Y23" s="283"/>
      <c r="Z23" s="283"/>
      <c r="AA23" s="283"/>
      <c r="AB23" s="283"/>
      <c r="AC23" s="283"/>
      <c r="AD23" s="283"/>
      <c r="AE23" s="283"/>
      <c r="AF23" s="283"/>
      <c r="AG23" s="283"/>
      <c r="AH23" s="283"/>
      <c r="AI23" s="283"/>
      <c r="AJ23" s="283"/>
      <c r="AK23" s="283"/>
      <c r="AL23" s="283"/>
      <c r="AM23" s="283"/>
      <c r="AN23" s="283"/>
      <c r="AO23" s="283"/>
      <c r="AP23" s="283"/>
      <c r="AQ23" s="283"/>
      <c r="AR23" s="283"/>
      <c r="AS23" s="283"/>
      <c r="AT23" s="283"/>
      <c r="AU23" s="283"/>
      <c r="AV23" s="283"/>
      <c r="AW23" s="283"/>
      <c r="AX23" s="283"/>
      <c r="AY23" s="283"/>
      <c r="AZ23" s="283"/>
      <c r="BA23" s="283"/>
      <c r="BB23" s="283"/>
      <c r="BC23" s="283"/>
      <c r="BD23" s="283"/>
      <c r="BE23" s="283"/>
    </row>
    <row r="24" spans="3:57" s="283" customFormat="1" ht="15.6" x14ac:dyDescent="0.3">
      <c r="D24" s="303"/>
      <c r="E24" s="303"/>
      <c r="F24" s="303"/>
      <c r="G24" s="304"/>
      <c r="H24" s="304"/>
      <c r="I24" s="304"/>
      <c r="J24" s="304"/>
      <c r="K24" s="303"/>
      <c r="M24" s="301"/>
      <c r="N24" s="301"/>
      <c r="O24" s="301"/>
      <c r="P24" s="301"/>
      <c r="Q24" s="301"/>
      <c r="R24" s="284"/>
      <c r="S24" s="284"/>
      <c r="T24" s="305"/>
      <c r="U24" s="305"/>
    </row>
    <row r="25" spans="3:57" s="283" customFormat="1" ht="31.5" customHeight="1" x14ac:dyDescent="0.3">
      <c r="F25" s="284"/>
      <c r="H25" s="284"/>
      <c r="I25" s="284"/>
      <c r="M25" s="284"/>
      <c r="N25" s="284"/>
      <c r="O25" s="284"/>
      <c r="P25" s="284"/>
      <c r="Q25" s="284"/>
      <c r="R25" s="284"/>
      <c r="S25" s="284"/>
      <c r="T25" s="284"/>
      <c r="U25" s="284"/>
    </row>
    <row r="26" spans="3:57" s="283" customFormat="1" x14ac:dyDescent="0.3">
      <c r="F26" s="284"/>
      <c r="H26" s="284"/>
      <c r="I26" s="284"/>
      <c r="M26" s="284"/>
      <c r="N26" s="284"/>
      <c r="O26" s="284"/>
      <c r="P26" s="284"/>
      <c r="Q26" s="284"/>
      <c r="R26" s="284"/>
      <c r="S26" s="284"/>
      <c r="T26" s="284"/>
      <c r="U26" s="284"/>
    </row>
    <row r="27" spans="3:57" s="283" customFormat="1" x14ac:dyDescent="0.3">
      <c r="F27" s="284"/>
      <c r="H27" s="284"/>
      <c r="I27" s="284"/>
      <c r="M27" s="284"/>
      <c r="N27" s="284"/>
      <c r="O27" s="284"/>
      <c r="P27" s="284"/>
      <c r="Q27" s="284"/>
      <c r="R27" s="284"/>
      <c r="S27" s="284"/>
      <c r="T27" s="284"/>
      <c r="U27" s="284"/>
    </row>
    <row r="28" spans="3:57" s="283" customFormat="1" x14ac:dyDescent="0.3">
      <c r="F28" s="284"/>
      <c r="H28" s="284"/>
      <c r="I28" s="284"/>
      <c r="M28" s="284"/>
      <c r="N28" s="284"/>
      <c r="O28" s="284"/>
      <c r="P28" s="284"/>
      <c r="Q28" s="284"/>
      <c r="R28" s="284"/>
      <c r="S28" s="284"/>
      <c r="T28" s="284"/>
      <c r="U28" s="284"/>
    </row>
    <row r="29" spans="3:57" x14ac:dyDescent="0.3">
      <c r="C29" s="283"/>
      <c r="D29" s="283"/>
      <c r="E29" s="283"/>
      <c r="F29" s="284"/>
      <c r="G29" s="283"/>
      <c r="H29" s="284"/>
      <c r="I29" s="284"/>
      <c r="J29" s="283"/>
      <c r="K29" s="283"/>
      <c r="L29" s="283"/>
      <c r="M29" s="284"/>
      <c r="N29" s="284"/>
      <c r="O29" s="284"/>
      <c r="P29" s="284"/>
      <c r="Q29" s="284"/>
      <c r="R29" s="284"/>
      <c r="S29" s="284"/>
      <c r="T29" s="284"/>
      <c r="U29" s="284"/>
      <c r="V29" s="283"/>
      <c r="W29" s="283"/>
      <c r="X29" s="283"/>
      <c r="Y29" s="283"/>
      <c r="Z29" s="283"/>
      <c r="AA29" s="283"/>
      <c r="AB29" s="283"/>
      <c r="AC29" s="283"/>
      <c r="AD29" s="283"/>
      <c r="AE29" s="283"/>
      <c r="AF29" s="283"/>
      <c r="AG29" s="283"/>
      <c r="AH29" s="283"/>
      <c r="AI29" s="283"/>
      <c r="AJ29" s="283"/>
      <c r="AK29" s="283"/>
      <c r="AL29" s="283"/>
      <c r="AM29" s="283"/>
      <c r="AN29" s="283"/>
      <c r="AO29" s="283"/>
      <c r="AP29" s="283"/>
      <c r="AQ29" s="283"/>
      <c r="AR29" s="283"/>
      <c r="AS29" s="283"/>
      <c r="AT29" s="283"/>
      <c r="AU29" s="283"/>
      <c r="AV29" s="283"/>
      <c r="AW29" s="283"/>
      <c r="AX29" s="283"/>
      <c r="AY29" s="283"/>
      <c r="AZ29" s="283"/>
      <c r="BA29" s="283"/>
      <c r="BB29" s="283"/>
      <c r="BC29" s="283"/>
      <c r="BD29" s="283"/>
      <c r="BE29" s="283"/>
    </row>
    <row r="30" spans="3:57" x14ac:dyDescent="0.3">
      <c r="C30" s="283"/>
      <c r="D30" s="283"/>
      <c r="E30" s="283"/>
      <c r="F30" s="284"/>
      <c r="G30" s="283"/>
      <c r="H30" s="284"/>
      <c r="I30" s="284"/>
      <c r="J30" s="283"/>
      <c r="K30" s="283"/>
      <c r="L30" s="283"/>
      <c r="M30" s="284"/>
      <c r="N30" s="284"/>
      <c r="O30" s="284"/>
      <c r="P30" s="284"/>
      <c r="Q30" s="284"/>
      <c r="R30" s="284"/>
      <c r="S30" s="284"/>
      <c r="T30" s="284"/>
      <c r="U30" s="284"/>
      <c r="V30" s="283"/>
      <c r="W30" s="283"/>
      <c r="X30" s="283"/>
      <c r="Y30" s="283"/>
      <c r="Z30" s="283"/>
      <c r="AA30" s="283"/>
      <c r="AB30" s="283"/>
      <c r="AC30" s="283"/>
      <c r="AD30" s="283"/>
      <c r="AE30" s="283"/>
      <c r="AF30" s="283"/>
      <c r="AG30" s="283"/>
      <c r="AH30" s="283"/>
      <c r="AI30" s="283"/>
      <c r="AJ30" s="283"/>
      <c r="AK30" s="283"/>
      <c r="AL30" s="283"/>
      <c r="AM30" s="283"/>
      <c r="AN30" s="283"/>
      <c r="AO30" s="283"/>
      <c r="AP30" s="283"/>
      <c r="AQ30" s="283"/>
      <c r="AR30" s="283"/>
      <c r="AS30" s="283"/>
      <c r="AT30" s="283"/>
      <c r="AU30" s="283"/>
      <c r="AV30" s="283"/>
      <c r="AW30" s="283"/>
      <c r="AX30" s="283"/>
      <c r="AY30" s="283"/>
      <c r="AZ30" s="283"/>
      <c r="BA30" s="283"/>
      <c r="BB30" s="283"/>
      <c r="BC30" s="283"/>
      <c r="BD30" s="283"/>
      <c r="BE30" s="283"/>
    </row>
    <row r="31" spans="3:57" x14ac:dyDescent="0.3">
      <c r="C31" s="283"/>
      <c r="D31" s="283"/>
      <c r="E31" s="283"/>
      <c r="F31" s="284"/>
      <c r="G31" s="283"/>
      <c r="H31" s="284"/>
      <c r="I31" s="284"/>
      <c r="J31" s="283"/>
      <c r="K31" s="283"/>
      <c r="L31" s="283"/>
      <c r="M31" s="284"/>
      <c r="N31" s="284"/>
      <c r="O31" s="284"/>
      <c r="P31" s="284"/>
      <c r="Q31" s="284"/>
      <c r="R31" s="284"/>
      <c r="S31" s="284"/>
      <c r="T31" s="284"/>
      <c r="U31" s="284"/>
      <c r="V31" s="283"/>
      <c r="W31" s="283"/>
      <c r="X31" s="283"/>
      <c r="Y31" s="283"/>
      <c r="Z31" s="283"/>
      <c r="AA31" s="283"/>
      <c r="AB31" s="283"/>
      <c r="AC31" s="283"/>
      <c r="AD31" s="283"/>
      <c r="AE31" s="283"/>
      <c r="AF31" s="283"/>
      <c r="AG31" s="283"/>
      <c r="AH31" s="283"/>
      <c r="AI31" s="283"/>
      <c r="AJ31" s="283"/>
      <c r="AK31" s="283"/>
      <c r="AL31" s="283"/>
      <c r="AM31" s="283"/>
      <c r="AN31" s="283"/>
      <c r="AO31" s="283"/>
      <c r="AP31" s="283"/>
      <c r="AQ31" s="283"/>
      <c r="AR31" s="283"/>
      <c r="AS31" s="283"/>
      <c r="AT31" s="283"/>
      <c r="AU31" s="283"/>
      <c r="AV31" s="283"/>
      <c r="AW31" s="283"/>
      <c r="AX31" s="283"/>
      <c r="AY31" s="283"/>
      <c r="AZ31" s="283"/>
      <c r="BA31" s="283"/>
      <c r="BB31" s="283"/>
      <c r="BC31" s="283"/>
      <c r="BD31" s="283"/>
      <c r="BE31" s="283"/>
    </row>
    <row r="32" spans="3:57" x14ac:dyDescent="0.3">
      <c r="C32" s="283"/>
      <c r="D32" s="283"/>
      <c r="E32" s="283"/>
      <c r="F32" s="284"/>
      <c r="G32" s="283"/>
      <c r="H32" s="284"/>
      <c r="I32" s="284"/>
      <c r="J32" s="283"/>
      <c r="K32" s="283"/>
      <c r="L32" s="283"/>
      <c r="M32" s="284"/>
      <c r="N32" s="284"/>
      <c r="O32" s="284"/>
      <c r="P32" s="284"/>
      <c r="Q32" s="284"/>
      <c r="R32" s="284"/>
      <c r="S32" s="284"/>
      <c r="T32" s="284"/>
      <c r="U32" s="284"/>
      <c r="V32" s="283"/>
      <c r="W32" s="283"/>
      <c r="X32" s="283"/>
      <c r="Y32" s="283"/>
      <c r="Z32" s="283"/>
      <c r="AA32" s="283"/>
      <c r="AB32" s="283"/>
      <c r="AC32" s="283"/>
      <c r="AD32" s="283"/>
      <c r="AE32" s="283"/>
      <c r="AF32" s="283"/>
      <c r="AG32" s="283"/>
      <c r="AH32" s="283"/>
      <c r="AI32" s="283"/>
      <c r="AJ32" s="283"/>
      <c r="AK32" s="283"/>
      <c r="AL32" s="283"/>
      <c r="AM32" s="283"/>
      <c r="AN32" s="283"/>
      <c r="AO32" s="283"/>
      <c r="AP32" s="283"/>
      <c r="AQ32" s="283"/>
      <c r="AR32" s="283"/>
      <c r="AS32" s="283"/>
      <c r="AT32" s="283"/>
      <c r="AU32" s="283"/>
      <c r="AV32" s="283"/>
      <c r="AW32" s="283"/>
      <c r="AX32" s="283"/>
      <c r="AY32" s="283"/>
      <c r="AZ32" s="283"/>
      <c r="BA32" s="283"/>
      <c r="BB32" s="283"/>
      <c r="BC32" s="283"/>
      <c r="BD32" s="283"/>
      <c r="BE32" s="283"/>
    </row>
    <row r="33" spans="3:57" x14ac:dyDescent="0.3">
      <c r="C33" s="283"/>
      <c r="D33" s="283"/>
      <c r="E33" s="283"/>
      <c r="F33" s="284"/>
      <c r="G33" s="283"/>
      <c r="H33" s="284"/>
      <c r="I33" s="284"/>
      <c r="J33" s="283"/>
      <c r="K33" s="283"/>
      <c r="L33" s="283"/>
      <c r="M33" s="284"/>
      <c r="N33" s="284"/>
      <c r="O33" s="284"/>
      <c r="P33" s="284"/>
      <c r="Q33" s="284"/>
      <c r="R33" s="284"/>
      <c r="S33" s="284"/>
      <c r="T33" s="284"/>
      <c r="U33" s="284"/>
      <c r="V33" s="283"/>
      <c r="W33" s="283"/>
      <c r="X33" s="283"/>
      <c r="Y33" s="283"/>
      <c r="Z33" s="283"/>
      <c r="AA33" s="283"/>
      <c r="AB33" s="283"/>
      <c r="AC33" s="283"/>
      <c r="AD33" s="283"/>
      <c r="AE33" s="283"/>
      <c r="AF33" s="283"/>
      <c r="AG33" s="283"/>
      <c r="AH33" s="283"/>
      <c r="AI33" s="283"/>
      <c r="AJ33" s="283"/>
      <c r="AK33" s="283"/>
      <c r="AL33" s="283"/>
      <c r="AM33" s="283"/>
      <c r="AN33" s="283"/>
      <c r="AO33" s="283"/>
      <c r="AP33" s="283"/>
      <c r="AQ33" s="283"/>
      <c r="AR33" s="283"/>
      <c r="AS33" s="283"/>
      <c r="AT33" s="283"/>
      <c r="AU33" s="283"/>
      <c r="AV33" s="283"/>
      <c r="AW33" s="283"/>
      <c r="AX33" s="283"/>
      <c r="AY33" s="283"/>
      <c r="AZ33" s="283"/>
      <c r="BA33" s="283"/>
      <c r="BB33" s="283"/>
      <c r="BC33" s="283"/>
      <c r="BD33" s="283"/>
      <c r="BE33" s="283"/>
    </row>
    <row r="34" spans="3:57" x14ac:dyDescent="0.3">
      <c r="C34" s="283"/>
      <c r="D34" s="283"/>
      <c r="E34" s="283"/>
      <c r="F34" s="284"/>
      <c r="G34" s="283"/>
      <c r="H34" s="284"/>
      <c r="I34" s="284"/>
      <c r="J34" s="283"/>
      <c r="K34" s="283"/>
      <c r="L34" s="283"/>
      <c r="M34" s="284"/>
      <c r="N34" s="284"/>
      <c r="O34" s="284"/>
      <c r="P34" s="284"/>
      <c r="Q34" s="284"/>
      <c r="R34" s="284"/>
      <c r="S34" s="284"/>
      <c r="T34" s="284"/>
      <c r="U34" s="284"/>
      <c r="V34" s="283"/>
      <c r="W34" s="283"/>
      <c r="X34" s="283"/>
      <c r="Y34" s="283"/>
      <c r="Z34" s="283"/>
      <c r="AA34" s="283"/>
      <c r="AB34" s="283"/>
      <c r="AC34" s="283"/>
      <c r="AD34" s="283"/>
      <c r="AE34" s="283"/>
      <c r="AF34" s="283"/>
      <c r="AG34" s="283"/>
      <c r="AH34" s="283"/>
      <c r="AI34" s="283"/>
      <c r="AJ34" s="283"/>
      <c r="AK34" s="283"/>
      <c r="AL34" s="283"/>
      <c r="AM34" s="283"/>
      <c r="AN34" s="283"/>
      <c r="AO34" s="283"/>
      <c r="AP34" s="283"/>
      <c r="AQ34" s="283"/>
      <c r="AR34" s="283"/>
      <c r="AS34" s="283"/>
      <c r="AT34" s="283"/>
      <c r="AU34" s="283"/>
      <c r="AV34" s="283"/>
      <c r="AW34" s="283"/>
      <c r="AX34" s="283"/>
      <c r="AY34" s="283"/>
      <c r="AZ34" s="283"/>
      <c r="BA34" s="283"/>
      <c r="BB34" s="283"/>
      <c r="BC34" s="283"/>
      <c r="BD34" s="283"/>
      <c r="BE34" s="283"/>
    </row>
    <row r="35" spans="3:57" x14ac:dyDescent="0.3">
      <c r="C35" s="283"/>
      <c r="D35" s="283"/>
      <c r="E35" s="283"/>
      <c r="F35" s="284"/>
      <c r="G35" s="283"/>
      <c r="H35" s="284"/>
      <c r="I35" s="284"/>
      <c r="J35" s="283"/>
      <c r="K35" s="283"/>
      <c r="L35" s="283"/>
      <c r="M35" s="284"/>
      <c r="N35" s="284"/>
      <c r="O35" s="284"/>
      <c r="P35" s="284"/>
      <c r="Q35" s="284"/>
      <c r="R35" s="284"/>
      <c r="S35" s="284"/>
      <c r="T35" s="284"/>
      <c r="U35" s="284"/>
      <c r="V35" s="283"/>
      <c r="W35" s="283"/>
      <c r="X35" s="283"/>
      <c r="Y35" s="283"/>
      <c r="Z35" s="283"/>
      <c r="AA35" s="283"/>
      <c r="AB35" s="283"/>
      <c r="AC35" s="283"/>
      <c r="AD35" s="283"/>
      <c r="AE35" s="283"/>
      <c r="AF35" s="283"/>
      <c r="AG35" s="283"/>
      <c r="AH35" s="283"/>
      <c r="AI35" s="283"/>
      <c r="AJ35" s="283"/>
      <c r="AK35" s="283"/>
      <c r="AL35" s="283"/>
      <c r="AM35" s="283"/>
      <c r="AN35" s="283"/>
      <c r="AO35" s="283"/>
      <c r="AP35" s="283"/>
      <c r="AQ35" s="283"/>
      <c r="AR35" s="283"/>
      <c r="AS35" s="283"/>
      <c r="AT35" s="283"/>
      <c r="AU35" s="283"/>
      <c r="AV35" s="283"/>
      <c r="AW35" s="283"/>
      <c r="AX35" s="283"/>
      <c r="AY35" s="283"/>
      <c r="AZ35" s="283"/>
      <c r="BA35" s="283"/>
      <c r="BB35" s="283"/>
      <c r="BC35" s="283"/>
      <c r="BD35" s="283"/>
      <c r="BE35" s="283"/>
    </row>
    <row r="36" spans="3:57" ht="15.75" customHeight="1" x14ac:dyDescent="0.3">
      <c r="C36" s="283"/>
      <c r="D36" s="283"/>
      <c r="E36" s="283"/>
      <c r="F36" s="284"/>
      <c r="G36" s="283"/>
      <c r="H36" s="284"/>
      <c r="I36" s="284"/>
      <c r="J36" s="283"/>
      <c r="K36" s="283"/>
      <c r="L36" s="283"/>
      <c r="M36" s="284"/>
      <c r="N36" s="284"/>
      <c r="O36" s="284"/>
      <c r="P36" s="284"/>
      <c r="Q36" s="284"/>
      <c r="R36" s="284"/>
      <c r="S36" s="284"/>
      <c r="T36" s="284"/>
      <c r="U36" s="284"/>
      <c r="V36" s="283"/>
      <c r="W36" s="283"/>
      <c r="X36" s="283"/>
      <c r="Y36" s="283"/>
      <c r="Z36" s="283"/>
      <c r="AA36" s="283"/>
      <c r="AB36" s="283"/>
      <c r="AC36" s="283"/>
      <c r="AD36" s="283"/>
      <c r="AE36" s="283"/>
      <c r="AF36" s="283"/>
      <c r="AG36" s="283"/>
      <c r="AH36" s="283"/>
      <c r="AI36" s="283"/>
      <c r="AJ36" s="283"/>
      <c r="AK36" s="283"/>
      <c r="AL36" s="283"/>
      <c r="AM36" s="283"/>
      <c r="AN36" s="283"/>
      <c r="AO36" s="283"/>
      <c r="AP36" s="283"/>
      <c r="AQ36" s="283"/>
      <c r="AR36" s="283"/>
      <c r="AS36" s="283"/>
      <c r="AT36" s="283"/>
      <c r="AU36" s="283"/>
      <c r="AV36" s="283"/>
      <c r="AW36" s="283"/>
      <c r="AX36" s="283"/>
      <c r="AY36" s="283"/>
      <c r="AZ36" s="283"/>
      <c r="BA36" s="283"/>
      <c r="BB36" s="283"/>
      <c r="BC36" s="283"/>
      <c r="BD36" s="283"/>
      <c r="BE36" s="283"/>
    </row>
    <row r="37" spans="3:57" ht="9.75" customHeight="1" x14ac:dyDescent="0.3">
      <c r="C37" s="283"/>
      <c r="D37" s="283"/>
      <c r="E37" s="283"/>
      <c r="F37" s="284"/>
      <c r="G37" s="283"/>
      <c r="H37" s="284"/>
      <c r="I37" s="284"/>
      <c r="J37" s="283"/>
      <c r="K37" s="283"/>
      <c r="L37" s="283"/>
      <c r="M37" s="284"/>
      <c r="N37" s="284"/>
      <c r="O37" s="284"/>
      <c r="P37" s="284"/>
      <c r="Q37" s="284"/>
      <c r="R37" s="284"/>
      <c r="S37" s="284"/>
      <c r="T37" s="284"/>
      <c r="U37" s="284"/>
      <c r="V37" s="283"/>
      <c r="W37" s="283"/>
      <c r="X37" s="283"/>
      <c r="Y37" s="283"/>
      <c r="Z37" s="283"/>
      <c r="AA37" s="283"/>
      <c r="AB37" s="283"/>
      <c r="AC37" s="283"/>
      <c r="AD37" s="283"/>
      <c r="AE37" s="283"/>
      <c r="AF37" s="283"/>
      <c r="AG37" s="283"/>
      <c r="AH37" s="283"/>
      <c r="AI37" s="283"/>
      <c r="AJ37" s="283"/>
      <c r="AK37" s="283"/>
      <c r="AL37" s="283"/>
      <c r="AM37" s="283"/>
      <c r="AN37" s="283"/>
      <c r="AO37" s="283"/>
      <c r="AP37" s="283"/>
      <c r="AQ37" s="283"/>
      <c r="AR37" s="283"/>
      <c r="AS37" s="283"/>
      <c r="AT37" s="283"/>
      <c r="AU37" s="283"/>
      <c r="AV37" s="283"/>
      <c r="AW37" s="283"/>
      <c r="AX37" s="283"/>
      <c r="AY37" s="283"/>
      <c r="AZ37" s="283"/>
      <c r="BA37" s="283"/>
      <c r="BB37" s="283"/>
      <c r="BC37" s="283"/>
      <c r="BD37" s="283"/>
      <c r="BE37" s="283"/>
    </row>
    <row r="38" spans="3:57" ht="15" customHeight="1" x14ac:dyDescent="0.3">
      <c r="C38" s="283"/>
      <c r="D38" s="283"/>
      <c r="E38" s="283"/>
      <c r="F38" s="284"/>
      <c r="G38" s="283"/>
      <c r="H38" s="284"/>
      <c r="I38" s="284"/>
      <c r="J38" s="283"/>
      <c r="K38" s="283"/>
      <c r="L38" s="283"/>
      <c r="M38" s="284"/>
      <c r="N38" s="284"/>
      <c r="O38" s="284"/>
      <c r="P38" s="284"/>
      <c r="Q38" s="284"/>
      <c r="R38" s="284"/>
      <c r="S38" s="284"/>
      <c r="T38" s="284"/>
      <c r="U38" s="284"/>
      <c r="V38" s="283"/>
      <c r="W38" s="283"/>
      <c r="X38" s="283"/>
      <c r="Y38" s="283"/>
      <c r="Z38" s="283"/>
      <c r="AA38" s="283"/>
      <c r="AB38" s="283"/>
      <c r="AC38" s="283"/>
      <c r="AD38" s="283"/>
      <c r="AE38" s="283"/>
      <c r="AF38" s="283"/>
      <c r="AG38" s="283"/>
      <c r="AH38" s="283"/>
      <c r="AI38" s="283"/>
      <c r="AJ38" s="283"/>
      <c r="AK38" s="283"/>
      <c r="AL38" s="283"/>
      <c r="AM38" s="283"/>
      <c r="AN38" s="283"/>
      <c r="AO38" s="283"/>
      <c r="AP38" s="283"/>
      <c r="AQ38" s="283"/>
      <c r="AR38" s="283"/>
      <c r="AS38" s="283"/>
      <c r="AT38" s="283"/>
      <c r="AU38" s="283"/>
      <c r="AV38" s="283"/>
      <c r="AW38" s="283"/>
      <c r="AX38" s="283"/>
      <c r="AY38" s="283"/>
      <c r="AZ38" s="283"/>
      <c r="BA38" s="283"/>
      <c r="BB38" s="283"/>
      <c r="BC38" s="283"/>
      <c r="BD38" s="283"/>
      <c r="BE38" s="283"/>
    </row>
    <row r="39" spans="3:57" ht="15" customHeight="1" x14ac:dyDescent="0.3">
      <c r="C39" s="283"/>
      <c r="D39" s="283"/>
      <c r="E39" s="283"/>
      <c r="F39" s="284"/>
      <c r="G39" s="283"/>
      <c r="H39" s="284"/>
      <c r="I39" s="284"/>
      <c r="J39" s="283"/>
      <c r="K39" s="283"/>
      <c r="L39" s="283"/>
      <c r="M39" s="284"/>
      <c r="N39" s="284"/>
      <c r="O39" s="284"/>
      <c r="P39" s="284"/>
      <c r="Q39" s="284"/>
      <c r="R39" s="284"/>
      <c r="S39" s="284"/>
      <c r="T39" s="284"/>
      <c r="U39" s="284"/>
      <c r="V39" s="283"/>
      <c r="W39" s="283"/>
      <c r="X39" s="283"/>
      <c r="Y39" s="283"/>
      <c r="Z39" s="283"/>
      <c r="AA39" s="283"/>
      <c r="AB39" s="283"/>
      <c r="AC39" s="283"/>
      <c r="AD39" s="283"/>
      <c r="AE39" s="283"/>
      <c r="AF39" s="283"/>
      <c r="AG39" s="283"/>
      <c r="AH39" s="283"/>
      <c r="AI39" s="283"/>
      <c r="AJ39" s="283"/>
      <c r="AK39" s="283"/>
      <c r="AL39" s="283"/>
      <c r="AM39" s="283"/>
      <c r="AN39" s="283"/>
      <c r="AO39" s="283"/>
      <c r="AP39" s="283"/>
      <c r="AQ39" s="283"/>
      <c r="AR39" s="283"/>
      <c r="AS39" s="283"/>
      <c r="AT39" s="283"/>
      <c r="AU39" s="283"/>
      <c r="AV39" s="283"/>
      <c r="AW39" s="283"/>
      <c r="AX39" s="283"/>
      <c r="AY39" s="283"/>
      <c r="AZ39" s="283"/>
      <c r="BA39" s="283"/>
      <c r="BB39" s="283"/>
      <c r="BC39" s="283"/>
      <c r="BD39" s="283"/>
      <c r="BE39" s="283"/>
    </row>
    <row r="40" spans="3:57" ht="15.75" customHeight="1" x14ac:dyDescent="0.3">
      <c r="C40" s="283"/>
      <c r="D40" s="283"/>
      <c r="E40" s="283"/>
      <c r="F40" s="284"/>
      <c r="G40" s="283"/>
      <c r="H40" s="284"/>
      <c r="I40" s="284"/>
      <c r="J40" s="283"/>
      <c r="K40" s="283"/>
      <c r="L40" s="283"/>
      <c r="M40" s="284"/>
      <c r="N40" s="284"/>
      <c r="O40" s="284"/>
      <c r="P40" s="284"/>
      <c r="Q40" s="284"/>
      <c r="R40" s="284"/>
      <c r="S40" s="284"/>
      <c r="T40" s="284"/>
      <c r="U40" s="284"/>
      <c r="V40" s="283"/>
      <c r="W40" s="283"/>
      <c r="X40" s="283"/>
      <c r="Y40" s="283"/>
      <c r="Z40" s="283"/>
      <c r="AA40" s="283"/>
      <c r="AB40" s="283"/>
      <c r="AC40" s="283"/>
      <c r="AD40" s="283"/>
      <c r="AE40" s="283"/>
      <c r="AF40" s="283"/>
      <c r="AG40" s="283"/>
      <c r="AH40" s="283"/>
      <c r="AI40" s="283"/>
      <c r="AJ40" s="283"/>
      <c r="AK40" s="283"/>
      <c r="AL40" s="283"/>
      <c r="AM40" s="283"/>
      <c r="AN40" s="283"/>
      <c r="AO40" s="283"/>
      <c r="AP40" s="283"/>
      <c r="AQ40" s="283"/>
      <c r="AR40" s="283"/>
      <c r="AS40" s="283"/>
      <c r="AT40" s="283"/>
      <c r="AU40" s="283"/>
      <c r="AV40" s="283"/>
      <c r="AW40" s="283"/>
      <c r="AX40" s="283"/>
      <c r="AY40" s="283"/>
      <c r="AZ40" s="283"/>
      <c r="BA40" s="283"/>
      <c r="BB40" s="283"/>
      <c r="BC40" s="283"/>
      <c r="BD40" s="283"/>
      <c r="BE40" s="283"/>
    </row>
    <row r="41" spans="3:57" ht="12.75" customHeight="1" x14ac:dyDescent="0.3">
      <c r="C41" s="283"/>
      <c r="D41" s="283"/>
      <c r="E41" s="283"/>
      <c r="F41" s="284"/>
      <c r="G41" s="283"/>
      <c r="H41" s="284"/>
      <c r="I41" s="284"/>
      <c r="J41" s="283"/>
      <c r="K41" s="283"/>
      <c r="L41" s="283"/>
      <c r="M41" s="284"/>
      <c r="N41" s="284"/>
      <c r="O41" s="284"/>
      <c r="P41" s="284"/>
      <c r="Q41" s="284"/>
      <c r="R41" s="284"/>
      <c r="S41" s="284"/>
      <c r="T41" s="284"/>
      <c r="U41" s="284"/>
      <c r="V41" s="283"/>
      <c r="W41" s="283"/>
      <c r="X41" s="283"/>
      <c r="Y41" s="283"/>
      <c r="Z41" s="283"/>
      <c r="AA41" s="283"/>
      <c r="AB41" s="283"/>
      <c r="AC41" s="283"/>
      <c r="AD41" s="283"/>
      <c r="AE41" s="283"/>
      <c r="AF41" s="283"/>
      <c r="AG41" s="283"/>
      <c r="AH41" s="283"/>
      <c r="AI41" s="283"/>
      <c r="AJ41" s="283"/>
      <c r="AK41" s="283"/>
      <c r="AL41" s="283"/>
      <c r="AM41" s="283"/>
      <c r="AN41" s="283"/>
      <c r="AO41" s="283"/>
      <c r="AP41" s="283"/>
      <c r="AQ41" s="283"/>
      <c r="AR41" s="283"/>
      <c r="AS41" s="283"/>
      <c r="AT41" s="283"/>
      <c r="AU41" s="283"/>
      <c r="AV41" s="283"/>
      <c r="AW41" s="283"/>
      <c r="AX41" s="283"/>
      <c r="AY41" s="283"/>
      <c r="AZ41" s="283"/>
      <c r="BA41" s="283"/>
      <c r="BB41" s="283"/>
      <c r="BC41" s="283"/>
      <c r="BD41" s="283"/>
      <c r="BE41" s="283"/>
    </row>
    <row r="42" spans="3:57" ht="15" customHeight="1" x14ac:dyDescent="0.3">
      <c r="C42" s="283"/>
      <c r="D42" s="283"/>
      <c r="E42" s="283"/>
      <c r="F42" s="284"/>
      <c r="G42" s="283"/>
      <c r="H42" s="284"/>
      <c r="I42" s="284"/>
      <c r="J42" s="283"/>
      <c r="K42" s="283"/>
      <c r="L42" s="283"/>
      <c r="M42" s="284"/>
      <c r="N42" s="284"/>
      <c r="O42" s="284"/>
      <c r="P42" s="284"/>
      <c r="Q42" s="284"/>
      <c r="R42" s="284"/>
      <c r="S42" s="284"/>
      <c r="T42" s="284"/>
      <c r="U42" s="284"/>
      <c r="V42" s="283"/>
      <c r="W42" s="283"/>
      <c r="X42" s="283"/>
      <c r="Y42" s="283"/>
      <c r="Z42" s="283"/>
      <c r="AA42" s="283"/>
      <c r="AB42" s="283"/>
      <c r="AC42" s="283"/>
      <c r="AD42" s="283"/>
      <c r="AE42" s="283"/>
      <c r="AF42" s="283"/>
      <c r="AG42" s="283"/>
      <c r="AH42" s="283"/>
      <c r="AI42" s="283"/>
      <c r="AJ42" s="283"/>
      <c r="AK42" s="283"/>
      <c r="AL42" s="283"/>
      <c r="AM42" s="283"/>
      <c r="AN42" s="283"/>
      <c r="AO42" s="283"/>
      <c r="AP42" s="283"/>
      <c r="AQ42" s="283"/>
      <c r="AR42" s="283"/>
      <c r="AS42" s="283"/>
      <c r="AT42" s="283"/>
      <c r="AU42" s="283"/>
      <c r="AV42" s="283"/>
      <c r="AW42" s="283"/>
      <c r="AX42" s="283"/>
      <c r="AY42" s="283"/>
      <c r="AZ42" s="283"/>
      <c r="BA42" s="283"/>
      <c r="BB42" s="283"/>
      <c r="BC42" s="283"/>
      <c r="BD42" s="283"/>
      <c r="BE42" s="283"/>
    </row>
    <row r="43" spans="3:57" x14ac:dyDescent="0.3">
      <c r="C43" s="283"/>
      <c r="D43" s="283"/>
      <c r="E43" s="283"/>
      <c r="F43" s="284"/>
      <c r="G43" s="283"/>
      <c r="H43" s="284"/>
      <c r="I43" s="284"/>
      <c r="J43" s="283"/>
      <c r="K43" s="283"/>
      <c r="L43" s="283"/>
      <c r="M43" s="284"/>
      <c r="N43" s="284"/>
      <c r="O43" s="284"/>
      <c r="P43" s="284"/>
      <c r="Q43" s="284"/>
      <c r="R43" s="284"/>
      <c r="S43" s="284"/>
      <c r="T43" s="284"/>
      <c r="U43" s="284"/>
      <c r="V43" s="283"/>
      <c r="W43" s="283"/>
      <c r="X43" s="283"/>
      <c r="Y43" s="283"/>
      <c r="Z43" s="283"/>
      <c r="AA43" s="283"/>
      <c r="AB43" s="283"/>
      <c r="AC43" s="283"/>
      <c r="AD43" s="283"/>
      <c r="AE43" s="283"/>
      <c r="AF43" s="283"/>
      <c r="AG43" s="283"/>
      <c r="AH43" s="283"/>
      <c r="AI43" s="283"/>
      <c r="AJ43" s="283"/>
      <c r="AK43" s="283"/>
      <c r="AL43" s="283"/>
      <c r="AM43" s="283"/>
      <c r="AN43" s="283"/>
      <c r="AO43" s="283"/>
      <c r="AP43" s="283"/>
      <c r="AQ43" s="283"/>
      <c r="AR43" s="283"/>
      <c r="AS43" s="283"/>
      <c r="AT43" s="283"/>
      <c r="AU43" s="283"/>
      <c r="AV43" s="283"/>
      <c r="AW43" s="283"/>
      <c r="AX43" s="283"/>
      <c r="AY43" s="283"/>
      <c r="AZ43" s="283"/>
      <c r="BA43" s="283"/>
      <c r="BB43" s="283"/>
      <c r="BC43" s="283"/>
      <c r="BD43" s="283"/>
      <c r="BE43" s="283"/>
    </row>
    <row r="44" spans="3:57" x14ac:dyDescent="0.3">
      <c r="C44" s="283"/>
      <c r="D44" s="283"/>
      <c r="E44" s="283"/>
      <c r="F44" s="284"/>
      <c r="G44" s="283"/>
      <c r="H44" s="284"/>
      <c r="I44" s="284"/>
      <c r="J44" s="283"/>
      <c r="K44" s="283"/>
      <c r="L44" s="283"/>
      <c r="M44" s="284"/>
      <c r="N44" s="284"/>
      <c r="O44" s="284"/>
      <c r="P44" s="284"/>
      <c r="Q44" s="284"/>
      <c r="R44" s="284"/>
      <c r="S44" s="284"/>
      <c r="T44" s="284"/>
      <c r="U44" s="284"/>
      <c r="V44" s="283"/>
      <c r="W44" s="283"/>
      <c r="X44" s="283"/>
      <c r="Y44" s="283"/>
      <c r="Z44" s="283"/>
      <c r="AA44" s="283"/>
      <c r="AB44" s="283"/>
      <c r="AC44" s="283"/>
      <c r="AD44" s="283"/>
      <c r="AE44" s="283"/>
      <c r="AF44" s="283"/>
      <c r="AG44" s="283"/>
      <c r="AH44" s="283"/>
      <c r="AI44" s="283"/>
      <c r="AJ44" s="283"/>
      <c r="AK44" s="283"/>
      <c r="AL44" s="283"/>
      <c r="AM44" s="283"/>
      <c r="AN44" s="283"/>
      <c r="AO44" s="283"/>
      <c r="AP44" s="283"/>
      <c r="AQ44" s="283"/>
      <c r="AR44" s="283"/>
      <c r="AS44" s="283"/>
      <c r="AT44" s="283"/>
      <c r="AU44" s="283"/>
      <c r="AV44" s="283"/>
      <c r="AW44" s="283"/>
      <c r="AX44" s="283"/>
      <c r="AY44" s="283"/>
      <c r="AZ44" s="283"/>
      <c r="BA44" s="283"/>
      <c r="BB44" s="283"/>
      <c r="BC44" s="283"/>
      <c r="BD44" s="283"/>
      <c r="BE44" s="283"/>
    </row>
    <row r="45" spans="3:57" x14ac:dyDescent="0.3">
      <c r="C45" s="283"/>
      <c r="D45" s="283"/>
      <c r="E45" s="283"/>
      <c r="F45" s="284"/>
      <c r="G45" s="283"/>
      <c r="H45" s="284"/>
      <c r="I45" s="284"/>
      <c r="J45" s="283"/>
      <c r="K45" s="283"/>
      <c r="L45" s="283"/>
      <c r="M45" s="284"/>
      <c r="N45" s="284"/>
      <c r="O45" s="284"/>
      <c r="P45" s="284"/>
      <c r="Q45" s="284"/>
      <c r="R45" s="284"/>
      <c r="S45" s="284"/>
      <c r="T45" s="284"/>
      <c r="U45" s="284"/>
      <c r="V45" s="283"/>
      <c r="W45" s="283"/>
      <c r="X45" s="283"/>
      <c r="Y45" s="283"/>
      <c r="Z45" s="283"/>
      <c r="AA45" s="283"/>
      <c r="AB45" s="283"/>
      <c r="AC45" s="283"/>
      <c r="AD45" s="283"/>
      <c r="AE45" s="283"/>
      <c r="AF45" s="283"/>
      <c r="AG45" s="283"/>
      <c r="AH45" s="283"/>
      <c r="AI45" s="283"/>
      <c r="AJ45" s="283"/>
      <c r="AK45" s="283"/>
      <c r="AL45" s="283"/>
      <c r="AM45" s="283"/>
      <c r="AN45" s="283"/>
      <c r="AO45" s="283"/>
      <c r="AP45" s="283"/>
      <c r="AQ45" s="283"/>
      <c r="AR45" s="283"/>
      <c r="AS45" s="283"/>
      <c r="AT45" s="283"/>
      <c r="AU45" s="283"/>
      <c r="AV45" s="283"/>
      <c r="AW45" s="283"/>
      <c r="AX45" s="283"/>
      <c r="AY45" s="283"/>
      <c r="AZ45" s="283"/>
      <c r="BA45" s="283"/>
      <c r="BB45" s="283"/>
      <c r="BC45" s="283"/>
      <c r="BD45" s="283"/>
      <c r="BE45" s="283"/>
    </row>
    <row r="46" spans="3:57" x14ac:dyDescent="0.3">
      <c r="C46" s="283"/>
      <c r="D46" s="283"/>
      <c r="E46" s="283"/>
      <c r="F46" s="284"/>
      <c r="G46" s="283"/>
      <c r="H46" s="284"/>
      <c r="I46" s="284"/>
      <c r="J46" s="283"/>
      <c r="K46" s="283"/>
      <c r="L46" s="283"/>
      <c r="M46" s="284"/>
      <c r="N46" s="284"/>
      <c r="O46" s="284"/>
      <c r="P46" s="284"/>
      <c r="Q46" s="284"/>
      <c r="R46" s="284"/>
      <c r="S46" s="284"/>
      <c r="T46" s="284"/>
      <c r="U46" s="284"/>
      <c r="V46" s="283"/>
      <c r="W46" s="283"/>
      <c r="X46" s="283"/>
      <c r="Y46" s="283"/>
      <c r="Z46" s="283"/>
      <c r="AA46" s="283"/>
      <c r="AB46" s="283"/>
      <c r="AC46" s="283"/>
      <c r="AD46" s="283"/>
      <c r="AE46" s="283"/>
      <c r="AF46" s="283"/>
      <c r="AG46" s="283"/>
      <c r="AH46" s="283"/>
      <c r="AI46" s="283"/>
      <c r="AJ46" s="283"/>
      <c r="AK46" s="283"/>
      <c r="AL46" s="283"/>
      <c r="AM46" s="283"/>
      <c r="AN46" s="283"/>
      <c r="AO46" s="283"/>
      <c r="AP46" s="283"/>
      <c r="AQ46" s="283"/>
      <c r="AR46" s="283"/>
      <c r="AS46" s="283"/>
      <c r="AT46" s="283"/>
      <c r="AU46" s="283"/>
      <c r="AV46" s="283"/>
      <c r="AW46" s="283"/>
      <c r="AX46" s="283"/>
      <c r="AY46" s="283"/>
      <c r="AZ46" s="283"/>
      <c r="BA46" s="283"/>
      <c r="BB46" s="283"/>
      <c r="BC46" s="283"/>
      <c r="BD46" s="283"/>
      <c r="BE46" s="283"/>
    </row>
    <row r="47" spans="3:57" ht="15" customHeight="1" x14ac:dyDescent="0.3">
      <c r="C47" s="283"/>
      <c r="D47" s="283"/>
      <c r="E47" s="283"/>
      <c r="F47" s="284"/>
      <c r="G47" s="283"/>
      <c r="H47" s="284"/>
      <c r="I47" s="284"/>
      <c r="J47" s="283"/>
      <c r="K47" s="283"/>
      <c r="L47" s="283"/>
      <c r="M47" s="284"/>
      <c r="N47" s="284"/>
      <c r="O47" s="284"/>
      <c r="P47" s="284"/>
      <c r="Q47" s="284"/>
      <c r="R47" s="284"/>
      <c r="S47" s="284"/>
      <c r="T47" s="284"/>
      <c r="U47" s="284"/>
      <c r="V47" s="283"/>
      <c r="W47" s="283"/>
      <c r="X47" s="283"/>
      <c r="Y47" s="283"/>
      <c r="Z47" s="283"/>
      <c r="AA47" s="283"/>
      <c r="AB47" s="283"/>
      <c r="AC47" s="283"/>
      <c r="AD47" s="283"/>
      <c r="AE47" s="283"/>
      <c r="AF47" s="283"/>
      <c r="AG47" s="283"/>
      <c r="AH47" s="283"/>
      <c r="AI47" s="283"/>
      <c r="AJ47" s="283"/>
      <c r="AK47" s="283"/>
      <c r="AL47" s="283"/>
      <c r="AM47" s="283"/>
      <c r="AN47" s="283"/>
      <c r="AO47" s="283"/>
      <c r="AP47" s="283"/>
      <c r="AQ47" s="283"/>
      <c r="AR47" s="283"/>
      <c r="AS47" s="283"/>
      <c r="AT47" s="283"/>
      <c r="AU47" s="283"/>
      <c r="AV47" s="283"/>
      <c r="AW47" s="283"/>
      <c r="AX47" s="283"/>
      <c r="AY47" s="283"/>
      <c r="AZ47" s="283"/>
      <c r="BA47" s="283"/>
      <c r="BB47" s="283"/>
      <c r="BC47" s="283"/>
      <c r="BD47" s="283"/>
      <c r="BE47" s="283"/>
    </row>
    <row r="48" spans="3:57" x14ac:dyDescent="0.3">
      <c r="C48" s="283"/>
      <c r="D48" s="283"/>
      <c r="E48" s="283"/>
      <c r="F48" s="284"/>
      <c r="G48" s="283"/>
      <c r="H48" s="284"/>
      <c r="I48" s="284"/>
      <c r="J48" s="283"/>
      <c r="K48" s="283"/>
      <c r="L48" s="283"/>
      <c r="M48" s="284"/>
      <c r="N48" s="284"/>
      <c r="O48" s="284"/>
      <c r="P48" s="284"/>
      <c r="Q48" s="284"/>
      <c r="R48" s="284"/>
      <c r="S48" s="284"/>
      <c r="T48" s="284"/>
      <c r="U48" s="284"/>
      <c r="V48" s="283"/>
      <c r="W48" s="283"/>
      <c r="X48" s="283"/>
      <c r="Y48" s="283"/>
      <c r="Z48" s="283"/>
      <c r="AA48" s="283"/>
      <c r="AB48" s="283"/>
      <c r="AC48" s="283"/>
      <c r="AD48" s="283"/>
      <c r="AE48" s="283"/>
      <c r="AF48" s="283"/>
      <c r="AG48" s="283"/>
      <c r="AH48" s="283"/>
      <c r="AI48" s="283"/>
      <c r="AJ48" s="283"/>
      <c r="AK48" s="283"/>
      <c r="AL48" s="283"/>
      <c r="AM48" s="283"/>
      <c r="AN48" s="283"/>
      <c r="AO48" s="283"/>
      <c r="AP48" s="283"/>
      <c r="AQ48" s="283"/>
      <c r="AR48" s="283"/>
      <c r="AS48" s="283"/>
      <c r="AT48" s="283"/>
      <c r="AU48" s="283"/>
      <c r="AV48" s="283"/>
      <c r="AW48" s="283"/>
      <c r="AX48" s="283"/>
      <c r="AY48" s="283"/>
      <c r="AZ48" s="283"/>
      <c r="BA48" s="283"/>
      <c r="BB48" s="283"/>
      <c r="BC48" s="283"/>
      <c r="BD48" s="283"/>
      <c r="BE48" s="283"/>
    </row>
    <row r="49" spans="3:57" x14ac:dyDescent="0.3">
      <c r="C49" s="283"/>
      <c r="D49" s="283"/>
      <c r="E49" s="283"/>
      <c r="F49" s="284"/>
      <c r="G49" s="283"/>
      <c r="H49" s="284"/>
      <c r="I49" s="284"/>
      <c r="J49" s="283"/>
      <c r="K49" s="283"/>
      <c r="L49" s="283"/>
      <c r="M49" s="284"/>
      <c r="N49" s="284"/>
      <c r="O49" s="284"/>
      <c r="P49" s="284"/>
      <c r="Q49" s="284"/>
      <c r="R49" s="284"/>
      <c r="S49" s="284"/>
      <c r="T49" s="284"/>
      <c r="U49" s="284"/>
      <c r="V49" s="283"/>
      <c r="W49" s="283"/>
      <c r="X49" s="283"/>
      <c r="Y49" s="283"/>
      <c r="Z49" s="283"/>
      <c r="AA49" s="283"/>
      <c r="AB49" s="283"/>
      <c r="AC49" s="283"/>
      <c r="AD49" s="283"/>
      <c r="AE49" s="283"/>
      <c r="AF49" s="283"/>
      <c r="AG49" s="283"/>
      <c r="AH49" s="283"/>
      <c r="AI49" s="283"/>
      <c r="AJ49" s="283"/>
      <c r="AK49" s="283"/>
      <c r="AL49" s="283"/>
      <c r="AM49" s="283"/>
      <c r="AN49" s="283"/>
      <c r="AO49" s="283"/>
      <c r="AP49" s="283"/>
      <c r="AQ49" s="283"/>
      <c r="AR49" s="283"/>
      <c r="AS49" s="283"/>
      <c r="AT49" s="283"/>
      <c r="AU49" s="283"/>
      <c r="AV49" s="283"/>
      <c r="AW49" s="283"/>
      <c r="AX49" s="283"/>
      <c r="AY49" s="283"/>
      <c r="AZ49" s="283"/>
      <c r="BA49" s="283"/>
      <c r="BB49" s="283"/>
      <c r="BC49" s="283"/>
      <c r="BD49" s="283"/>
      <c r="BE49" s="283"/>
    </row>
    <row r="50" spans="3:57" x14ac:dyDescent="0.3">
      <c r="C50" s="283"/>
      <c r="D50" s="283"/>
      <c r="E50" s="283"/>
      <c r="F50" s="284"/>
      <c r="G50" s="283"/>
      <c r="H50" s="284"/>
      <c r="I50" s="284"/>
      <c r="J50" s="283"/>
      <c r="K50" s="283"/>
      <c r="L50" s="283"/>
      <c r="M50" s="284"/>
      <c r="N50" s="284"/>
      <c r="O50" s="284"/>
      <c r="P50" s="284"/>
      <c r="Q50" s="284"/>
      <c r="R50" s="284"/>
      <c r="S50" s="284"/>
      <c r="T50" s="284"/>
      <c r="U50" s="284"/>
      <c r="V50" s="283"/>
      <c r="W50" s="283"/>
      <c r="X50" s="283"/>
      <c r="Y50" s="283"/>
      <c r="Z50" s="283"/>
      <c r="AA50" s="283"/>
      <c r="AB50" s="283"/>
      <c r="AC50" s="283"/>
      <c r="AD50" s="283"/>
      <c r="AE50" s="283"/>
      <c r="AF50" s="283"/>
      <c r="AG50" s="283"/>
      <c r="AH50" s="283"/>
      <c r="AI50" s="283"/>
      <c r="AJ50" s="283"/>
      <c r="AK50" s="283"/>
      <c r="AL50" s="283"/>
      <c r="AM50" s="283"/>
      <c r="AN50" s="283"/>
      <c r="AO50" s="283"/>
      <c r="AP50" s="283"/>
      <c r="AQ50" s="283"/>
      <c r="AR50" s="283"/>
      <c r="AS50" s="283"/>
      <c r="AT50" s="283"/>
      <c r="AU50" s="283"/>
      <c r="AV50" s="283"/>
      <c r="AW50" s="283"/>
      <c r="AX50" s="283"/>
      <c r="AY50" s="283"/>
      <c r="AZ50" s="283"/>
      <c r="BA50" s="283"/>
      <c r="BB50" s="283"/>
      <c r="BC50" s="283"/>
      <c r="BD50" s="283"/>
      <c r="BE50" s="283"/>
    </row>
    <row r="51" spans="3:57" ht="6.75" customHeight="1" x14ac:dyDescent="0.3">
      <c r="C51" s="283"/>
      <c r="D51" s="283"/>
      <c r="E51" s="283"/>
      <c r="F51" s="284"/>
      <c r="G51" s="283"/>
      <c r="H51" s="284"/>
      <c r="I51" s="284"/>
      <c r="J51" s="283"/>
      <c r="K51" s="283"/>
      <c r="L51" s="283"/>
      <c r="M51" s="284"/>
      <c r="N51" s="284"/>
      <c r="O51" s="284"/>
      <c r="P51" s="284"/>
      <c r="Q51" s="284"/>
      <c r="R51" s="284"/>
      <c r="S51" s="284"/>
      <c r="T51" s="284"/>
      <c r="U51" s="284"/>
      <c r="V51" s="283"/>
      <c r="W51" s="283"/>
      <c r="X51" s="283"/>
      <c r="Y51" s="283"/>
      <c r="Z51" s="283"/>
      <c r="AA51" s="283"/>
      <c r="AB51" s="283"/>
      <c r="AC51" s="283"/>
      <c r="AD51" s="283"/>
      <c r="AE51" s="283"/>
      <c r="AF51" s="283"/>
      <c r="AG51" s="283"/>
      <c r="AH51" s="283"/>
      <c r="AI51" s="283"/>
      <c r="AJ51" s="283"/>
      <c r="AK51" s="283"/>
      <c r="AL51" s="283"/>
      <c r="AM51" s="283"/>
      <c r="AN51" s="283"/>
      <c r="AO51" s="283"/>
      <c r="AP51" s="283"/>
      <c r="AQ51" s="283"/>
      <c r="AR51" s="283"/>
      <c r="AS51" s="283"/>
      <c r="AT51" s="283"/>
      <c r="AU51" s="283"/>
      <c r="AV51" s="283"/>
      <c r="AW51" s="283"/>
      <c r="AX51" s="283"/>
      <c r="AY51" s="283"/>
      <c r="AZ51" s="283"/>
      <c r="BA51" s="283"/>
      <c r="BB51" s="283"/>
      <c r="BC51" s="283"/>
      <c r="BD51" s="283"/>
      <c r="BE51" s="283"/>
    </row>
    <row r="52" spans="3:57" x14ac:dyDescent="0.3">
      <c r="C52" s="283"/>
      <c r="D52" s="283"/>
      <c r="E52" s="283"/>
      <c r="F52" s="284"/>
      <c r="G52" s="283"/>
      <c r="H52" s="284"/>
      <c r="I52" s="284"/>
      <c r="J52" s="283"/>
      <c r="K52" s="283"/>
      <c r="L52" s="283"/>
      <c r="M52" s="284"/>
      <c r="N52" s="284"/>
      <c r="O52" s="284"/>
      <c r="P52" s="284"/>
      <c r="Q52" s="284"/>
      <c r="R52" s="284"/>
      <c r="S52" s="284"/>
      <c r="T52" s="284"/>
      <c r="U52" s="284"/>
      <c r="V52" s="283"/>
      <c r="W52" s="283"/>
      <c r="X52" s="283"/>
      <c r="Y52" s="283"/>
      <c r="Z52" s="283"/>
      <c r="AA52" s="283"/>
      <c r="AB52" s="283"/>
      <c r="AC52" s="283"/>
      <c r="AD52" s="283"/>
      <c r="AE52" s="283"/>
      <c r="AF52" s="283"/>
      <c r="AG52" s="283"/>
      <c r="AH52" s="283"/>
      <c r="AI52" s="283"/>
      <c r="AJ52" s="283"/>
      <c r="AK52" s="283"/>
      <c r="AL52" s="283"/>
      <c r="AM52" s="283"/>
      <c r="AN52" s="283"/>
      <c r="AO52" s="283"/>
      <c r="AP52" s="283"/>
      <c r="AQ52" s="283"/>
      <c r="AR52" s="283"/>
      <c r="AS52" s="283"/>
      <c r="AT52" s="283"/>
      <c r="AU52" s="283"/>
      <c r="AV52" s="283"/>
      <c r="AW52" s="283"/>
      <c r="AX52" s="283"/>
      <c r="AY52" s="283"/>
      <c r="AZ52" s="283"/>
      <c r="BA52" s="283"/>
      <c r="BB52" s="283"/>
      <c r="BC52" s="283"/>
      <c r="BD52" s="283"/>
      <c r="BE52" s="283"/>
    </row>
    <row r="53" spans="3:57" x14ac:dyDescent="0.3">
      <c r="C53" s="283"/>
      <c r="D53" s="283"/>
      <c r="E53" s="283"/>
      <c r="F53" s="284"/>
      <c r="G53" s="283"/>
      <c r="H53" s="284"/>
      <c r="I53" s="284"/>
      <c r="J53" s="283"/>
      <c r="K53" s="283"/>
      <c r="L53" s="283"/>
      <c r="M53" s="284"/>
      <c r="N53" s="284"/>
      <c r="O53" s="284"/>
      <c r="P53" s="284"/>
      <c r="Q53" s="284"/>
      <c r="R53" s="284"/>
      <c r="S53" s="284"/>
      <c r="T53" s="284"/>
      <c r="U53" s="284"/>
      <c r="V53" s="283"/>
      <c r="W53" s="283"/>
      <c r="X53" s="283"/>
      <c r="Y53" s="283"/>
      <c r="Z53" s="283"/>
      <c r="AA53" s="283"/>
      <c r="AB53" s="283"/>
      <c r="AC53" s="283"/>
      <c r="AD53" s="283"/>
      <c r="AE53" s="283"/>
      <c r="AF53" s="283"/>
      <c r="AG53" s="283"/>
      <c r="AH53" s="283"/>
      <c r="AI53" s="283"/>
      <c r="AJ53" s="283"/>
      <c r="AK53" s="283"/>
      <c r="AL53" s="283"/>
      <c r="AM53" s="283"/>
      <c r="AN53" s="283"/>
      <c r="AO53" s="283"/>
      <c r="AP53" s="283"/>
      <c r="AQ53" s="283"/>
      <c r="AR53" s="283"/>
      <c r="AS53" s="283"/>
      <c r="AT53" s="283"/>
      <c r="AU53" s="283"/>
      <c r="AV53" s="283"/>
      <c r="AW53" s="283"/>
      <c r="AX53" s="283"/>
      <c r="AY53" s="283"/>
      <c r="AZ53" s="283"/>
      <c r="BA53" s="283"/>
      <c r="BB53" s="283"/>
      <c r="BC53" s="283"/>
      <c r="BD53" s="283"/>
      <c r="BE53" s="283"/>
    </row>
    <row r="54" spans="3:57" ht="5.25" customHeight="1" x14ac:dyDescent="0.3">
      <c r="C54" s="283"/>
      <c r="D54" s="283"/>
      <c r="E54" s="283"/>
      <c r="F54" s="284"/>
      <c r="G54" s="283"/>
      <c r="H54" s="284"/>
      <c r="I54" s="284"/>
      <c r="J54" s="283"/>
      <c r="K54" s="283"/>
      <c r="L54" s="283"/>
      <c r="M54" s="284"/>
      <c r="N54" s="284"/>
      <c r="O54" s="284"/>
      <c r="P54" s="284"/>
      <c r="Q54" s="284"/>
      <c r="R54" s="284"/>
      <c r="S54" s="284"/>
      <c r="T54" s="284"/>
      <c r="U54" s="284"/>
      <c r="V54" s="283"/>
      <c r="W54" s="283"/>
      <c r="X54" s="283"/>
      <c r="Y54" s="283"/>
      <c r="Z54" s="283"/>
      <c r="AA54" s="283"/>
      <c r="AB54" s="283"/>
      <c r="AC54" s="283"/>
      <c r="AD54" s="283"/>
      <c r="AE54" s="283"/>
      <c r="AF54" s="283"/>
      <c r="AG54" s="283"/>
      <c r="AH54" s="283"/>
      <c r="AI54" s="283"/>
      <c r="AJ54" s="283"/>
      <c r="AK54" s="283"/>
      <c r="AL54" s="283"/>
      <c r="AM54" s="283"/>
      <c r="AN54" s="283"/>
      <c r="AO54" s="283"/>
      <c r="AP54" s="283"/>
      <c r="AQ54" s="283"/>
      <c r="AR54" s="283"/>
      <c r="AS54" s="283"/>
      <c r="AT54" s="283"/>
      <c r="AU54" s="283"/>
      <c r="AV54" s="283"/>
      <c r="AW54" s="283"/>
      <c r="AX54" s="283"/>
      <c r="AY54" s="283"/>
      <c r="AZ54" s="283"/>
      <c r="BA54" s="283"/>
      <c r="BB54" s="283"/>
      <c r="BC54" s="283"/>
      <c r="BD54" s="283"/>
      <c r="BE54" s="283"/>
    </row>
    <row r="55" spans="3:57" x14ac:dyDescent="0.3">
      <c r="C55" s="283"/>
      <c r="D55" s="283"/>
      <c r="E55" s="283"/>
      <c r="F55" s="284"/>
      <c r="G55" s="283"/>
      <c r="H55" s="284"/>
      <c r="I55" s="284"/>
      <c r="J55" s="283"/>
      <c r="K55" s="283"/>
      <c r="L55" s="283"/>
      <c r="M55" s="284"/>
      <c r="N55" s="284"/>
      <c r="O55" s="284"/>
      <c r="P55" s="284"/>
      <c r="Q55" s="284"/>
      <c r="R55" s="284"/>
      <c r="S55" s="284"/>
      <c r="T55" s="284"/>
      <c r="U55" s="284"/>
      <c r="V55" s="283"/>
      <c r="W55" s="283"/>
      <c r="X55" s="283"/>
      <c r="Y55" s="283"/>
      <c r="Z55" s="283"/>
      <c r="AA55" s="283"/>
      <c r="AB55" s="283"/>
      <c r="AC55" s="283"/>
      <c r="AD55" s="283"/>
      <c r="AE55" s="283"/>
      <c r="AF55" s="283"/>
      <c r="AG55" s="283"/>
      <c r="AH55" s="283"/>
      <c r="AI55" s="283"/>
      <c r="AJ55" s="283"/>
      <c r="AK55" s="283"/>
      <c r="AL55" s="283"/>
      <c r="AM55" s="283"/>
      <c r="AN55" s="283"/>
      <c r="AO55" s="283"/>
      <c r="AP55" s="283"/>
      <c r="AQ55" s="283"/>
      <c r="AR55" s="283"/>
      <c r="AS55" s="283"/>
      <c r="AT55" s="283"/>
      <c r="AU55" s="283"/>
      <c r="AV55" s="283"/>
      <c r="AW55" s="283"/>
      <c r="AX55" s="283"/>
      <c r="AY55" s="283"/>
      <c r="AZ55" s="283"/>
      <c r="BA55" s="283"/>
      <c r="BB55" s="283"/>
      <c r="BC55" s="283"/>
      <c r="BD55" s="283"/>
      <c r="BE55" s="283"/>
    </row>
    <row r="56" spans="3:57" x14ac:dyDescent="0.3">
      <c r="C56" s="283"/>
      <c r="D56" s="283"/>
      <c r="E56" s="283"/>
      <c r="F56" s="284"/>
      <c r="G56" s="283"/>
      <c r="H56" s="284"/>
      <c r="I56" s="284"/>
      <c r="J56" s="283"/>
      <c r="K56" s="283"/>
      <c r="L56" s="283"/>
      <c r="M56" s="284"/>
      <c r="N56" s="284"/>
      <c r="O56" s="284"/>
      <c r="P56" s="284"/>
      <c r="Q56" s="284"/>
      <c r="R56" s="284"/>
      <c r="S56" s="284"/>
      <c r="T56" s="284"/>
      <c r="U56" s="284"/>
      <c r="V56" s="283"/>
      <c r="W56" s="283"/>
      <c r="X56" s="283"/>
      <c r="Y56" s="283"/>
      <c r="Z56" s="283"/>
      <c r="AA56" s="283"/>
      <c r="AB56" s="283"/>
      <c r="AC56" s="283"/>
      <c r="AD56" s="283"/>
      <c r="AE56" s="283"/>
      <c r="AF56" s="283"/>
      <c r="AG56" s="283"/>
      <c r="AH56" s="283"/>
      <c r="AI56" s="283"/>
      <c r="AJ56" s="283"/>
      <c r="AK56" s="283"/>
      <c r="AL56" s="283"/>
      <c r="AM56" s="283"/>
      <c r="AN56" s="283"/>
      <c r="AO56" s="283"/>
      <c r="AP56" s="283"/>
      <c r="AQ56" s="283"/>
      <c r="AR56" s="283"/>
      <c r="AS56" s="283"/>
      <c r="AT56" s="283"/>
      <c r="AU56" s="283"/>
      <c r="AV56" s="283"/>
      <c r="AW56" s="283"/>
      <c r="AX56" s="283"/>
      <c r="AY56" s="283"/>
      <c r="AZ56" s="283"/>
      <c r="BA56" s="283"/>
      <c r="BB56" s="283"/>
      <c r="BC56" s="283"/>
      <c r="BD56" s="283"/>
      <c r="BE56" s="283"/>
    </row>
    <row r="57" spans="3:57" x14ac:dyDescent="0.3">
      <c r="C57" s="283"/>
      <c r="D57" s="283"/>
      <c r="E57" s="283"/>
      <c r="F57" s="284"/>
      <c r="G57" s="283"/>
      <c r="H57" s="284"/>
      <c r="I57" s="284"/>
      <c r="J57" s="283"/>
      <c r="K57" s="283"/>
      <c r="L57" s="283"/>
      <c r="M57" s="284"/>
      <c r="N57" s="284"/>
      <c r="O57" s="284"/>
      <c r="P57" s="284"/>
      <c r="Q57" s="284"/>
      <c r="R57" s="284"/>
      <c r="S57" s="284"/>
      <c r="T57" s="284"/>
      <c r="U57" s="284"/>
      <c r="V57" s="283"/>
      <c r="W57" s="283"/>
      <c r="X57" s="283"/>
      <c r="Y57" s="283"/>
      <c r="Z57" s="283"/>
      <c r="AA57" s="283"/>
      <c r="AB57" s="283"/>
      <c r="AC57" s="283"/>
      <c r="AD57" s="283"/>
      <c r="AE57" s="283"/>
      <c r="AF57" s="283"/>
      <c r="AG57" s="283"/>
      <c r="AH57" s="283"/>
      <c r="AI57" s="283"/>
      <c r="AJ57" s="283"/>
      <c r="AK57" s="283"/>
      <c r="AL57" s="283"/>
      <c r="AM57" s="283"/>
      <c r="AN57" s="283"/>
      <c r="AO57" s="283"/>
      <c r="AP57" s="283"/>
      <c r="AQ57" s="283"/>
      <c r="AR57" s="283"/>
      <c r="AS57" s="283"/>
      <c r="AT57" s="283"/>
      <c r="AU57" s="283"/>
      <c r="AV57" s="283"/>
      <c r="AW57" s="283"/>
      <c r="AX57" s="283"/>
      <c r="AY57" s="283"/>
      <c r="AZ57" s="283"/>
      <c r="BA57" s="283"/>
      <c r="BB57" s="283"/>
      <c r="BC57" s="283"/>
      <c r="BD57" s="283"/>
      <c r="BE57" s="283"/>
    </row>
    <row r="58" spans="3:57" x14ac:dyDescent="0.3">
      <c r="C58" s="283"/>
      <c r="D58" s="283"/>
      <c r="E58" s="283"/>
      <c r="F58" s="284"/>
      <c r="G58" s="283"/>
      <c r="H58" s="284"/>
      <c r="I58" s="284"/>
      <c r="J58" s="283"/>
      <c r="K58" s="283"/>
      <c r="L58" s="283"/>
      <c r="M58" s="284"/>
      <c r="N58" s="284"/>
      <c r="O58" s="284"/>
      <c r="P58" s="284"/>
      <c r="Q58" s="284"/>
      <c r="R58" s="284"/>
      <c r="S58" s="284"/>
      <c r="T58" s="284"/>
      <c r="U58" s="284"/>
      <c r="V58" s="283"/>
      <c r="W58" s="283"/>
      <c r="X58" s="283"/>
      <c r="Y58" s="283"/>
      <c r="Z58" s="283"/>
      <c r="AA58" s="283"/>
      <c r="AB58" s="283"/>
      <c r="AC58" s="283"/>
      <c r="AD58" s="283"/>
      <c r="AE58" s="283"/>
      <c r="AF58" s="283"/>
      <c r="AG58" s="283"/>
      <c r="AH58" s="283"/>
      <c r="AI58" s="283"/>
      <c r="AJ58" s="283"/>
      <c r="AK58" s="283"/>
      <c r="AL58" s="283"/>
      <c r="AM58" s="283"/>
      <c r="AN58" s="283"/>
      <c r="AO58" s="283"/>
      <c r="AP58" s="283"/>
      <c r="AQ58" s="283"/>
      <c r="AR58" s="283"/>
      <c r="AS58" s="283"/>
      <c r="AT58" s="283"/>
      <c r="AU58" s="283"/>
      <c r="AV58" s="283"/>
      <c r="AW58" s="283"/>
      <c r="AX58" s="283"/>
      <c r="AY58" s="283"/>
      <c r="AZ58" s="283"/>
      <c r="BA58" s="283"/>
      <c r="BB58" s="283"/>
      <c r="BC58" s="283"/>
      <c r="BD58" s="283"/>
      <c r="BE58" s="283"/>
    </row>
    <row r="59" spans="3:57" x14ac:dyDescent="0.3">
      <c r="C59" s="283"/>
      <c r="D59" s="283"/>
      <c r="E59" s="283"/>
      <c r="F59" s="284"/>
      <c r="G59" s="283"/>
      <c r="H59" s="284"/>
      <c r="I59" s="284"/>
      <c r="J59" s="283"/>
      <c r="K59" s="283"/>
      <c r="L59" s="283"/>
      <c r="M59" s="284"/>
      <c r="N59" s="284"/>
      <c r="O59" s="284"/>
      <c r="P59" s="284"/>
      <c r="Q59" s="284"/>
      <c r="R59" s="284"/>
      <c r="S59" s="284"/>
      <c r="T59" s="284"/>
      <c r="U59" s="284"/>
      <c r="V59" s="283"/>
      <c r="W59" s="283"/>
      <c r="X59" s="283"/>
      <c r="Y59" s="283"/>
      <c r="Z59" s="283"/>
      <c r="AA59" s="283"/>
      <c r="AB59" s="283"/>
      <c r="AC59" s="283"/>
      <c r="AD59" s="283"/>
      <c r="AE59" s="283"/>
      <c r="AF59" s="283"/>
      <c r="AG59" s="283"/>
      <c r="AH59" s="283"/>
      <c r="AI59" s="283"/>
      <c r="AJ59" s="283"/>
      <c r="AK59" s="283"/>
      <c r="AL59" s="283"/>
      <c r="AM59" s="283"/>
      <c r="AN59" s="283"/>
      <c r="AO59" s="283"/>
      <c r="AP59" s="283"/>
      <c r="AQ59" s="283"/>
      <c r="AR59" s="283"/>
      <c r="AS59" s="283"/>
      <c r="AT59" s="283"/>
      <c r="AU59" s="283"/>
      <c r="AV59" s="283"/>
      <c r="AW59" s="283"/>
      <c r="AX59" s="283"/>
      <c r="AY59" s="283"/>
      <c r="AZ59" s="283"/>
      <c r="BA59" s="283"/>
      <c r="BB59" s="283"/>
      <c r="BC59" s="283"/>
      <c r="BD59" s="283"/>
      <c r="BE59" s="283"/>
    </row>
    <row r="60" spans="3:57" x14ac:dyDescent="0.3">
      <c r="C60" s="283"/>
      <c r="D60" s="283"/>
      <c r="E60" s="283"/>
      <c r="F60" s="284"/>
      <c r="G60" s="283"/>
      <c r="H60" s="284"/>
      <c r="I60" s="284"/>
      <c r="J60" s="283"/>
      <c r="K60" s="283"/>
      <c r="L60" s="283"/>
      <c r="M60" s="284"/>
      <c r="N60" s="284"/>
      <c r="O60" s="284"/>
      <c r="P60" s="284"/>
      <c r="Q60" s="284"/>
      <c r="R60" s="284"/>
      <c r="S60" s="284"/>
      <c r="T60" s="284"/>
      <c r="U60" s="284"/>
      <c r="V60" s="283"/>
      <c r="W60" s="283"/>
      <c r="X60" s="283"/>
      <c r="Y60" s="283"/>
      <c r="Z60" s="283"/>
      <c r="AA60" s="283"/>
      <c r="AB60" s="283"/>
      <c r="AC60" s="283"/>
      <c r="AD60" s="283"/>
      <c r="AE60" s="283"/>
      <c r="AF60" s="283"/>
      <c r="AG60" s="283"/>
      <c r="AH60" s="283"/>
      <c r="AI60" s="283"/>
      <c r="AJ60" s="283"/>
      <c r="AK60" s="283"/>
      <c r="AL60" s="283"/>
      <c r="AM60" s="283"/>
      <c r="AN60" s="283"/>
      <c r="AO60" s="283"/>
      <c r="AP60" s="283"/>
      <c r="AQ60" s="283"/>
      <c r="AR60" s="283"/>
      <c r="AS60" s="283"/>
      <c r="AT60" s="283"/>
      <c r="AU60" s="283"/>
      <c r="AV60" s="283"/>
      <c r="AW60" s="283"/>
      <c r="AX60" s="283"/>
      <c r="AY60" s="283"/>
      <c r="AZ60" s="283"/>
      <c r="BA60" s="283"/>
      <c r="BB60" s="283"/>
      <c r="BC60" s="283"/>
      <c r="BD60" s="283"/>
      <c r="BE60" s="283"/>
    </row>
    <row r="61" spans="3:57" x14ac:dyDescent="0.3">
      <c r="C61" s="283"/>
      <c r="D61" s="283"/>
      <c r="E61" s="283"/>
      <c r="F61" s="284"/>
      <c r="G61" s="283"/>
      <c r="H61" s="284"/>
      <c r="I61" s="284"/>
      <c r="J61" s="283"/>
      <c r="K61" s="283"/>
      <c r="L61" s="283"/>
      <c r="M61" s="284"/>
      <c r="N61" s="284"/>
      <c r="O61" s="284"/>
      <c r="P61" s="284"/>
      <c r="Q61" s="284"/>
      <c r="R61" s="284"/>
      <c r="S61" s="284"/>
      <c r="T61" s="284"/>
      <c r="U61" s="284"/>
      <c r="V61" s="283"/>
      <c r="W61" s="283"/>
      <c r="X61" s="283"/>
      <c r="Y61" s="283"/>
      <c r="Z61" s="283"/>
      <c r="AA61" s="283"/>
      <c r="AB61" s="283"/>
      <c r="AC61" s="283"/>
      <c r="AD61" s="283"/>
      <c r="AE61" s="283"/>
      <c r="AF61" s="283"/>
      <c r="AG61" s="283"/>
      <c r="AH61" s="283"/>
      <c r="AI61" s="283"/>
      <c r="AJ61" s="283"/>
      <c r="AK61" s="283"/>
      <c r="AL61" s="283"/>
      <c r="AM61" s="283"/>
      <c r="AN61" s="283"/>
      <c r="AO61" s="283"/>
      <c r="AP61" s="283"/>
      <c r="AQ61" s="283"/>
      <c r="AR61" s="283"/>
      <c r="AS61" s="283"/>
      <c r="AT61" s="283"/>
      <c r="AU61" s="283"/>
      <c r="AV61" s="283"/>
      <c r="AW61" s="283"/>
      <c r="AX61" s="283"/>
      <c r="AY61" s="283"/>
      <c r="AZ61" s="283"/>
      <c r="BA61" s="283"/>
      <c r="BB61" s="283"/>
      <c r="BC61" s="283"/>
      <c r="BD61" s="283"/>
      <c r="BE61" s="283"/>
    </row>
    <row r="62" spans="3:57" x14ac:dyDescent="0.3">
      <c r="C62" s="283"/>
      <c r="D62" s="283"/>
      <c r="E62" s="283"/>
      <c r="F62" s="284"/>
      <c r="G62" s="283"/>
      <c r="H62" s="284"/>
      <c r="I62" s="284"/>
      <c r="J62" s="283"/>
      <c r="K62" s="283"/>
      <c r="L62" s="283"/>
      <c r="M62" s="284"/>
      <c r="N62" s="284"/>
      <c r="O62" s="284"/>
      <c r="P62" s="284"/>
      <c r="Q62" s="284"/>
      <c r="R62" s="284"/>
      <c r="S62" s="284"/>
      <c r="T62" s="284"/>
      <c r="U62" s="284"/>
      <c r="V62" s="283"/>
      <c r="W62" s="283"/>
      <c r="X62" s="283"/>
      <c r="Y62" s="283"/>
      <c r="Z62" s="283"/>
      <c r="AA62" s="283"/>
      <c r="AB62" s="283"/>
      <c r="AC62" s="283"/>
      <c r="AD62" s="283"/>
      <c r="AE62" s="283"/>
      <c r="AF62" s="283"/>
      <c r="AG62" s="283"/>
      <c r="AH62" s="283"/>
      <c r="AI62" s="283"/>
      <c r="AJ62" s="283"/>
      <c r="AK62" s="283"/>
      <c r="AL62" s="283"/>
      <c r="AM62" s="283"/>
      <c r="AN62" s="283"/>
      <c r="AO62" s="283"/>
      <c r="AP62" s="283"/>
      <c r="AQ62" s="283"/>
      <c r="AR62" s="283"/>
      <c r="AS62" s="283"/>
      <c r="AT62" s="283"/>
      <c r="AU62" s="283"/>
      <c r="AV62" s="283"/>
      <c r="AW62" s="283"/>
      <c r="AX62" s="283"/>
      <c r="AY62" s="283"/>
      <c r="AZ62" s="283"/>
      <c r="BA62" s="283"/>
      <c r="BB62" s="283"/>
      <c r="BC62" s="283"/>
      <c r="BD62" s="283"/>
      <c r="BE62" s="283"/>
    </row>
    <row r="63" spans="3:57" x14ac:dyDescent="0.3">
      <c r="C63" s="283"/>
      <c r="D63" s="283"/>
      <c r="E63" s="283"/>
      <c r="F63" s="284"/>
      <c r="G63" s="283"/>
      <c r="H63" s="284"/>
      <c r="I63" s="284"/>
      <c r="J63" s="283"/>
      <c r="K63" s="283"/>
      <c r="L63" s="283"/>
      <c r="M63" s="284"/>
      <c r="N63" s="284"/>
      <c r="O63" s="284"/>
      <c r="P63" s="284"/>
      <c r="Q63" s="284"/>
      <c r="R63" s="284"/>
      <c r="S63" s="284"/>
      <c r="T63" s="284"/>
      <c r="U63" s="284"/>
      <c r="V63" s="283"/>
      <c r="W63" s="283"/>
      <c r="X63" s="283"/>
      <c r="Y63" s="283"/>
      <c r="Z63" s="283"/>
      <c r="AA63" s="283"/>
      <c r="AB63" s="283"/>
      <c r="AC63" s="283"/>
      <c r="AD63" s="283"/>
      <c r="AE63" s="283"/>
      <c r="AF63" s="283"/>
      <c r="AG63" s="283"/>
      <c r="AH63" s="283"/>
      <c r="AI63" s="283"/>
      <c r="AJ63" s="283"/>
      <c r="AK63" s="283"/>
      <c r="AL63" s="283"/>
      <c r="AM63" s="283"/>
      <c r="AN63" s="283"/>
      <c r="AO63" s="283"/>
      <c r="AP63" s="283"/>
      <c r="AQ63" s="283"/>
      <c r="AR63" s="283"/>
      <c r="AS63" s="283"/>
      <c r="AT63" s="283"/>
      <c r="AU63" s="283"/>
      <c r="AV63" s="283"/>
      <c r="AW63" s="283"/>
      <c r="AX63" s="283"/>
      <c r="AY63" s="283"/>
      <c r="AZ63" s="283"/>
      <c r="BA63" s="283"/>
      <c r="BB63" s="283"/>
      <c r="BC63" s="283"/>
      <c r="BD63" s="283"/>
      <c r="BE63" s="283"/>
    </row>
    <row r="64" spans="3:57" x14ac:dyDescent="0.3">
      <c r="C64" s="283"/>
      <c r="D64" s="283"/>
      <c r="E64" s="283"/>
      <c r="F64" s="284"/>
      <c r="G64" s="283"/>
      <c r="H64" s="284"/>
      <c r="I64" s="284"/>
      <c r="J64" s="283"/>
      <c r="K64" s="283"/>
      <c r="L64" s="283"/>
      <c r="M64" s="284"/>
      <c r="N64" s="284"/>
      <c r="O64" s="284"/>
      <c r="P64" s="284"/>
      <c r="Q64" s="284"/>
      <c r="R64" s="284"/>
      <c r="S64" s="284"/>
      <c r="T64" s="284"/>
      <c r="U64" s="284"/>
      <c r="V64" s="283"/>
      <c r="W64" s="283"/>
      <c r="X64" s="283"/>
      <c r="Y64" s="283"/>
      <c r="Z64" s="283"/>
      <c r="AA64" s="283"/>
      <c r="AB64" s="283"/>
      <c r="AC64" s="283"/>
      <c r="AD64" s="283"/>
      <c r="AE64" s="283"/>
      <c r="AF64" s="283"/>
      <c r="AG64" s="283"/>
      <c r="AH64" s="283"/>
      <c r="AI64" s="283"/>
      <c r="AJ64" s="283"/>
      <c r="AK64" s="283"/>
      <c r="AL64" s="283"/>
      <c r="AM64" s="283"/>
      <c r="AN64" s="283"/>
      <c r="AO64" s="283"/>
      <c r="AP64" s="283"/>
      <c r="AQ64" s="283"/>
      <c r="AR64" s="283"/>
      <c r="AS64" s="283"/>
      <c r="AT64" s="283"/>
      <c r="AU64" s="283"/>
      <c r="AV64" s="283"/>
      <c r="AW64" s="283"/>
      <c r="AX64" s="283"/>
      <c r="AY64" s="283"/>
      <c r="AZ64" s="283"/>
      <c r="BA64" s="283"/>
      <c r="BB64" s="283"/>
      <c r="BC64" s="283"/>
      <c r="BD64" s="283"/>
      <c r="BE64" s="283"/>
    </row>
    <row r="65" spans="3:57" x14ac:dyDescent="0.3">
      <c r="C65" s="283"/>
      <c r="D65" s="283"/>
      <c r="E65" s="283"/>
      <c r="F65" s="284"/>
      <c r="G65" s="283"/>
      <c r="H65" s="284"/>
      <c r="I65" s="284"/>
      <c r="J65" s="283"/>
      <c r="K65" s="283"/>
      <c r="L65" s="283"/>
      <c r="M65" s="284"/>
      <c r="N65" s="284"/>
      <c r="O65" s="284"/>
      <c r="P65" s="284"/>
      <c r="Q65" s="284"/>
      <c r="R65" s="284"/>
      <c r="S65" s="284"/>
      <c r="T65" s="284"/>
      <c r="U65" s="284"/>
      <c r="V65" s="283"/>
      <c r="W65" s="283"/>
      <c r="X65" s="283"/>
      <c r="Y65" s="283"/>
      <c r="Z65" s="283"/>
      <c r="AA65" s="283"/>
      <c r="AB65" s="283"/>
      <c r="AC65" s="283"/>
      <c r="AD65" s="283"/>
      <c r="AE65" s="283"/>
      <c r="AF65" s="283"/>
      <c r="AG65" s="283"/>
      <c r="AH65" s="283"/>
      <c r="AI65" s="283"/>
      <c r="AJ65" s="283"/>
      <c r="AK65" s="283"/>
      <c r="AL65" s="283"/>
      <c r="AM65" s="283"/>
      <c r="AN65" s="283"/>
      <c r="AO65" s="283"/>
      <c r="AP65" s="283"/>
      <c r="AQ65" s="283"/>
      <c r="AR65" s="283"/>
      <c r="AS65" s="283"/>
      <c r="AT65" s="283"/>
      <c r="AU65" s="283"/>
      <c r="AV65" s="283"/>
      <c r="AW65" s="283"/>
      <c r="AX65" s="283"/>
      <c r="AY65" s="283"/>
      <c r="AZ65" s="283"/>
      <c r="BA65" s="283"/>
      <c r="BB65" s="283"/>
      <c r="BC65" s="283"/>
      <c r="BD65" s="283"/>
      <c r="BE65" s="283"/>
    </row>
    <row r="66" spans="3:57" x14ac:dyDescent="0.3">
      <c r="C66" s="283"/>
      <c r="D66" s="283"/>
      <c r="E66" s="283"/>
      <c r="F66" s="284"/>
      <c r="G66" s="283"/>
      <c r="H66" s="284"/>
      <c r="I66" s="284"/>
      <c r="J66" s="283"/>
      <c r="K66" s="283"/>
      <c r="L66" s="283"/>
      <c r="M66" s="284"/>
      <c r="N66" s="284"/>
      <c r="O66" s="284"/>
      <c r="P66" s="284"/>
      <c r="Q66" s="284"/>
      <c r="R66" s="284"/>
      <c r="S66" s="284"/>
      <c r="T66" s="284"/>
      <c r="U66" s="284"/>
      <c r="V66" s="283"/>
      <c r="W66" s="283"/>
      <c r="X66" s="283"/>
      <c r="Y66" s="283"/>
      <c r="Z66" s="283"/>
      <c r="AA66" s="283"/>
      <c r="AB66" s="283"/>
      <c r="AC66" s="283"/>
      <c r="AD66" s="283"/>
      <c r="AE66" s="283"/>
      <c r="AF66" s="283"/>
      <c r="AG66" s="283"/>
      <c r="AH66" s="283"/>
      <c r="AI66" s="283"/>
      <c r="AJ66" s="283"/>
      <c r="AK66" s="283"/>
      <c r="AL66" s="283"/>
      <c r="AM66" s="283"/>
      <c r="AN66" s="283"/>
      <c r="AO66" s="283"/>
      <c r="AP66" s="283"/>
      <c r="AQ66" s="283"/>
      <c r="AR66" s="283"/>
      <c r="AS66" s="283"/>
      <c r="AT66" s="283"/>
      <c r="AU66" s="283"/>
      <c r="AV66" s="283"/>
      <c r="AW66" s="283"/>
      <c r="AX66" s="283"/>
      <c r="AY66" s="283"/>
      <c r="AZ66" s="283"/>
      <c r="BA66" s="283"/>
      <c r="BB66" s="283"/>
      <c r="BC66" s="283"/>
      <c r="BD66" s="283"/>
      <c r="BE66" s="283"/>
    </row>
    <row r="67" spans="3:57" x14ac:dyDescent="0.3">
      <c r="C67" s="283"/>
      <c r="D67" s="283"/>
      <c r="E67" s="283"/>
      <c r="F67" s="284"/>
      <c r="G67" s="283"/>
      <c r="H67" s="284"/>
      <c r="I67" s="284"/>
      <c r="J67" s="283"/>
      <c r="K67" s="283"/>
      <c r="L67" s="283"/>
      <c r="M67" s="284"/>
      <c r="N67" s="284"/>
      <c r="O67" s="284"/>
      <c r="P67" s="284"/>
      <c r="Q67" s="284"/>
      <c r="R67" s="284"/>
      <c r="S67" s="284"/>
      <c r="T67" s="284"/>
      <c r="U67" s="284"/>
      <c r="V67" s="283"/>
      <c r="W67" s="283"/>
      <c r="X67" s="283"/>
      <c r="Y67" s="283"/>
      <c r="Z67" s="283"/>
      <c r="AA67" s="283"/>
      <c r="AB67" s="283"/>
      <c r="AC67" s="283"/>
      <c r="AD67" s="283"/>
      <c r="AE67" s="283"/>
      <c r="AF67" s="283"/>
      <c r="AG67" s="283"/>
      <c r="AH67" s="283"/>
      <c r="AI67" s="283"/>
      <c r="AJ67" s="283"/>
      <c r="AK67" s="283"/>
      <c r="AL67" s="283"/>
      <c r="AM67" s="283"/>
      <c r="AN67" s="283"/>
      <c r="AO67" s="283"/>
      <c r="AP67" s="283"/>
      <c r="AQ67" s="283"/>
      <c r="AR67" s="283"/>
      <c r="AS67" s="283"/>
      <c r="AT67" s="283"/>
      <c r="AU67" s="283"/>
      <c r="AV67" s="283"/>
      <c r="AW67" s="283"/>
      <c r="AX67" s="283"/>
      <c r="AY67" s="283"/>
      <c r="AZ67" s="283"/>
      <c r="BA67" s="283"/>
      <c r="BB67" s="283"/>
      <c r="BC67" s="283"/>
      <c r="BD67" s="283"/>
      <c r="BE67" s="283"/>
    </row>
    <row r="68" spans="3:57" x14ac:dyDescent="0.3">
      <c r="C68" s="283"/>
      <c r="D68" s="283"/>
      <c r="E68" s="283"/>
      <c r="F68" s="284"/>
      <c r="G68" s="283"/>
      <c r="H68" s="284"/>
      <c r="I68" s="284"/>
      <c r="J68" s="283"/>
      <c r="K68" s="283"/>
      <c r="L68" s="283"/>
      <c r="M68" s="284"/>
      <c r="N68" s="284"/>
      <c r="O68" s="284"/>
      <c r="P68" s="284"/>
      <c r="Q68" s="284"/>
      <c r="R68" s="284"/>
      <c r="S68" s="284"/>
      <c r="T68" s="284"/>
      <c r="U68" s="284"/>
      <c r="V68" s="283"/>
      <c r="W68" s="283"/>
      <c r="X68" s="283"/>
      <c r="Y68" s="283"/>
      <c r="Z68" s="283"/>
      <c r="AA68" s="283"/>
      <c r="AB68" s="283"/>
      <c r="AC68" s="283"/>
      <c r="AD68" s="283"/>
      <c r="AE68" s="283"/>
      <c r="AF68" s="283"/>
      <c r="AG68" s="283"/>
      <c r="AH68" s="283"/>
      <c r="AI68" s="283"/>
      <c r="AJ68" s="283"/>
      <c r="AK68" s="283"/>
      <c r="AL68" s="283"/>
      <c r="AM68" s="283"/>
      <c r="AN68" s="283"/>
      <c r="AO68" s="283"/>
      <c r="AP68" s="283"/>
      <c r="AQ68" s="283"/>
      <c r="AR68" s="283"/>
      <c r="AS68" s="283"/>
      <c r="AT68" s="283"/>
      <c r="AU68" s="283"/>
      <c r="AV68" s="283"/>
      <c r="AW68" s="283"/>
      <c r="AX68" s="283"/>
      <c r="AY68" s="283"/>
      <c r="AZ68" s="283"/>
      <c r="BA68" s="283"/>
      <c r="BB68" s="283"/>
      <c r="BC68" s="283"/>
      <c r="BD68" s="283"/>
      <c r="BE68" s="283"/>
    </row>
    <row r="69" spans="3:57" x14ac:dyDescent="0.3">
      <c r="C69" s="283"/>
      <c r="D69" s="283"/>
      <c r="E69" s="283"/>
      <c r="F69" s="284"/>
      <c r="G69" s="283"/>
      <c r="H69" s="284"/>
      <c r="I69" s="284"/>
      <c r="J69" s="283"/>
      <c r="K69" s="283"/>
      <c r="L69" s="283"/>
      <c r="M69" s="284"/>
      <c r="N69" s="284"/>
      <c r="O69" s="284"/>
      <c r="P69" s="284"/>
      <c r="Q69" s="284"/>
      <c r="R69" s="284"/>
      <c r="S69" s="284"/>
      <c r="T69" s="284"/>
      <c r="U69" s="284"/>
      <c r="V69" s="283"/>
      <c r="W69" s="283"/>
      <c r="X69" s="283"/>
      <c r="Y69" s="283"/>
      <c r="Z69" s="283"/>
      <c r="AA69" s="283"/>
      <c r="AB69" s="283"/>
      <c r="AC69" s="283"/>
      <c r="AD69" s="283"/>
      <c r="AE69" s="283"/>
      <c r="AF69" s="283"/>
      <c r="AG69" s="283"/>
      <c r="AH69" s="283"/>
      <c r="AI69" s="283"/>
      <c r="AJ69" s="283"/>
      <c r="AK69" s="283"/>
      <c r="AL69" s="283"/>
      <c r="AM69" s="283"/>
      <c r="AN69" s="283"/>
      <c r="AO69" s="283"/>
      <c r="AP69" s="283"/>
      <c r="AQ69" s="283"/>
      <c r="AR69" s="283"/>
      <c r="AS69" s="283"/>
      <c r="AT69" s="283"/>
      <c r="AU69" s="283"/>
      <c r="AV69" s="283"/>
      <c r="AW69" s="283"/>
      <c r="AX69" s="283"/>
      <c r="AY69" s="283"/>
      <c r="AZ69" s="283"/>
      <c r="BA69" s="283"/>
      <c r="BB69" s="283"/>
      <c r="BC69" s="283"/>
      <c r="BD69" s="283"/>
      <c r="BE69" s="283"/>
    </row>
    <row r="70" spans="3:57" x14ac:dyDescent="0.3">
      <c r="C70" s="283"/>
      <c r="D70" s="283"/>
      <c r="E70" s="283"/>
      <c r="F70" s="284"/>
      <c r="G70" s="283"/>
      <c r="H70" s="284"/>
      <c r="I70" s="284"/>
      <c r="J70" s="283"/>
      <c r="K70" s="283"/>
      <c r="L70" s="283"/>
      <c r="M70" s="284"/>
      <c r="N70" s="284"/>
      <c r="O70" s="284"/>
      <c r="P70" s="284"/>
      <c r="Q70" s="284"/>
      <c r="R70" s="284"/>
      <c r="S70" s="284"/>
      <c r="T70" s="284"/>
      <c r="U70" s="284"/>
      <c r="V70" s="283"/>
      <c r="W70" s="283"/>
      <c r="X70" s="283"/>
      <c r="Y70" s="283"/>
      <c r="Z70" s="283"/>
      <c r="AA70" s="283"/>
      <c r="AB70" s="283"/>
      <c r="AC70" s="283"/>
      <c r="AD70" s="283"/>
      <c r="AE70" s="283"/>
      <c r="AF70" s="283"/>
      <c r="AG70" s="283"/>
      <c r="AH70" s="283"/>
      <c r="AI70" s="283"/>
      <c r="AJ70" s="283"/>
      <c r="AK70" s="283"/>
      <c r="AL70" s="283"/>
      <c r="AM70" s="283"/>
      <c r="AN70" s="283"/>
      <c r="AO70" s="283"/>
      <c r="AP70" s="283"/>
      <c r="AQ70" s="283"/>
      <c r="AR70" s="283"/>
      <c r="AS70" s="283"/>
      <c r="AT70" s="283"/>
      <c r="AU70" s="283"/>
      <c r="AV70" s="283"/>
      <c r="AW70" s="283"/>
      <c r="AX70" s="283"/>
      <c r="AY70" s="283"/>
      <c r="AZ70" s="283"/>
      <c r="BA70" s="283"/>
      <c r="BB70" s="283"/>
      <c r="BC70" s="283"/>
      <c r="BD70" s="283"/>
      <c r="BE70" s="283"/>
    </row>
    <row r="71" spans="3:57" x14ac:dyDescent="0.3">
      <c r="C71" s="283"/>
      <c r="D71" s="283"/>
      <c r="E71" s="283"/>
      <c r="F71" s="284"/>
      <c r="G71" s="283"/>
      <c r="H71" s="284"/>
      <c r="I71" s="284"/>
      <c r="J71" s="283"/>
      <c r="K71" s="283"/>
      <c r="L71" s="283"/>
      <c r="M71" s="284"/>
      <c r="N71" s="284"/>
      <c r="O71" s="284"/>
      <c r="P71" s="284"/>
      <c r="Q71" s="284"/>
      <c r="R71" s="284"/>
      <c r="S71" s="284"/>
      <c r="T71" s="284"/>
      <c r="U71" s="284"/>
      <c r="V71" s="283"/>
      <c r="W71" s="283"/>
      <c r="X71" s="283"/>
      <c r="Y71" s="283"/>
      <c r="Z71" s="283"/>
      <c r="AA71" s="283"/>
      <c r="AB71" s="283"/>
      <c r="AC71" s="283"/>
      <c r="AD71" s="283"/>
      <c r="AE71" s="283"/>
      <c r="AF71" s="283"/>
      <c r="AG71" s="283"/>
      <c r="AH71" s="283"/>
      <c r="AI71" s="283"/>
      <c r="AJ71" s="283"/>
      <c r="AK71" s="283"/>
      <c r="AL71" s="283"/>
      <c r="AM71" s="283"/>
      <c r="AN71" s="283"/>
      <c r="AO71" s="283"/>
      <c r="AP71" s="283"/>
      <c r="AQ71" s="283"/>
      <c r="AR71" s="283"/>
      <c r="AS71" s="283"/>
      <c r="AT71" s="283"/>
      <c r="AU71" s="283"/>
      <c r="AV71" s="283"/>
      <c r="AW71" s="283"/>
      <c r="AX71" s="283"/>
      <c r="AY71" s="283"/>
      <c r="AZ71" s="283"/>
      <c r="BA71" s="283"/>
      <c r="BB71" s="283"/>
      <c r="BC71" s="283"/>
      <c r="BD71" s="283"/>
      <c r="BE71" s="283"/>
    </row>
    <row r="72" spans="3:57" x14ac:dyDescent="0.3">
      <c r="C72" s="283"/>
      <c r="D72" s="283"/>
      <c r="E72" s="283"/>
      <c r="F72" s="284"/>
      <c r="G72" s="283"/>
      <c r="H72" s="284"/>
      <c r="I72" s="284"/>
      <c r="J72" s="283"/>
      <c r="K72" s="283"/>
      <c r="L72" s="283"/>
      <c r="M72" s="284"/>
      <c r="N72" s="284"/>
      <c r="O72" s="284"/>
      <c r="P72" s="284"/>
      <c r="Q72" s="284"/>
      <c r="R72" s="284"/>
      <c r="S72" s="284"/>
      <c r="T72" s="284"/>
      <c r="U72" s="284"/>
      <c r="V72" s="283"/>
      <c r="W72" s="283"/>
      <c r="X72" s="283"/>
      <c r="Y72" s="283"/>
      <c r="Z72" s="283"/>
      <c r="AA72" s="283"/>
      <c r="AB72" s="283"/>
      <c r="AC72" s="283"/>
      <c r="AD72" s="283"/>
      <c r="AE72" s="283"/>
      <c r="AF72" s="283"/>
      <c r="AG72" s="283"/>
      <c r="AH72" s="283"/>
      <c r="AI72" s="283"/>
      <c r="AJ72" s="283"/>
      <c r="AK72" s="283"/>
      <c r="AL72" s="283"/>
      <c r="AM72" s="283"/>
      <c r="AN72" s="283"/>
      <c r="AO72" s="283"/>
      <c r="AP72" s="283"/>
      <c r="AQ72" s="283"/>
      <c r="AR72" s="283"/>
      <c r="AS72" s="283"/>
      <c r="AT72" s="283"/>
      <c r="AU72" s="283"/>
      <c r="AV72" s="283"/>
      <c r="AW72" s="283"/>
      <c r="AX72" s="283"/>
      <c r="AY72" s="283"/>
      <c r="AZ72" s="283"/>
      <c r="BA72" s="283"/>
      <c r="BB72" s="283"/>
      <c r="BC72" s="283"/>
      <c r="BD72" s="283"/>
      <c r="BE72" s="283"/>
    </row>
    <row r="73" spans="3:57" x14ac:dyDescent="0.3">
      <c r="C73" s="283"/>
      <c r="D73" s="283"/>
      <c r="E73" s="283"/>
      <c r="F73" s="284"/>
      <c r="G73" s="283"/>
      <c r="H73" s="284"/>
      <c r="I73" s="284"/>
      <c r="J73" s="283"/>
      <c r="K73" s="283"/>
      <c r="L73" s="283"/>
      <c r="M73" s="284"/>
      <c r="N73" s="284"/>
      <c r="O73" s="284"/>
      <c r="P73" s="284"/>
      <c r="Q73" s="284"/>
      <c r="R73" s="284"/>
      <c r="S73" s="284"/>
      <c r="T73" s="284"/>
      <c r="U73" s="284"/>
      <c r="V73" s="283"/>
      <c r="W73" s="283"/>
      <c r="X73" s="283"/>
      <c r="Y73" s="283"/>
      <c r="Z73" s="283"/>
      <c r="AA73" s="283"/>
      <c r="AB73" s="283"/>
      <c r="AC73" s="283"/>
      <c r="AD73" s="283"/>
      <c r="AE73" s="283"/>
      <c r="AF73" s="283"/>
      <c r="AG73" s="283"/>
      <c r="AH73" s="283"/>
      <c r="AI73" s="283"/>
      <c r="AJ73" s="283"/>
      <c r="AK73" s="283"/>
      <c r="AL73" s="283"/>
      <c r="AM73" s="283"/>
      <c r="AN73" s="283"/>
      <c r="AO73" s="283"/>
      <c r="AP73" s="283"/>
      <c r="AQ73" s="283"/>
      <c r="AR73" s="283"/>
      <c r="AS73" s="283"/>
      <c r="AT73" s="283"/>
      <c r="AU73" s="283"/>
      <c r="AV73" s="283"/>
      <c r="AW73" s="283"/>
      <c r="AX73" s="283"/>
      <c r="AY73" s="283"/>
      <c r="AZ73" s="283"/>
      <c r="BA73" s="283"/>
      <c r="BB73" s="283"/>
      <c r="BC73" s="283"/>
      <c r="BD73" s="283"/>
      <c r="BE73" s="283"/>
    </row>
    <row r="74" spans="3:57" x14ac:dyDescent="0.3">
      <c r="C74" s="283"/>
      <c r="D74" s="283"/>
      <c r="E74" s="283"/>
      <c r="F74" s="284"/>
      <c r="G74" s="283"/>
      <c r="H74" s="284"/>
      <c r="I74" s="284"/>
      <c r="J74" s="283"/>
      <c r="K74" s="283"/>
      <c r="L74" s="283"/>
      <c r="M74" s="284"/>
      <c r="N74" s="284"/>
      <c r="O74" s="284"/>
      <c r="P74" s="284"/>
      <c r="Q74" s="284"/>
      <c r="R74" s="284"/>
      <c r="S74" s="284"/>
      <c r="T74" s="284"/>
      <c r="U74" s="284"/>
      <c r="V74" s="283"/>
      <c r="W74" s="283"/>
      <c r="X74" s="283"/>
      <c r="Y74" s="283"/>
      <c r="Z74" s="283"/>
      <c r="AA74" s="283"/>
      <c r="AB74" s="283"/>
      <c r="AC74" s="283"/>
      <c r="AD74" s="283"/>
      <c r="AE74" s="283"/>
      <c r="AF74" s="283"/>
      <c r="AG74" s="283"/>
      <c r="AH74" s="283"/>
      <c r="AI74" s="283"/>
      <c r="AJ74" s="283"/>
      <c r="AK74" s="283"/>
      <c r="AL74" s="283"/>
      <c r="AM74" s="283"/>
      <c r="AN74" s="283"/>
      <c r="AO74" s="283"/>
      <c r="AP74" s="283"/>
      <c r="AQ74" s="283"/>
      <c r="AR74" s="283"/>
      <c r="AS74" s="283"/>
      <c r="AT74" s="283"/>
      <c r="AU74" s="283"/>
      <c r="AV74" s="283"/>
      <c r="AW74" s="283"/>
      <c r="AX74" s="283"/>
      <c r="AY74" s="283"/>
      <c r="AZ74" s="283"/>
      <c r="BA74" s="283"/>
      <c r="BB74" s="283"/>
      <c r="BC74" s="283"/>
      <c r="BD74" s="283"/>
      <c r="BE74" s="283"/>
    </row>
    <row r="75" spans="3:57" x14ac:dyDescent="0.3">
      <c r="C75" s="283"/>
      <c r="D75" s="283"/>
      <c r="E75" s="283"/>
      <c r="F75" s="284"/>
      <c r="G75" s="283"/>
      <c r="H75" s="284"/>
      <c r="I75" s="284"/>
      <c r="J75" s="283"/>
      <c r="K75" s="283"/>
      <c r="L75" s="283"/>
      <c r="M75" s="284"/>
      <c r="N75" s="284"/>
      <c r="O75" s="284"/>
      <c r="P75" s="284"/>
      <c r="Q75" s="284"/>
      <c r="R75" s="284"/>
      <c r="S75" s="284"/>
      <c r="T75" s="284"/>
      <c r="U75" s="284"/>
      <c r="V75" s="283"/>
      <c r="W75" s="283"/>
      <c r="X75" s="283"/>
      <c r="Y75" s="283"/>
      <c r="Z75" s="283"/>
      <c r="AA75" s="283"/>
      <c r="AB75" s="283"/>
      <c r="AC75" s="283"/>
      <c r="AD75" s="283"/>
      <c r="AE75" s="283"/>
      <c r="AF75" s="283"/>
      <c r="AG75" s="283"/>
      <c r="AH75" s="283"/>
      <c r="AI75" s="283"/>
      <c r="AJ75" s="283"/>
      <c r="AK75" s="283"/>
      <c r="AL75" s="283"/>
      <c r="AM75" s="283"/>
      <c r="AN75" s="283"/>
      <c r="AO75" s="283"/>
      <c r="AP75" s="283"/>
      <c r="AQ75" s="283"/>
      <c r="AR75" s="283"/>
      <c r="AS75" s="283"/>
      <c r="AT75" s="283"/>
      <c r="AU75" s="283"/>
      <c r="AV75" s="283"/>
      <c r="AW75" s="283"/>
      <c r="AX75" s="283"/>
      <c r="AY75" s="283"/>
      <c r="AZ75" s="283"/>
      <c r="BA75" s="283"/>
      <c r="BB75" s="283"/>
      <c r="BC75" s="283"/>
      <c r="BD75" s="283"/>
      <c r="BE75" s="283"/>
    </row>
    <row r="76" spans="3:57" x14ac:dyDescent="0.3">
      <c r="C76" s="283"/>
      <c r="D76" s="283"/>
      <c r="E76" s="283"/>
      <c r="F76" s="284"/>
      <c r="G76" s="283"/>
      <c r="H76" s="284"/>
      <c r="I76" s="284"/>
      <c r="J76" s="283"/>
      <c r="K76" s="283"/>
      <c r="L76" s="283"/>
      <c r="M76" s="284"/>
      <c r="N76" s="284"/>
      <c r="O76" s="284"/>
      <c r="P76" s="284"/>
      <c r="Q76" s="284"/>
      <c r="R76" s="284"/>
      <c r="S76" s="284"/>
      <c r="T76" s="284"/>
      <c r="U76" s="284"/>
      <c r="V76" s="283"/>
      <c r="W76" s="283"/>
      <c r="X76" s="283"/>
      <c r="Y76" s="283"/>
      <c r="Z76" s="283"/>
      <c r="AA76" s="283"/>
      <c r="AB76" s="283"/>
      <c r="AC76" s="283"/>
      <c r="AD76" s="283"/>
      <c r="AE76" s="283"/>
      <c r="AF76" s="283"/>
      <c r="AG76" s="283"/>
      <c r="AH76" s="283"/>
      <c r="AI76" s="283"/>
      <c r="AJ76" s="283"/>
      <c r="AK76" s="283"/>
      <c r="AL76" s="283"/>
      <c r="AM76" s="283"/>
      <c r="AN76" s="283"/>
      <c r="AO76" s="283"/>
      <c r="AP76" s="283"/>
      <c r="AQ76" s="283"/>
      <c r="AR76" s="283"/>
      <c r="AS76" s="283"/>
      <c r="AT76" s="283"/>
      <c r="AU76" s="283"/>
      <c r="AV76" s="283"/>
      <c r="AW76" s="283"/>
      <c r="AX76" s="283"/>
      <c r="AY76" s="283"/>
      <c r="AZ76" s="283"/>
      <c r="BA76" s="283"/>
      <c r="BB76" s="283"/>
      <c r="BC76" s="283"/>
      <c r="BD76" s="283"/>
      <c r="BE76" s="283"/>
    </row>
    <row r="77" spans="3:57" x14ac:dyDescent="0.3">
      <c r="C77" s="283"/>
      <c r="D77" s="283"/>
      <c r="E77" s="283"/>
      <c r="F77" s="284"/>
      <c r="G77" s="283"/>
      <c r="H77" s="284"/>
      <c r="I77" s="284"/>
      <c r="J77" s="283"/>
      <c r="K77" s="283"/>
      <c r="L77" s="283"/>
      <c r="M77" s="284"/>
      <c r="N77" s="284"/>
      <c r="O77" s="284"/>
      <c r="P77" s="284"/>
      <c r="Q77" s="284"/>
      <c r="R77" s="284"/>
      <c r="S77" s="284"/>
      <c r="T77" s="284"/>
      <c r="U77" s="284"/>
      <c r="V77" s="283"/>
      <c r="W77" s="283"/>
      <c r="X77" s="283"/>
      <c r="Y77" s="283"/>
      <c r="Z77" s="283"/>
      <c r="AA77" s="283"/>
      <c r="AB77" s="283"/>
      <c r="AC77" s="283"/>
      <c r="AD77" s="283"/>
      <c r="AE77" s="283"/>
      <c r="AF77" s="283"/>
      <c r="AG77" s="283"/>
      <c r="AH77" s="283"/>
      <c r="AI77" s="283"/>
      <c r="AJ77" s="283"/>
      <c r="AK77" s="283"/>
      <c r="AL77" s="283"/>
      <c r="AM77" s="283"/>
      <c r="AN77" s="283"/>
      <c r="AO77" s="283"/>
      <c r="AP77" s="283"/>
      <c r="AQ77" s="283"/>
      <c r="AR77" s="283"/>
      <c r="AS77" s="283"/>
      <c r="AT77" s="283"/>
      <c r="AU77" s="283"/>
      <c r="AV77" s="283"/>
      <c r="AW77" s="283"/>
      <c r="AX77" s="283"/>
      <c r="AY77" s="283"/>
      <c r="AZ77" s="283"/>
      <c r="BA77" s="283"/>
      <c r="BB77" s="283"/>
      <c r="BC77" s="283"/>
      <c r="BD77" s="283"/>
      <c r="BE77" s="283"/>
    </row>
    <row r="78" spans="3:57" x14ac:dyDescent="0.3">
      <c r="C78" s="283"/>
      <c r="D78" s="283"/>
      <c r="E78" s="283"/>
      <c r="F78" s="284"/>
      <c r="G78" s="283"/>
      <c r="H78" s="284"/>
      <c r="I78" s="284"/>
      <c r="J78" s="283"/>
      <c r="K78" s="283"/>
      <c r="L78" s="283"/>
      <c r="M78" s="284"/>
      <c r="N78" s="284"/>
      <c r="O78" s="284"/>
      <c r="P78" s="284"/>
      <c r="Q78" s="284"/>
      <c r="R78" s="284"/>
      <c r="S78" s="284"/>
      <c r="T78" s="284"/>
      <c r="U78" s="284"/>
      <c r="V78" s="283"/>
      <c r="W78" s="283"/>
      <c r="X78" s="283"/>
      <c r="Y78" s="283"/>
      <c r="Z78" s="283"/>
      <c r="AA78" s="283"/>
      <c r="AB78" s="283"/>
      <c r="AC78" s="283"/>
      <c r="AD78" s="283"/>
      <c r="AE78" s="283"/>
      <c r="AF78" s="283"/>
      <c r="AG78" s="283"/>
      <c r="AH78" s="283"/>
      <c r="AI78" s="283"/>
      <c r="AJ78" s="283"/>
      <c r="AK78" s="283"/>
      <c r="AL78" s="283"/>
      <c r="AM78" s="283"/>
      <c r="AN78" s="283"/>
      <c r="AO78" s="283"/>
      <c r="AP78" s="283"/>
      <c r="AQ78" s="283"/>
      <c r="AR78" s="283"/>
      <c r="AS78" s="283"/>
      <c r="AT78" s="283"/>
      <c r="AU78" s="283"/>
      <c r="AV78" s="283"/>
      <c r="AW78" s="283"/>
      <c r="AX78" s="283"/>
      <c r="AY78" s="283"/>
      <c r="AZ78" s="283"/>
      <c r="BA78" s="283"/>
      <c r="BB78" s="283"/>
      <c r="BC78" s="283"/>
      <c r="BD78" s="283"/>
      <c r="BE78" s="283"/>
    </row>
    <row r="79" spans="3:57" x14ac:dyDescent="0.3">
      <c r="C79" s="283"/>
      <c r="D79" s="283"/>
      <c r="E79" s="283"/>
      <c r="F79" s="284"/>
      <c r="G79" s="283"/>
      <c r="H79" s="284"/>
      <c r="I79" s="284"/>
      <c r="J79" s="283"/>
      <c r="K79" s="283"/>
      <c r="L79" s="283"/>
      <c r="M79" s="284"/>
      <c r="N79" s="284"/>
      <c r="O79" s="284"/>
      <c r="P79" s="284"/>
      <c r="Q79" s="284"/>
      <c r="R79" s="284"/>
      <c r="S79" s="284"/>
      <c r="T79" s="284"/>
      <c r="U79" s="284"/>
      <c r="V79" s="283"/>
      <c r="W79" s="283"/>
      <c r="X79" s="283"/>
      <c r="Y79" s="283"/>
      <c r="Z79" s="283"/>
      <c r="AA79" s="283"/>
      <c r="AB79" s="283"/>
      <c r="AC79" s="283"/>
      <c r="AD79" s="283"/>
      <c r="AE79" s="283"/>
      <c r="AF79" s="283"/>
      <c r="AG79" s="283"/>
      <c r="AH79" s="283"/>
      <c r="AI79" s="283"/>
      <c r="AJ79" s="283"/>
      <c r="AK79" s="283"/>
      <c r="AL79" s="283"/>
      <c r="AM79" s="283"/>
      <c r="AN79" s="283"/>
      <c r="AO79" s="283"/>
      <c r="AP79" s="283"/>
      <c r="AQ79" s="283"/>
      <c r="AR79" s="283"/>
      <c r="AS79" s="283"/>
      <c r="AT79" s="283"/>
      <c r="AU79" s="283"/>
      <c r="AV79" s="283"/>
      <c r="AW79" s="283"/>
      <c r="AX79" s="283"/>
      <c r="AY79" s="283"/>
      <c r="AZ79" s="283"/>
      <c r="BA79" s="283"/>
      <c r="BB79" s="283"/>
      <c r="BC79" s="283"/>
      <c r="BD79" s="283"/>
      <c r="BE79" s="283"/>
    </row>
    <row r="80" spans="3:57" x14ac:dyDescent="0.3">
      <c r="C80" s="283"/>
      <c r="D80" s="283"/>
      <c r="E80" s="283"/>
      <c r="F80" s="284"/>
      <c r="G80" s="283"/>
      <c r="H80" s="284"/>
      <c r="I80" s="284"/>
      <c r="J80" s="283"/>
      <c r="K80" s="283"/>
      <c r="L80" s="283"/>
      <c r="M80" s="284"/>
      <c r="N80" s="284"/>
      <c r="O80" s="284"/>
      <c r="P80" s="284"/>
      <c r="Q80" s="284"/>
      <c r="R80" s="284"/>
      <c r="S80" s="284"/>
      <c r="T80" s="284"/>
      <c r="U80" s="284"/>
      <c r="V80" s="283"/>
      <c r="W80" s="283"/>
      <c r="X80" s="283"/>
      <c r="Y80" s="283"/>
      <c r="Z80" s="283"/>
      <c r="AA80" s="283"/>
      <c r="AB80" s="283"/>
      <c r="AC80" s="283"/>
      <c r="AD80" s="283"/>
      <c r="AE80" s="283"/>
      <c r="AF80" s="283"/>
      <c r="AG80" s="283"/>
      <c r="AH80" s="283"/>
      <c r="AI80" s="283"/>
      <c r="AJ80" s="283"/>
      <c r="AK80" s="283"/>
      <c r="AL80" s="283"/>
      <c r="AM80" s="283"/>
      <c r="AN80" s="283"/>
      <c r="AO80" s="283"/>
      <c r="AP80" s="283"/>
      <c r="AQ80" s="283"/>
      <c r="AR80" s="283"/>
      <c r="AS80" s="283"/>
      <c r="AT80" s="283"/>
      <c r="AU80" s="283"/>
      <c r="AV80" s="283"/>
      <c r="AW80" s="283"/>
      <c r="AX80" s="283"/>
      <c r="AY80" s="283"/>
      <c r="AZ80" s="283"/>
      <c r="BA80" s="283"/>
      <c r="BB80" s="283"/>
      <c r="BC80" s="283"/>
      <c r="BD80" s="283"/>
      <c r="BE80" s="283"/>
    </row>
    <row r="81" spans="3:57" x14ac:dyDescent="0.3">
      <c r="C81" s="283"/>
      <c r="D81" s="283"/>
      <c r="E81" s="283"/>
      <c r="F81" s="284"/>
      <c r="G81" s="283"/>
      <c r="H81" s="284"/>
      <c r="I81" s="284"/>
      <c r="J81" s="283"/>
      <c r="K81" s="283"/>
      <c r="L81" s="283"/>
      <c r="M81" s="284"/>
      <c r="N81" s="284"/>
      <c r="O81" s="284"/>
      <c r="P81" s="284"/>
      <c r="Q81" s="284"/>
      <c r="R81" s="284"/>
      <c r="S81" s="284"/>
      <c r="T81" s="284"/>
      <c r="U81" s="284"/>
      <c r="V81" s="283"/>
      <c r="W81" s="283"/>
      <c r="X81" s="283"/>
      <c r="Y81" s="283"/>
      <c r="Z81" s="283"/>
      <c r="AA81" s="283"/>
      <c r="AB81" s="283"/>
      <c r="AC81" s="283"/>
      <c r="AD81" s="283"/>
      <c r="AE81" s="283"/>
      <c r="AF81" s="283"/>
      <c r="AG81" s="283"/>
      <c r="AH81" s="283"/>
      <c r="AI81" s="283"/>
      <c r="AJ81" s="283"/>
      <c r="AK81" s="283"/>
      <c r="AL81" s="283"/>
      <c r="AM81" s="283"/>
      <c r="AN81" s="283"/>
      <c r="AO81" s="283"/>
      <c r="AP81" s="283"/>
      <c r="AQ81" s="283"/>
      <c r="AR81" s="283"/>
      <c r="AS81" s="283"/>
      <c r="AT81" s="283"/>
      <c r="AU81" s="283"/>
      <c r="AV81" s="283"/>
      <c r="AW81" s="283"/>
      <c r="AX81" s="283"/>
      <c r="AY81" s="283"/>
      <c r="AZ81" s="283"/>
      <c r="BA81" s="283"/>
      <c r="BB81" s="283"/>
      <c r="BC81" s="283"/>
      <c r="BD81" s="283"/>
      <c r="BE81" s="283"/>
    </row>
    <row r="82" spans="3:57" x14ac:dyDescent="0.3">
      <c r="C82" s="283"/>
      <c r="D82" s="283"/>
      <c r="E82" s="283"/>
      <c r="F82" s="284"/>
      <c r="G82" s="283"/>
      <c r="H82" s="284"/>
      <c r="I82" s="284"/>
      <c r="J82" s="283"/>
      <c r="K82" s="283"/>
      <c r="L82" s="283"/>
      <c r="M82" s="284"/>
      <c r="N82" s="284"/>
      <c r="O82" s="284"/>
      <c r="P82" s="284"/>
      <c r="Q82" s="284"/>
      <c r="R82" s="284"/>
      <c r="S82" s="284"/>
      <c r="T82" s="284"/>
      <c r="U82" s="284"/>
      <c r="V82" s="283"/>
      <c r="W82" s="283"/>
      <c r="X82" s="283"/>
      <c r="Y82" s="283"/>
      <c r="Z82" s="283"/>
      <c r="AA82" s="283"/>
      <c r="AB82" s="283"/>
      <c r="AC82" s="283"/>
      <c r="AD82" s="283"/>
      <c r="AE82" s="283"/>
      <c r="AF82" s="283"/>
      <c r="AG82" s="283"/>
      <c r="AH82" s="283"/>
      <c r="AI82" s="283"/>
      <c r="AJ82" s="283"/>
      <c r="AK82" s="283"/>
      <c r="AL82" s="283"/>
      <c r="AM82" s="283"/>
      <c r="AN82" s="283"/>
      <c r="AO82" s="283"/>
      <c r="AP82" s="283"/>
      <c r="AQ82" s="283"/>
      <c r="AR82" s="283"/>
      <c r="AS82" s="283"/>
      <c r="AT82" s="283"/>
      <c r="AU82" s="283"/>
      <c r="AV82" s="283"/>
      <c r="AW82" s="283"/>
      <c r="AX82" s="283"/>
      <c r="AY82" s="283"/>
      <c r="AZ82" s="283"/>
      <c r="BA82" s="283"/>
      <c r="BB82" s="283"/>
      <c r="BC82" s="283"/>
      <c r="BD82" s="283"/>
      <c r="BE82" s="283"/>
    </row>
    <row r="83" spans="3:57" x14ac:dyDescent="0.3">
      <c r="C83" s="283"/>
      <c r="D83" s="283"/>
      <c r="E83" s="283"/>
      <c r="F83" s="284"/>
      <c r="G83" s="283"/>
      <c r="H83" s="284"/>
      <c r="I83" s="284"/>
      <c r="J83" s="283"/>
      <c r="K83" s="283"/>
      <c r="L83" s="283"/>
      <c r="M83" s="284"/>
      <c r="N83" s="284"/>
      <c r="O83" s="284"/>
      <c r="P83" s="284"/>
      <c r="Q83" s="284"/>
      <c r="R83" s="284"/>
      <c r="S83" s="284"/>
      <c r="T83" s="284"/>
      <c r="U83" s="284"/>
      <c r="V83" s="283"/>
      <c r="W83" s="283"/>
      <c r="X83" s="283"/>
      <c r="Y83" s="283"/>
      <c r="Z83" s="283"/>
      <c r="AA83" s="283"/>
      <c r="AB83" s="283"/>
      <c r="AC83" s="283"/>
      <c r="AD83" s="283"/>
      <c r="AE83" s="283"/>
      <c r="AF83" s="283"/>
      <c r="AG83" s="283"/>
      <c r="AH83" s="283"/>
      <c r="AI83" s="283"/>
      <c r="AJ83" s="283"/>
      <c r="AK83" s="283"/>
      <c r="AL83" s="283"/>
      <c r="AM83" s="283"/>
      <c r="AN83" s="283"/>
      <c r="AO83" s="283"/>
      <c r="AP83" s="283"/>
      <c r="AQ83" s="283"/>
      <c r="AR83" s="283"/>
      <c r="AS83" s="283"/>
      <c r="AT83" s="283"/>
      <c r="AU83" s="283"/>
      <c r="AV83" s="283"/>
      <c r="AW83" s="283"/>
      <c r="AX83" s="283"/>
      <c r="AY83" s="283"/>
      <c r="AZ83" s="283"/>
      <c r="BA83" s="283"/>
      <c r="BB83" s="283"/>
      <c r="BC83" s="283"/>
      <c r="BD83" s="283"/>
      <c r="BE83" s="283"/>
    </row>
    <row r="84" spans="3:57" x14ac:dyDescent="0.3">
      <c r="C84" s="283"/>
      <c r="D84" s="283"/>
      <c r="E84" s="283"/>
      <c r="F84" s="284"/>
      <c r="G84" s="283"/>
      <c r="H84" s="284"/>
      <c r="I84" s="284"/>
      <c r="J84" s="283"/>
      <c r="K84" s="283"/>
      <c r="L84" s="283"/>
      <c r="M84" s="284"/>
      <c r="N84" s="284"/>
      <c r="O84" s="284"/>
      <c r="P84" s="284"/>
      <c r="Q84" s="284"/>
      <c r="R84" s="284"/>
      <c r="S84" s="284"/>
      <c r="T84" s="284"/>
      <c r="U84" s="284"/>
      <c r="V84" s="283"/>
      <c r="W84" s="283"/>
      <c r="X84" s="283"/>
      <c r="Y84" s="283"/>
      <c r="Z84" s="283"/>
      <c r="AA84" s="283"/>
      <c r="AB84" s="283"/>
      <c r="AC84" s="283"/>
      <c r="AD84" s="283"/>
      <c r="AE84" s="283"/>
      <c r="AF84" s="283"/>
      <c r="AG84" s="283"/>
      <c r="AH84" s="283"/>
      <c r="AI84" s="283"/>
      <c r="AJ84" s="283"/>
      <c r="AK84" s="283"/>
      <c r="AL84" s="283"/>
      <c r="AM84" s="283"/>
      <c r="AN84" s="283"/>
      <c r="AO84" s="283"/>
      <c r="AP84" s="283"/>
      <c r="AQ84" s="283"/>
      <c r="AR84" s="283"/>
      <c r="AS84" s="283"/>
      <c r="AT84" s="283"/>
      <c r="AU84" s="283"/>
      <c r="AV84" s="283"/>
      <c r="AW84" s="283"/>
      <c r="AX84" s="283"/>
      <c r="AY84" s="283"/>
      <c r="AZ84" s="283"/>
      <c r="BA84" s="283"/>
      <c r="BB84" s="283"/>
      <c r="BC84" s="283"/>
      <c r="BD84" s="283"/>
      <c r="BE84" s="283"/>
    </row>
    <row r="85" spans="3:57" x14ac:dyDescent="0.3">
      <c r="C85" s="283"/>
      <c r="D85" s="283"/>
      <c r="E85" s="283"/>
      <c r="F85" s="284"/>
      <c r="G85" s="283"/>
      <c r="H85" s="284"/>
      <c r="I85" s="284"/>
      <c r="J85" s="283"/>
      <c r="K85" s="283"/>
      <c r="L85" s="283"/>
      <c r="M85" s="284"/>
      <c r="N85" s="284"/>
      <c r="O85" s="284"/>
      <c r="P85" s="284"/>
      <c r="Q85" s="284"/>
      <c r="R85" s="284"/>
      <c r="S85" s="284"/>
      <c r="T85" s="284"/>
      <c r="U85" s="284"/>
      <c r="V85" s="283"/>
      <c r="W85" s="283"/>
      <c r="X85" s="283"/>
      <c r="Y85" s="283"/>
      <c r="Z85" s="283"/>
      <c r="AA85" s="283"/>
      <c r="AB85" s="283"/>
      <c r="AC85" s="283"/>
      <c r="AD85" s="283"/>
      <c r="AE85" s="283"/>
      <c r="AF85" s="283"/>
      <c r="AG85" s="283"/>
      <c r="AH85" s="283"/>
      <c r="AI85" s="283"/>
      <c r="AJ85" s="283"/>
      <c r="AK85" s="283"/>
      <c r="AL85" s="283"/>
      <c r="AM85" s="283"/>
      <c r="AN85" s="283"/>
      <c r="AO85" s="283"/>
      <c r="AP85" s="283"/>
      <c r="AQ85" s="283"/>
      <c r="AR85" s="283"/>
      <c r="AS85" s="283"/>
      <c r="AT85" s="283"/>
      <c r="AU85" s="283"/>
      <c r="AV85" s="283"/>
      <c r="AW85" s="283"/>
      <c r="AX85" s="283"/>
      <c r="AY85" s="283"/>
      <c r="AZ85" s="283"/>
      <c r="BA85" s="283"/>
      <c r="BB85" s="283"/>
      <c r="BC85" s="283"/>
      <c r="BD85" s="283"/>
      <c r="BE85" s="283"/>
    </row>
    <row r="86" spans="3:57" x14ac:dyDescent="0.3">
      <c r="C86" s="283"/>
      <c r="D86" s="283"/>
      <c r="E86" s="283"/>
      <c r="F86" s="284"/>
      <c r="G86" s="283"/>
      <c r="H86" s="284"/>
      <c r="I86" s="284"/>
      <c r="J86" s="283"/>
      <c r="K86" s="283"/>
      <c r="L86" s="283"/>
      <c r="M86" s="284"/>
      <c r="N86" s="284"/>
      <c r="O86" s="284"/>
      <c r="P86" s="284"/>
      <c r="Q86" s="284"/>
      <c r="R86" s="284"/>
      <c r="S86" s="284"/>
      <c r="T86" s="284"/>
      <c r="U86" s="284"/>
      <c r="V86" s="283"/>
      <c r="W86" s="283"/>
      <c r="X86" s="283"/>
      <c r="Y86" s="283"/>
      <c r="Z86" s="283"/>
      <c r="AA86" s="283"/>
      <c r="AB86" s="283"/>
      <c r="AC86" s="283"/>
      <c r="AD86" s="283"/>
      <c r="AE86" s="283"/>
      <c r="AF86" s="283"/>
      <c r="AG86" s="283"/>
      <c r="AH86" s="283"/>
      <c r="AI86" s="283"/>
      <c r="AJ86" s="283"/>
      <c r="AK86" s="283"/>
      <c r="AL86" s="283"/>
      <c r="AM86" s="283"/>
      <c r="AN86" s="283"/>
      <c r="AO86" s="283"/>
      <c r="AP86" s="283"/>
      <c r="AQ86" s="283"/>
      <c r="AR86" s="283"/>
      <c r="AS86" s="283"/>
      <c r="AT86" s="283"/>
      <c r="AU86" s="283"/>
      <c r="AV86" s="283"/>
      <c r="AW86" s="283"/>
      <c r="AX86" s="283"/>
      <c r="AY86" s="283"/>
      <c r="AZ86" s="283"/>
      <c r="BA86" s="283"/>
      <c r="BB86" s="283"/>
      <c r="BC86" s="283"/>
      <c r="BD86" s="283"/>
      <c r="BE86" s="283"/>
    </row>
    <row r="87" spans="3:57" x14ac:dyDescent="0.3">
      <c r="C87" s="283"/>
      <c r="D87" s="283"/>
      <c r="E87" s="283"/>
      <c r="F87" s="284"/>
      <c r="G87" s="283"/>
      <c r="H87" s="284"/>
      <c r="I87" s="284"/>
      <c r="J87" s="283"/>
      <c r="K87" s="283"/>
      <c r="L87" s="283"/>
      <c r="M87" s="284"/>
      <c r="N87" s="284"/>
      <c r="O87" s="284"/>
      <c r="P87" s="284"/>
      <c r="Q87" s="284"/>
      <c r="R87" s="284"/>
      <c r="S87" s="284"/>
      <c r="T87" s="284"/>
      <c r="U87" s="284"/>
      <c r="V87" s="283"/>
      <c r="W87" s="283"/>
      <c r="X87" s="283"/>
      <c r="Y87" s="283"/>
      <c r="Z87" s="283"/>
      <c r="AA87" s="283"/>
      <c r="AB87" s="283"/>
      <c r="AC87" s="283"/>
      <c r="AD87" s="283"/>
      <c r="AE87" s="283"/>
      <c r="AF87" s="283"/>
      <c r="AG87" s="283"/>
      <c r="AH87" s="283"/>
      <c r="AI87" s="283"/>
      <c r="AJ87" s="283"/>
      <c r="AK87" s="283"/>
      <c r="AL87" s="283"/>
      <c r="AM87" s="283"/>
      <c r="AN87" s="283"/>
      <c r="AO87" s="283"/>
      <c r="AP87" s="283"/>
      <c r="AQ87" s="283"/>
      <c r="AR87" s="283"/>
      <c r="AS87" s="283"/>
      <c r="AT87" s="283"/>
      <c r="AU87" s="283"/>
      <c r="AV87" s="283"/>
      <c r="AW87" s="283"/>
      <c r="AX87" s="283"/>
      <c r="AY87" s="283"/>
      <c r="AZ87" s="283"/>
      <c r="BA87" s="283"/>
      <c r="BB87" s="283"/>
      <c r="BC87" s="283"/>
      <c r="BD87" s="283"/>
      <c r="BE87" s="283"/>
    </row>
    <row r="88" spans="3:57" x14ac:dyDescent="0.3">
      <c r="C88" s="283"/>
      <c r="D88" s="283"/>
      <c r="E88" s="283"/>
      <c r="F88" s="284"/>
      <c r="G88" s="283"/>
      <c r="H88" s="284"/>
      <c r="I88" s="284"/>
      <c r="J88" s="283"/>
      <c r="K88" s="283"/>
      <c r="L88" s="283"/>
      <c r="M88" s="284"/>
      <c r="N88" s="284"/>
      <c r="O88" s="284"/>
      <c r="P88" s="284"/>
      <c r="Q88" s="284"/>
      <c r="R88" s="284"/>
      <c r="S88" s="284"/>
      <c r="T88" s="284"/>
      <c r="U88" s="284"/>
      <c r="V88" s="283"/>
      <c r="W88" s="283"/>
      <c r="X88" s="283"/>
      <c r="Y88" s="283"/>
      <c r="Z88" s="283"/>
      <c r="AA88" s="283"/>
      <c r="AB88" s="283"/>
      <c r="AC88" s="283"/>
      <c r="AD88" s="283"/>
      <c r="AE88" s="283"/>
      <c r="AF88" s="283"/>
      <c r="AG88" s="283"/>
      <c r="AH88" s="283"/>
      <c r="AI88" s="283"/>
      <c r="AJ88" s="283"/>
      <c r="AK88" s="283"/>
      <c r="AL88" s="283"/>
      <c r="AM88" s="283"/>
      <c r="AN88" s="283"/>
      <c r="AO88" s="283"/>
      <c r="AP88" s="283"/>
      <c r="AQ88" s="283"/>
      <c r="AR88" s="283"/>
      <c r="AS88" s="283"/>
      <c r="AT88" s="283"/>
      <c r="AU88" s="283"/>
      <c r="AV88" s="283"/>
      <c r="AW88" s="283"/>
      <c r="AX88" s="283"/>
      <c r="AY88" s="283"/>
      <c r="AZ88" s="283"/>
      <c r="BA88" s="283"/>
      <c r="BB88" s="283"/>
      <c r="BC88" s="283"/>
      <c r="BD88" s="283"/>
      <c r="BE88" s="283"/>
    </row>
    <row r="89" spans="3:57" x14ac:dyDescent="0.3">
      <c r="C89" s="283"/>
      <c r="D89" s="283"/>
      <c r="E89" s="283"/>
      <c r="F89" s="284"/>
      <c r="G89" s="283"/>
      <c r="H89" s="284"/>
      <c r="I89" s="284"/>
      <c r="J89" s="283"/>
      <c r="K89" s="283"/>
      <c r="L89" s="283"/>
      <c r="M89" s="284"/>
      <c r="N89" s="284"/>
      <c r="O89" s="284"/>
      <c r="P89" s="284"/>
      <c r="Q89" s="284"/>
      <c r="R89" s="284"/>
      <c r="S89" s="284"/>
      <c r="T89" s="284"/>
      <c r="U89" s="284"/>
      <c r="V89" s="283"/>
      <c r="W89" s="283"/>
      <c r="X89" s="283"/>
      <c r="Y89" s="283"/>
      <c r="Z89" s="283"/>
      <c r="AA89" s="283"/>
      <c r="AB89" s="283"/>
      <c r="AC89" s="283"/>
      <c r="AD89" s="283"/>
      <c r="AE89" s="283"/>
      <c r="AF89" s="283"/>
      <c r="AG89" s="283"/>
      <c r="AH89" s="283"/>
      <c r="AI89" s="283"/>
      <c r="AJ89" s="283"/>
      <c r="AK89" s="283"/>
      <c r="AL89" s="283"/>
      <c r="AM89" s="283"/>
      <c r="AN89" s="283"/>
      <c r="AO89" s="283"/>
      <c r="AP89" s="283"/>
      <c r="AQ89" s="283"/>
      <c r="AR89" s="283"/>
      <c r="AS89" s="283"/>
      <c r="AT89" s="283"/>
      <c r="AU89" s="283"/>
      <c r="AV89" s="283"/>
      <c r="AW89" s="283"/>
      <c r="AX89" s="283"/>
      <c r="AY89" s="283"/>
      <c r="AZ89" s="283"/>
      <c r="BA89" s="283"/>
      <c r="BB89" s="283"/>
      <c r="BC89" s="283"/>
      <c r="BD89" s="283"/>
      <c r="BE89" s="283"/>
    </row>
    <row r="90" spans="3:57" x14ac:dyDescent="0.3">
      <c r="C90" s="283"/>
      <c r="D90" s="283"/>
      <c r="E90" s="283"/>
      <c r="F90" s="284"/>
      <c r="G90" s="283"/>
      <c r="H90" s="284"/>
      <c r="I90" s="284"/>
      <c r="J90" s="283"/>
      <c r="K90" s="283"/>
      <c r="L90" s="283"/>
      <c r="M90" s="284"/>
      <c r="N90" s="284"/>
      <c r="O90" s="284"/>
      <c r="P90" s="284"/>
      <c r="Q90" s="284"/>
      <c r="R90" s="284"/>
      <c r="S90" s="284"/>
      <c r="T90" s="284"/>
      <c r="U90" s="284"/>
      <c r="V90" s="283"/>
      <c r="W90" s="283"/>
      <c r="X90" s="283"/>
      <c r="Y90" s="283"/>
      <c r="Z90" s="283"/>
      <c r="AA90" s="283"/>
      <c r="AB90" s="283"/>
      <c r="AC90" s="283"/>
      <c r="AD90" s="283"/>
      <c r="AE90" s="283"/>
      <c r="AF90" s="283"/>
      <c r="AG90" s="283"/>
      <c r="AH90" s="283"/>
      <c r="AI90" s="283"/>
      <c r="AJ90" s="283"/>
      <c r="AK90" s="283"/>
      <c r="AL90" s="283"/>
      <c r="AM90" s="283"/>
      <c r="AN90" s="283"/>
      <c r="AO90" s="283"/>
      <c r="AP90" s="283"/>
      <c r="AQ90" s="283"/>
      <c r="AR90" s="283"/>
      <c r="AS90" s="283"/>
      <c r="AT90" s="283"/>
      <c r="AU90" s="283"/>
      <c r="AV90" s="283"/>
      <c r="AW90" s="283"/>
      <c r="AX90" s="283"/>
      <c r="AY90" s="283"/>
      <c r="AZ90" s="283"/>
      <c r="BA90" s="283"/>
      <c r="BB90" s="283"/>
      <c r="BC90" s="283"/>
      <c r="BD90" s="283"/>
      <c r="BE90" s="283"/>
    </row>
    <row r="91" spans="3:57" x14ac:dyDescent="0.3">
      <c r="C91" s="283"/>
      <c r="D91" s="283"/>
      <c r="E91" s="283"/>
      <c r="F91" s="284"/>
      <c r="G91" s="283"/>
      <c r="H91" s="284"/>
      <c r="I91" s="284"/>
      <c r="J91" s="283"/>
      <c r="K91" s="283"/>
      <c r="L91" s="283"/>
      <c r="M91" s="284"/>
      <c r="N91" s="284"/>
      <c r="O91" s="284"/>
      <c r="P91" s="284"/>
      <c r="Q91" s="284"/>
      <c r="R91" s="284"/>
      <c r="S91" s="284"/>
      <c r="T91" s="284"/>
      <c r="U91" s="284"/>
      <c r="V91" s="283"/>
      <c r="W91" s="283"/>
      <c r="X91" s="283"/>
      <c r="Y91" s="283"/>
      <c r="Z91" s="283"/>
      <c r="AA91" s="283"/>
      <c r="AB91" s="283"/>
      <c r="AC91" s="283"/>
      <c r="AD91" s="283"/>
      <c r="AE91" s="283"/>
      <c r="AF91" s="283"/>
      <c r="AG91" s="283"/>
      <c r="AH91" s="283"/>
      <c r="AI91" s="283"/>
      <c r="AJ91" s="283"/>
      <c r="AK91" s="283"/>
      <c r="AL91" s="283"/>
      <c r="AM91" s="283"/>
      <c r="AN91" s="283"/>
      <c r="AO91" s="283"/>
      <c r="AP91" s="283"/>
      <c r="AQ91" s="283"/>
      <c r="AR91" s="283"/>
      <c r="AS91" s="283"/>
      <c r="AT91" s="283"/>
      <c r="AU91" s="283"/>
      <c r="AV91" s="283"/>
      <c r="AW91" s="283"/>
      <c r="AX91" s="283"/>
      <c r="AY91" s="283"/>
      <c r="AZ91" s="283"/>
      <c r="BA91" s="283"/>
      <c r="BB91" s="283"/>
      <c r="BC91" s="283"/>
      <c r="BD91" s="283"/>
      <c r="BE91" s="283"/>
    </row>
    <row r="92" spans="3:57" x14ac:dyDescent="0.3">
      <c r="C92" s="283"/>
      <c r="D92" s="283"/>
      <c r="E92" s="283"/>
      <c r="F92" s="284"/>
      <c r="G92" s="283"/>
      <c r="H92" s="284"/>
      <c r="I92" s="284"/>
      <c r="J92" s="283"/>
      <c r="K92" s="283"/>
      <c r="L92" s="283"/>
      <c r="M92" s="284"/>
      <c r="N92" s="284"/>
      <c r="O92" s="284"/>
      <c r="P92" s="284"/>
      <c r="Q92" s="284"/>
      <c r="R92" s="284"/>
      <c r="S92" s="284"/>
      <c r="T92" s="284"/>
      <c r="U92" s="284"/>
      <c r="V92" s="283"/>
      <c r="W92" s="283"/>
      <c r="X92" s="283"/>
      <c r="Y92" s="283"/>
      <c r="Z92" s="283"/>
      <c r="AA92" s="283"/>
      <c r="AB92" s="283"/>
      <c r="AC92" s="283"/>
      <c r="AD92" s="283"/>
      <c r="AE92" s="283"/>
      <c r="AF92" s="283"/>
      <c r="AG92" s="283"/>
      <c r="AH92" s="283"/>
      <c r="AI92" s="283"/>
      <c r="AJ92" s="283"/>
      <c r="AK92" s="283"/>
      <c r="AL92" s="283"/>
      <c r="AM92" s="283"/>
      <c r="AN92" s="283"/>
      <c r="AO92" s="283"/>
      <c r="AP92" s="283"/>
      <c r="AQ92" s="283"/>
      <c r="AR92" s="283"/>
      <c r="AS92" s="283"/>
      <c r="AT92" s="283"/>
      <c r="AU92" s="283"/>
      <c r="AV92" s="283"/>
      <c r="AW92" s="283"/>
      <c r="AX92" s="283"/>
      <c r="AY92" s="283"/>
      <c r="AZ92" s="283"/>
      <c r="BA92" s="283"/>
      <c r="BB92" s="283"/>
      <c r="BC92" s="283"/>
      <c r="BD92" s="283"/>
      <c r="BE92" s="283"/>
    </row>
    <row r="93" spans="3:57" x14ac:dyDescent="0.3">
      <c r="C93" s="283"/>
      <c r="D93" s="283"/>
      <c r="E93" s="283"/>
      <c r="F93" s="284"/>
      <c r="G93" s="283"/>
      <c r="H93" s="284"/>
      <c r="I93" s="284"/>
      <c r="J93" s="283"/>
      <c r="K93" s="283"/>
      <c r="L93" s="283"/>
      <c r="M93" s="284"/>
      <c r="N93" s="284"/>
      <c r="O93" s="284"/>
      <c r="P93" s="284"/>
      <c r="Q93" s="284"/>
      <c r="R93" s="284"/>
      <c r="S93" s="284"/>
      <c r="T93" s="284"/>
      <c r="U93" s="284"/>
      <c r="V93" s="283"/>
      <c r="W93" s="283"/>
      <c r="X93" s="283"/>
      <c r="Y93" s="283"/>
      <c r="Z93" s="283"/>
      <c r="AA93" s="283"/>
      <c r="AB93" s="283"/>
      <c r="AC93" s="283"/>
      <c r="AD93" s="283"/>
      <c r="AE93" s="283"/>
      <c r="AF93" s="283"/>
      <c r="AG93" s="283"/>
      <c r="AH93" s="283"/>
      <c r="AI93" s="283"/>
      <c r="AJ93" s="283"/>
      <c r="AK93" s="283"/>
      <c r="AL93" s="283"/>
      <c r="AM93" s="283"/>
      <c r="AN93" s="283"/>
      <c r="AO93" s="283"/>
      <c r="AP93" s="283"/>
      <c r="AQ93" s="283"/>
      <c r="AR93" s="283"/>
      <c r="AS93" s="283"/>
      <c r="AT93" s="283"/>
      <c r="AU93" s="283"/>
      <c r="AV93" s="283"/>
      <c r="AW93" s="283"/>
      <c r="AX93" s="283"/>
      <c r="AY93" s="283"/>
      <c r="AZ93" s="283"/>
      <c r="BA93" s="283"/>
      <c r="BB93" s="283"/>
      <c r="BC93" s="283"/>
      <c r="BD93" s="283"/>
      <c r="BE93" s="283"/>
    </row>
    <row r="94" spans="3:57" x14ac:dyDescent="0.3">
      <c r="C94" s="283"/>
      <c r="D94" s="283"/>
      <c r="E94" s="283"/>
      <c r="F94" s="284"/>
      <c r="G94" s="283"/>
      <c r="H94" s="284"/>
      <c r="I94" s="284"/>
      <c r="J94" s="283"/>
      <c r="K94" s="283"/>
      <c r="L94" s="283"/>
      <c r="M94" s="284"/>
      <c r="N94" s="284"/>
      <c r="O94" s="284"/>
      <c r="P94" s="284"/>
      <c r="Q94" s="284"/>
      <c r="R94" s="284"/>
      <c r="S94" s="284"/>
      <c r="T94" s="284"/>
      <c r="U94" s="284"/>
      <c r="V94" s="283"/>
      <c r="W94" s="283"/>
      <c r="X94" s="283"/>
      <c r="Y94" s="283"/>
      <c r="Z94" s="283"/>
      <c r="AA94" s="283"/>
      <c r="AB94" s="283"/>
      <c r="AC94" s="283"/>
      <c r="AD94" s="283"/>
      <c r="AE94" s="283"/>
      <c r="AF94" s="283"/>
      <c r="AG94" s="283"/>
      <c r="AH94" s="283"/>
      <c r="AI94" s="283"/>
      <c r="AJ94" s="283"/>
      <c r="AK94" s="283"/>
      <c r="AL94" s="283"/>
      <c r="AM94" s="283"/>
      <c r="AN94" s="283"/>
      <c r="AO94" s="283"/>
      <c r="AP94" s="283"/>
      <c r="AQ94" s="283"/>
      <c r="AR94" s="283"/>
      <c r="AS94" s="283"/>
      <c r="AT94" s="283"/>
      <c r="AU94" s="283"/>
      <c r="AV94" s="283"/>
      <c r="AW94" s="283"/>
      <c r="AX94" s="283"/>
      <c r="AY94" s="283"/>
      <c r="AZ94" s="283"/>
      <c r="BA94" s="283"/>
      <c r="BB94" s="283"/>
      <c r="BC94" s="283"/>
      <c r="BD94" s="283"/>
      <c r="BE94" s="283"/>
    </row>
    <row r="95" spans="3:57" x14ac:dyDescent="0.3">
      <c r="C95" s="283"/>
      <c r="D95" s="283"/>
      <c r="E95" s="283"/>
      <c r="F95" s="284"/>
      <c r="G95" s="283"/>
      <c r="H95" s="284"/>
      <c r="I95" s="284"/>
      <c r="J95" s="283"/>
      <c r="K95" s="283"/>
      <c r="L95" s="283"/>
      <c r="M95" s="284"/>
      <c r="N95" s="284"/>
      <c r="O95" s="284"/>
      <c r="P95" s="284"/>
      <c r="Q95" s="284"/>
      <c r="R95" s="284"/>
      <c r="S95" s="284"/>
      <c r="T95" s="284"/>
      <c r="U95" s="284"/>
      <c r="V95" s="283"/>
      <c r="W95" s="283"/>
      <c r="X95" s="283"/>
      <c r="Y95" s="283"/>
      <c r="Z95" s="283"/>
      <c r="AA95" s="283"/>
      <c r="AB95" s="283"/>
      <c r="AC95" s="283"/>
      <c r="AD95" s="283"/>
      <c r="AE95" s="283"/>
      <c r="AF95" s="283"/>
      <c r="AG95" s="283"/>
      <c r="AH95" s="283"/>
      <c r="AI95" s="283"/>
      <c r="AJ95" s="283"/>
      <c r="AK95" s="283"/>
      <c r="AL95" s="283"/>
      <c r="AM95" s="283"/>
      <c r="AN95" s="283"/>
      <c r="AO95" s="283"/>
      <c r="AP95" s="283"/>
      <c r="AQ95" s="283"/>
      <c r="AR95" s="283"/>
      <c r="AS95" s="283"/>
      <c r="AT95" s="283"/>
      <c r="AU95" s="283"/>
      <c r="AV95" s="283"/>
      <c r="AW95" s="283"/>
      <c r="AX95" s="283"/>
      <c r="AY95" s="283"/>
      <c r="AZ95" s="283"/>
      <c r="BA95" s="283"/>
      <c r="BB95" s="283"/>
      <c r="BC95" s="283"/>
      <c r="BD95" s="283"/>
      <c r="BE95" s="283"/>
    </row>
    <row r="96" spans="3:57" x14ac:dyDescent="0.3">
      <c r="C96" s="283"/>
      <c r="D96" s="283"/>
      <c r="E96" s="283"/>
      <c r="F96" s="284"/>
      <c r="G96" s="283"/>
      <c r="H96" s="284"/>
      <c r="I96" s="284"/>
      <c r="J96" s="283"/>
      <c r="K96" s="283"/>
      <c r="L96" s="283"/>
      <c r="M96" s="284"/>
      <c r="N96" s="284"/>
      <c r="O96" s="284"/>
      <c r="P96" s="284"/>
      <c r="Q96" s="284"/>
      <c r="R96" s="284"/>
      <c r="S96" s="284"/>
      <c r="T96" s="284"/>
      <c r="U96" s="284"/>
      <c r="V96" s="283"/>
      <c r="W96" s="283"/>
      <c r="X96" s="283"/>
      <c r="Y96" s="283"/>
      <c r="Z96" s="283"/>
      <c r="AA96" s="283"/>
      <c r="AB96" s="283"/>
      <c r="AC96" s="283"/>
      <c r="AD96" s="283"/>
      <c r="AE96" s="283"/>
      <c r="AF96" s="283"/>
      <c r="AG96" s="283"/>
      <c r="AH96" s="283"/>
      <c r="AI96" s="283"/>
      <c r="AJ96" s="283"/>
      <c r="AK96" s="283"/>
      <c r="AL96" s="283"/>
      <c r="AM96" s="283"/>
      <c r="AN96" s="283"/>
      <c r="AO96" s="283"/>
      <c r="AP96" s="283"/>
      <c r="AQ96" s="283"/>
      <c r="AR96" s="283"/>
      <c r="AS96" s="283"/>
      <c r="AT96" s="283"/>
      <c r="AU96" s="283"/>
      <c r="AV96" s="283"/>
      <c r="AW96" s="283"/>
      <c r="AX96" s="283"/>
      <c r="AY96" s="283"/>
      <c r="AZ96" s="283"/>
      <c r="BA96" s="283"/>
      <c r="BB96" s="283"/>
      <c r="BC96" s="283"/>
      <c r="BD96" s="283"/>
      <c r="BE96" s="283"/>
    </row>
    <row r="97" spans="3:57" x14ac:dyDescent="0.3">
      <c r="C97" s="283"/>
      <c r="D97" s="283"/>
      <c r="E97" s="283"/>
      <c r="F97" s="284"/>
      <c r="G97" s="283"/>
      <c r="H97" s="284"/>
      <c r="I97" s="284"/>
      <c r="J97" s="283"/>
      <c r="K97" s="283"/>
      <c r="L97" s="283"/>
      <c r="M97" s="284"/>
      <c r="N97" s="284"/>
      <c r="O97" s="284"/>
      <c r="P97" s="284"/>
      <c r="Q97" s="284"/>
      <c r="R97" s="284"/>
      <c r="S97" s="284"/>
      <c r="T97" s="284"/>
      <c r="U97" s="284"/>
      <c r="V97" s="283"/>
      <c r="W97" s="283"/>
      <c r="X97" s="283"/>
      <c r="Y97" s="283"/>
      <c r="Z97" s="283"/>
      <c r="AA97" s="283"/>
      <c r="AB97" s="283"/>
      <c r="AC97" s="283"/>
      <c r="AD97" s="283"/>
      <c r="AE97" s="283"/>
      <c r="AF97" s="283"/>
      <c r="AG97" s="283"/>
      <c r="AH97" s="283"/>
      <c r="AI97" s="283"/>
      <c r="AJ97" s="283"/>
      <c r="AK97" s="283"/>
      <c r="AL97" s="283"/>
      <c r="AM97" s="283"/>
      <c r="AN97" s="283"/>
      <c r="AO97" s="283"/>
      <c r="AP97" s="283"/>
      <c r="AQ97" s="283"/>
      <c r="AR97" s="283"/>
      <c r="AS97" s="283"/>
      <c r="AT97" s="283"/>
      <c r="AU97" s="283"/>
      <c r="AV97" s="283"/>
      <c r="AW97" s="283"/>
      <c r="AX97" s="283"/>
      <c r="AY97" s="283"/>
      <c r="AZ97" s="283"/>
      <c r="BA97" s="283"/>
      <c r="BB97" s="283"/>
      <c r="BC97" s="283"/>
      <c r="BD97" s="283"/>
      <c r="BE97" s="283"/>
    </row>
    <row r="98" spans="3:57" x14ac:dyDescent="0.3">
      <c r="C98" s="283"/>
      <c r="D98" s="283"/>
      <c r="E98" s="283"/>
      <c r="F98" s="284"/>
      <c r="G98" s="283"/>
      <c r="H98" s="284"/>
      <c r="I98" s="284"/>
      <c r="J98" s="283"/>
      <c r="K98" s="283"/>
      <c r="L98" s="283"/>
      <c r="M98" s="284"/>
      <c r="N98" s="284"/>
      <c r="O98" s="284"/>
      <c r="P98" s="284"/>
      <c r="Q98" s="284"/>
      <c r="R98" s="284"/>
      <c r="S98" s="284"/>
      <c r="T98" s="284"/>
      <c r="U98" s="284"/>
      <c r="V98" s="283"/>
      <c r="W98" s="283"/>
      <c r="X98" s="283"/>
      <c r="Y98" s="283"/>
      <c r="Z98" s="283"/>
      <c r="AA98" s="283"/>
      <c r="AB98" s="283"/>
      <c r="AC98" s="283"/>
      <c r="AD98" s="283"/>
      <c r="AE98" s="283"/>
      <c r="AF98" s="283"/>
      <c r="AG98" s="283"/>
      <c r="AH98" s="283"/>
      <c r="AI98" s="283"/>
      <c r="AJ98" s="283"/>
      <c r="AK98" s="283"/>
      <c r="AL98" s="283"/>
      <c r="AM98" s="283"/>
      <c r="AN98" s="283"/>
      <c r="AO98" s="283"/>
      <c r="AP98" s="283"/>
      <c r="AQ98" s="283"/>
      <c r="AR98" s="283"/>
      <c r="AS98" s="283"/>
      <c r="AT98" s="283"/>
      <c r="AU98" s="283"/>
      <c r="AV98" s="283"/>
      <c r="AW98" s="283"/>
      <c r="AX98" s="283"/>
      <c r="AY98" s="283"/>
      <c r="AZ98" s="283"/>
      <c r="BA98" s="283"/>
      <c r="BB98" s="283"/>
      <c r="BC98" s="283"/>
      <c r="BD98" s="283"/>
      <c r="BE98" s="283"/>
    </row>
    <row r="99" spans="3:57" x14ac:dyDescent="0.3">
      <c r="C99" s="283"/>
      <c r="D99" s="283"/>
      <c r="E99" s="283"/>
      <c r="F99" s="284"/>
      <c r="G99" s="283"/>
      <c r="H99" s="284"/>
      <c r="I99" s="284"/>
      <c r="J99" s="283"/>
      <c r="K99" s="283"/>
      <c r="L99" s="283"/>
      <c r="M99" s="284"/>
      <c r="N99" s="284"/>
      <c r="O99" s="284"/>
      <c r="P99" s="284"/>
      <c r="Q99" s="284"/>
      <c r="R99" s="284"/>
      <c r="S99" s="284"/>
      <c r="T99" s="284"/>
      <c r="U99" s="284"/>
      <c r="V99" s="283"/>
      <c r="W99" s="283"/>
      <c r="X99" s="283"/>
      <c r="Y99" s="283"/>
      <c r="Z99" s="283"/>
      <c r="AA99" s="283"/>
      <c r="AB99" s="283"/>
      <c r="AC99" s="283"/>
      <c r="AD99" s="283"/>
      <c r="AE99" s="283"/>
      <c r="AF99" s="283"/>
      <c r="AG99" s="283"/>
      <c r="AH99" s="283"/>
      <c r="AI99" s="283"/>
      <c r="AJ99" s="283"/>
      <c r="AK99" s="283"/>
      <c r="AL99" s="283"/>
      <c r="AM99" s="283"/>
      <c r="AN99" s="283"/>
      <c r="AO99" s="283"/>
      <c r="AP99" s="283"/>
      <c r="AQ99" s="283"/>
      <c r="AR99" s="283"/>
      <c r="AS99" s="283"/>
      <c r="AT99" s="283"/>
      <c r="AU99" s="283"/>
      <c r="AV99" s="283"/>
      <c r="AW99" s="283"/>
      <c r="AX99" s="283"/>
      <c r="AY99" s="283"/>
      <c r="AZ99" s="283"/>
      <c r="BA99" s="283"/>
      <c r="BB99" s="283"/>
      <c r="BC99" s="283"/>
      <c r="BD99" s="283"/>
      <c r="BE99" s="283"/>
    </row>
    <row r="100" spans="3:57" x14ac:dyDescent="0.3">
      <c r="C100" s="283"/>
      <c r="D100" s="283"/>
      <c r="E100" s="283"/>
      <c r="F100" s="284"/>
      <c r="G100" s="283"/>
      <c r="H100" s="284"/>
      <c r="I100" s="284"/>
      <c r="J100" s="283"/>
      <c r="K100" s="283"/>
      <c r="L100" s="283"/>
      <c r="M100" s="284"/>
      <c r="N100" s="284"/>
      <c r="O100" s="284"/>
      <c r="P100" s="284"/>
      <c r="Q100" s="284"/>
      <c r="R100" s="284"/>
      <c r="S100" s="284"/>
      <c r="T100" s="284"/>
      <c r="U100" s="284"/>
      <c r="V100" s="283"/>
      <c r="W100" s="283"/>
      <c r="X100" s="283"/>
      <c r="Y100" s="283"/>
      <c r="Z100" s="283"/>
      <c r="AA100" s="283"/>
      <c r="AB100" s="283"/>
      <c r="AC100" s="283"/>
      <c r="AD100" s="283"/>
      <c r="AE100" s="283"/>
      <c r="AF100" s="283"/>
      <c r="AG100" s="283"/>
      <c r="AH100" s="283"/>
      <c r="AI100" s="283"/>
      <c r="AJ100" s="283"/>
      <c r="AK100" s="283"/>
      <c r="AL100" s="283"/>
      <c r="AM100" s="283"/>
      <c r="AN100" s="283"/>
      <c r="AO100" s="283"/>
      <c r="AP100" s="283"/>
      <c r="AQ100" s="283"/>
      <c r="AR100" s="283"/>
      <c r="AS100" s="283"/>
      <c r="AT100" s="283"/>
      <c r="AU100" s="283"/>
      <c r="AV100" s="283"/>
      <c r="AW100" s="283"/>
      <c r="AX100" s="283"/>
      <c r="AY100" s="283"/>
      <c r="AZ100" s="283"/>
      <c r="BA100" s="283"/>
      <c r="BB100" s="283"/>
      <c r="BC100" s="283"/>
      <c r="BD100" s="283"/>
      <c r="BE100" s="283"/>
    </row>
    <row r="101" spans="3:57" x14ac:dyDescent="0.3">
      <c r="C101" s="283"/>
      <c r="D101" s="283"/>
      <c r="E101" s="283"/>
      <c r="F101" s="284"/>
      <c r="G101" s="283"/>
      <c r="H101" s="284"/>
      <c r="I101" s="284"/>
      <c r="J101" s="283"/>
      <c r="K101" s="283"/>
      <c r="L101" s="283"/>
      <c r="M101" s="284"/>
      <c r="N101" s="284"/>
      <c r="O101" s="284"/>
      <c r="P101" s="284"/>
      <c r="Q101" s="284"/>
      <c r="R101" s="284"/>
      <c r="S101" s="284"/>
      <c r="T101" s="284"/>
      <c r="U101" s="284"/>
      <c r="V101" s="283"/>
      <c r="W101" s="283"/>
      <c r="X101" s="283"/>
      <c r="Y101" s="283"/>
      <c r="Z101" s="283"/>
      <c r="AA101" s="283"/>
      <c r="AB101" s="283"/>
      <c r="AC101" s="283"/>
      <c r="AD101" s="283"/>
      <c r="AE101" s="283"/>
      <c r="AF101" s="283"/>
      <c r="AG101" s="283"/>
      <c r="AH101" s="283"/>
      <c r="AI101" s="283"/>
      <c r="AJ101" s="283"/>
      <c r="AK101" s="283"/>
      <c r="AL101" s="283"/>
      <c r="AM101" s="283"/>
      <c r="AN101" s="283"/>
      <c r="AO101" s="283"/>
      <c r="AP101" s="283"/>
      <c r="AQ101" s="283"/>
      <c r="AR101" s="283"/>
      <c r="AS101" s="283"/>
      <c r="AT101" s="283"/>
      <c r="AU101" s="283"/>
      <c r="AV101" s="283"/>
      <c r="AW101" s="283"/>
      <c r="AX101" s="283"/>
      <c r="AY101" s="283"/>
      <c r="AZ101" s="283"/>
      <c r="BA101" s="283"/>
      <c r="BB101" s="283"/>
      <c r="BC101" s="283"/>
      <c r="BD101" s="283"/>
      <c r="BE101" s="283"/>
    </row>
    <row r="102" spans="3:57" x14ac:dyDescent="0.3">
      <c r="C102" s="283"/>
      <c r="D102" s="283"/>
      <c r="E102" s="283"/>
      <c r="F102" s="284"/>
      <c r="G102" s="283"/>
      <c r="H102" s="284"/>
      <c r="I102" s="284"/>
      <c r="J102" s="283"/>
      <c r="K102" s="283"/>
      <c r="L102" s="283"/>
      <c r="M102" s="284"/>
      <c r="N102" s="284"/>
      <c r="O102" s="284"/>
      <c r="P102" s="284"/>
      <c r="Q102" s="284"/>
      <c r="R102" s="284"/>
      <c r="S102" s="284"/>
      <c r="T102" s="284"/>
      <c r="U102" s="284"/>
      <c r="V102" s="283"/>
      <c r="W102" s="283"/>
      <c r="X102" s="283"/>
      <c r="Y102" s="283"/>
      <c r="Z102" s="283"/>
      <c r="AA102" s="283"/>
      <c r="AB102" s="283"/>
      <c r="AC102" s="283"/>
      <c r="AD102" s="283"/>
      <c r="AE102" s="283"/>
      <c r="AF102" s="283"/>
      <c r="AG102" s="283"/>
      <c r="AH102" s="283"/>
      <c r="AI102" s="283"/>
      <c r="AJ102" s="283"/>
      <c r="AK102" s="283"/>
      <c r="AL102" s="283"/>
      <c r="AM102" s="283"/>
      <c r="AN102" s="283"/>
      <c r="AO102" s="283"/>
      <c r="AP102" s="283"/>
      <c r="AQ102" s="283"/>
      <c r="AR102" s="283"/>
      <c r="AS102" s="283"/>
      <c r="AT102" s="283"/>
      <c r="AU102" s="283"/>
      <c r="AV102" s="283"/>
      <c r="AW102" s="283"/>
      <c r="AX102" s="283"/>
      <c r="AY102" s="283"/>
      <c r="AZ102" s="283"/>
      <c r="BA102" s="283"/>
      <c r="BB102" s="283"/>
      <c r="BC102" s="283"/>
      <c r="BD102" s="283"/>
      <c r="BE102" s="283"/>
    </row>
    <row r="103" spans="3:57" x14ac:dyDescent="0.3">
      <c r="C103" s="283"/>
      <c r="D103" s="283"/>
      <c r="E103" s="283"/>
      <c r="F103" s="284"/>
      <c r="G103" s="283"/>
      <c r="H103" s="284"/>
      <c r="I103" s="284"/>
      <c r="J103" s="283"/>
      <c r="K103" s="283"/>
      <c r="L103" s="283"/>
      <c r="M103" s="284"/>
      <c r="N103" s="284"/>
      <c r="O103" s="284"/>
      <c r="P103" s="284"/>
      <c r="Q103" s="284"/>
      <c r="R103" s="284"/>
      <c r="S103" s="284"/>
      <c r="T103" s="284"/>
      <c r="U103" s="284"/>
      <c r="V103" s="283"/>
      <c r="W103" s="283"/>
      <c r="X103" s="283"/>
      <c r="Y103" s="283"/>
      <c r="Z103" s="283"/>
      <c r="AA103" s="283"/>
      <c r="AB103" s="283"/>
      <c r="AC103" s="283"/>
      <c r="AD103" s="283"/>
      <c r="AE103" s="283"/>
      <c r="AF103" s="283"/>
      <c r="AG103" s="283"/>
      <c r="AH103" s="283"/>
      <c r="AI103" s="283"/>
      <c r="AJ103" s="283"/>
      <c r="AK103" s="283"/>
      <c r="AL103" s="283"/>
      <c r="AM103" s="283"/>
      <c r="AN103" s="283"/>
      <c r="AO103" s="283"/>
      <c r="AP103" s="283"/>
      <c r="AQ103" s="283"/>
      <c r="AR103" s="283"/>
      <c r="AS103" s="283"/>
      <c r="AT103" s="283"/>
      <c r="AU103" s="283"/>
      <c r="AV103" s="283"/>
      <c r="AW103" s="283"/>
      <c r="AX103" s="283"/>
      <c r="AY103" s="283"/>
      <c r="AZ103" s="283"/>
      <c r="BA103" s="283"/>
      <c r="BB103" s="283"/>
      <c r="BC103" s="283"/>
      <c r="BD103" s="283"/>
      <c r="BE103" s="283"/>
    </row>
    <row r="104" spans="3:57" x14ac:dyDescent="0.3">
      <c r="C104" s="283"/>
      <c r="D104" s="283"/>
      <c r="E104" s="283"/>
      <c r="F104" s="284"/>
      <c r="G104" s="283"/>
      <c r="H104" s="284"/>
      <c r="I104" s="284"/>
      <c r="J104" s="283"/>
      <c r="K104" s="283"/>
      <c r="L104" s="283"/>
      <c r="M104" s="284"/>
      <c r="N104" s="284"/>
      <c r="O104" s="284"/>
      <c r="P104" s="284"/>
      <c r="Q104" s="284"/>
      <c r="R104" s="284"/>
      <c r="S104" s="284"/>
      <c r="T104" s="284"/>
      <c r="U104" s="284"/>
      <c r="V104" s="283"/>
      <c r="W104" s="283"/>
      <c r="X104" s="283"/>
      <c r="Y104" s="283"/>
      <c r="Z104" s="283"/>
      <c r="AA104" s="283"/>
      <c r="AB104" s="283"/>
      <c r="AC104" s="283"/>
      <c r="AD104" s="283"/>
      <c r="AE104" s="283"/>
      <c r="AF104" s="283"/>
      <c r="AG104" s="283"/>
      <c r="AH104" s="283"/>
      <c r="AI104" s="283"/>
      <c r="AJ104" s="283"/>
      <c r="AK104" s="283"/>
      <c r="AL104" s="283"/>
      <c r="AM104" s="283"/>
      <c r="AN104" s="283"/>
      <c r="AO104" s="283"/>
      <c r="AP104" s="283"/>
      <c r="AQ104" s="283"/>
      <c r="AR104" s="283"/>
      <c r="AS104" s="283"/>
      <c r="AT104" s="283"/>
      <c r="AU104" s="283"/>
      <c r="AV104" s="283"/>
      <c r="AW104" s="283"/>
      <c r="AX104" s="283"/>
      <c r="AY104" s="283"/>
      <c r="AZ104" s="283"/>
      <c r="BA104" s="283"/>
      <c r="BB104" s="283"/>
      <c r="BC104" s="283"/>
      <c r="BD104" s="283"/>
      <c r="BE104" s="283"/>
    </row>
    <row r="105" spans="3:57" x14ac:dyDescent="0.3">
      <c r="C105" s="283"/>
      <c r="D105" s="283"/>
      <c r="E105" s="283"/>
      <c r="F105" s="284"/>
      <c r="G105" s="283"/>
      <c r="H105" s="284"/>
      <c r="I105" s="284"/>
      <c r="J105" s="283"/>
      <c r="K105" s="283"/>
      <c r="L105" s="283"/>
      <c r="M105" s="284"/>
      <c r="N105" s="284"/>
      <c r="O105" s="284"/>
      <c r="P105" s="284"/>
      <c r="Q105" s="284"/>
      <c r="R105" s="284"/>
      <c r="S105" s="284"/>
      <c r="T105" s="284"/>
      <c r="U105" s="284"/>
      <c r="V105" s="283"/>
      <c r="W105" s="283"/>
      <c r="X105" s="283"/>
      <c r="Y105" s="283"/>
      <c r="Z105" s="283"/>
      <c r="AA105" s="283"/>
      <c r="AB105" s="283"/>
      <c r="AC105" s="283"/>
      <c r="AD105" s="283"/>
      <c r="AE105" s="283"/>
      <c r="AF105" s="283"/>
      <c r="AG105" s="283"/>
      <c r="AH105" s="283"/>
      <c r="AI105" s="283"/>
      <c r="AJ105" s="283"/>
      <c r="AK105" s="283"/>
      <c r="AL105" s="283"/>
      <c r="AM105" s="283"/>
      <c r="AN105" s="283"/>
      <c r="AO105" s="283"/>
      <c r="AP105" s="283"/>
      <c r="AQ105" s="283"/>
      <c r="AR105" s="283"/>
      <c r="AS105" s="283"/>
      <c r="AT105" s="283"/>
      <c r="AU105" s="283"/>
      <c r="AV105" s="283"/>
      <c r="AW105" s="283"/>
      <c r="AX105" s="283"/>
      <c r="AY105" s="283"/>
      <c r="AZ105" s="283"/>
      <c r="BA105" s="283"/>
      <c r="BB105" s="283"/>
      <c r="BC105" s="283"/>
      <c r="BD105" s="283"/>
      <c r="BE105" s="283"/>
    </row>
    <row r="106" spans="3:57" x14ac:dyDescent="0.3">
      <c r="C106" s="283"/>
      <c r="D106" s="283"/>
      <c r="E106" s="283"/>
      <c r="F106" s="284"/>
      <c r="G106" s="283"/>
      <c r="H106" s="284"/>
      <c r="I106" s="284"/>
      <c r="J106" s="283"/>
      <c r="K106" s="283"/>
      <c r="L106" s="283"/>
      <c r="M106" s="284"/>
      <c r="N106" s="284"/>
      <c r="O106" s="284"/>
      <c r="P106" s="284"/>
      <c r="Q106" s="284"/>
      <c r="R106" s="284"/>
      <c r="S106" s="284"/>
      <c r="T106" s="284"/>
      <c r="U106" s="284"/>
      <c r="V106" s="283"/>
      <c r="W106" s="283"/>
      <c r="X106" s="283"/>
      <c r="Y106" s="283"/>
      <c r="Z106" s="283"/>
      <c r="AA106" s="283"/>
      <c r="AB106" s="283"/>
      <c r="AC106" s="283"/>
      <c r="AD106" s="283"/>
      <c r="AE106" s="283"/>
      <c r="AF106" s="283"/>
      <c r="AG106" s="283"/>
      <c r="AH106" s="283"/>
      <c r="AI106" s="283"/>
      <c r="AJ106" s="283"/>
      <c r="AK106" s="283"/>
      <c r="AL106" s="283"/>
      <c r="AM106" s="283"/>
      <c r="AN106" s="283"/>
      <c r="AO106" s="283"/>
      <c r="AP106" s="283"/>
      <c r="AQ106" s="283"/>
      <c r="AR106" s="283"/>
      <c r="AS106" s="283"/>
      <c r="AT106" s="283"/>
      <c r="AU106" s="283"/>
      <c r="AV106" s="283"/>
      <c r="AW106" s="283"/>
      <c r="AX106" s="283"/>
      <c r="AY106" s="283"/>
      <c r="AZ106" s="283"/>
      <c r="BA106" s="283"/>
      <c r="BB106" s="283"/>
      <c r="BC106" s="283"/>
      <c r="BD106" s="283"/>
      <c r="BE106" s="283"/>
    </row>
    <row r="107" spans="3:57" x14ac:dyDescent="0.3">
      <c r="C107" s="283"/>
      <c r="D107" s="283"/>
      <c r="E107" s="283"/>
      <c r="F107" s="284"/>
      <c r="G107" s="283"/>
      <c r="H107" s="284"/>
      <c r="I107" s="284"/>
      <c r="J107" s="283"/>
      <c r="K107" s="283"/>
      <c r="L107" s="283"/>
      <c r="M107" s="284"/>
      <c r="N107" s="284"/>
      <c r="O107" s="284"/>
      <c r="P107" s="284"/>
      <c r="Q107" s="284"/>
      <c r="R107" s="284"/>
      <c r="S107" s="284"/>
      <c r="T107" s="284"/>
      <c r="U107" s="284"/>
      <c r="V107" s="283"/>
      <c r="W107" s="283"/>
      <c r="X107" s="283"/>
      <c r="Y107" s="283"/>
      <c r="Z107" s="283"/>
      <c r="AA107" s="283"/>
      <c r="AB107" s="283"/>
      <c r="AC107" s="283"/>
      <c r="AD107" s="283"/>
      <c r="AE107" s="283"/>
      <c r="AF107" s="283"/>
      <c r="AG107" s="283"/>
      <c r="AH107" s="283"/>
      <c r="AI107" s="283"/>
      <c r="AJ107" s="283"/>
      <c r="AK107" s="283"/>
      <c r="AL107" s="283"/>
      <c r="AM107" s="283"/>
      <c r="AN107" s="283"/>
      <c r="AO107" s="283"/>
      <c r="AP107" s="283"/>
      <c r="AQ107" s="283"/>
      <c r="AR107" s="283"/>
      <c r="AS107" s="283"/>
      <c r="AT107" s="283"/>
      <c r="AU107" s="283"/>
      <c r="AV107" s="283"/>
      <c r="AW107" s="283"/>
      <c r="AX107" s="283"/>
      <c r="AY107" s="283"/>
      <c r="AZ107" s="283"/>
      <c r="BA107" s="283"/>
      <c r="BB107" s="283"/>
      <c r="BC107" s="283"/>
      <c r="BD107" s="283"/>
      <c r="BE107" s="283"/>
    </row>
    <row r="108" spans="3:57" x14ac:dyDescent="0.3">
      <c r="C108" s="283"/>
      <c r="D108" s="283"/>
      <c r="E108" s="283"/>
      <c r="F108" s="284"/>
      <c r="G108" s="283"/>
      <c r="H108" s="284"/>
      <c r="I108" s="284"/>
      <c r="J108" s="283"/>
      <c r="K108" s="283"/>
      <c r="L108" s="283"/>
      <c r="M108" s="284"/>
      <c r="N108" s="284"/>
      <c r="O108" s="284"/>
      <c r="P108" s="284"/>
      <c r="Q108" s="284"/>
      <c r="R108" s="284"/>
      <c r="S108" s="284"/>
      <c r="T108" s="284"/>
      <c r="U108" s="284"/>
      <c r="V108" s="283"/>
      <c r="W108" s="283"/>
      <c r="X108" s="283"/>
      <c r="Y108" s="283"/>
      <c r="Z108" s="283"/>
      <c r="AA108" s="283"/>
      <c r="AB108" s="283"/>
      <c r="AC108" s="283"/>
      <c r="AD108" s="283"/>
      <c r="AE108" s="283"/>
      <c r="AF108" s="283"/>
      <c r="AG108" s="283"/>
      <c r="AH108" s="283"/>
      <c r="AI108" s="283"/>
      <c r="AJ108" s="283"/>
      <c r="AK108" s="283"/>
      <c r="AL108" s="283"/>
      <c r="AM108" s="283"/>
      <c r="AN108" s="283"/>
      <c r="AO108" s="283"/>
      <c r="AP108" s="283"/>
      <c r="AQ108" s="283"/>
      <c r="AR108" s="283"/>
      <c r="AS108" s="283"/>
      <c r="AT108" s="283"/>
      <c r="AU108" s="283"/>
      <c r="AV108" s="283"/>
      <c r="AW108" s="283"/>
      <c r="AX108" s="283"/>
      <c r="AY108" s="283"/>
      <c r="AZ108" s="283"/>
      <c r="BA108" s="283"/>
      <c r="BB108" s="283"/>
      <c r="BC108" s="283"/>
      <c r="BD108" s="283"/>
      <c r="BE108" s="283"/>
    </row>
    <row r="109" spans="3:57" x14ac:dyDescent="0.3">
      <c r="C109" s="283"/>
      <c r="D109" s="283"/>
      <c r="E109" s="283"/>
      <c r="F109" s="284"/>
      <c r="G109" s="283"/>
      <c r="H109" s="284"/>
      <c r="I109" s="284"/>
      <c r="J109" s="283"/>
      <c r="K109" s="283"/>
      <c r="L109" s="283"/>
      <c r="M109" s="284"/>
      <c r="N109" s="284"/>
      <c r="O109" s="284"/>
      <c r="P109" s="284"/>
      <c r="Q109" s="284"/>
      <c r="R109" s="284"/>
      <c r="S109" s="284"/>
      <c r="T109" s="284"/>
      <c r="U109" s="284"/>
      <c r="V109" s="283"/>
      <c r="W109" s="283"/>
      <c r="X109" s="283"/>
      <c r="Y109" s="283"/>
      <c r="Z109" s="283"/>
      <c r="AA109" s="283"/>
      <c r="AB109" s="283"/>
      <c r="AC109" s="283"/>
      <c r="AD109" s="283"/>
      <c r="AE109" s="283"/>
      <c r="AF109" s="283"/>
      <c r="AG109" s="283"/>
      <c r="AH109" s="283"/>
      <c r="AI109" s="283"/>
      <c r="AJ109" s="283"/>
      <c r="AK109" s="283"/>
      <c r="AL109" s="283"/>
      <c r="AM109" s="283"/>
      <c r="AN109" s="283"/>
      <c r="AO109" s="283"/>
      <c r="AP109" s="283"/>
      <c r="AQ109" s="283"/>
      <c r="AR109" s="283"/>
      <c r="AS109" s="283"/>
      <c r="AT109" s="283"/>
      <c r="AU109" s="283"/>
      <c r="AV109" s="283"/>
      <c r="AW109" s="283"/>
      <c r="AX109" s="283"/>
      <c r="AY109" s="283"/>
      <c r="AZ109" s="283"/>
      <c r="BA109" s="283"/>
      <c r="BB109" s="283"/>
      <c r="BC109" s="283"/>
      <c r="BD109" s="283"/>
      <c r="BE109" s="283"/>
    </row>
    <row r="110" spans="3:57" x14ac:dyDescent="0.3">
      <c r="C110" s="283"/>
      <c r="D110" s="283"/>
      <c r="E110" s="283"/>
      <c r="F110" s="284"/>
      <c r="G110" s="283"/>
      <c r="H110" s="284"/>
      <c r="I110" s="284"/>
      <c r="J110" s="283"/>
      <c r="K110" s="283"/>
      <c r="L110" s="283"/>
      <c r="M110" s="284"/>
      <c r="N110" s="284"/>
      <c r="O110" s="284"/>
      <c r="P110" s="284"/>
      <c r="Q110" s="284"/>
      <c r="R110" s="284"/>
      <c r="S110" s="284"/>
      <c r="T110" s="284"/>
      <c r="U110" s="284"/>
      <c r="V110" s="283"/>
      <c r="W110" s="283"/>
      <c r="X110" s="283"/>
      <c r="Y110" s="283"/>
      <c r="Z110" s="283"/>
      <c r="AA110" s="283"/>
      <c r="AB110" s="283"/>
      <c r="AC110" s="283"/>
      <c r="AD110" s="283"/>
      <c r="AE110" s="283"/>
      <c r="AF110" s="283"/>
      <c r="AG110" s="283"/>
      <c r="AH110" s="283"/>
      <c r="AI110" s="283"/>
      <c r="AJ110" s="283"/>
      <c r="AK110" s="283"/>
      <c r="AL110" s="283"/>
      <c r="AM110" s="283"/>
      <c r="AN110" s="283"/>
      <c r="AO110" s="283"/>
      <c r="AP110" s="283"/>
      <c r="AQ110" s="283"/>
      <c r="AR110" s="283"/>
      <c r="AS110" s="283"/>
      <c r="AT110" s="283"/>
      <c r="AU110" s="283"/>
      <c r="AV110" s="283"/>
      <c r="AW110" s="283"/>
      <c r="AX110" s="283"/>
      <c r="AY110" s="283"/>
      <c r="AZ110" s="283"/>
      <c r="BA110" s="283"/>
      <c r="BB110" s="283"/>
      <c r="BC110" s="283"/>
      <c r="BD110" s="283"/>
      <c r="BE110" s="283"/>
    </row>
    <row r="111" spans="3:57" x14ac:dyDescent="0.3">
      <c r="C111" s="283"/>
      <c r="D111" s="283"/>
      <c r="E111" s="283"/>
      <c r="F111" s="284"/>
      <c r="G111" s="283"/>
      <c r="H111" s="284"/>
      <c r="I111" s="284"/>
      <c r="J111" s="283"/>
      <c r="K111" s="283"/>
      <c r="L111" s="283"/>
      <c r="M111" s="284"/>
      <c r="N111" s="284"/>
      <c r="O111" s="284"/>
      <c r="P111" s="284"/>
      <c r="Q111" s="284"/>
      <c r="R111" s="284"/>
      <c r="S111" s="284"/>
      <c r="T111" s="284"/>
      <c r="U111" s="284"/>
      <c r="V111" s="283"/>
      <c r="W111" s="283"/>
      <c r="X111" s="283"/>
      <c r="Y111" s="283"/>
      <c r="Z111" s="283"/>
      <c r="AA111" s="283"/>
      <c r="AB111" s="283"/>
      <c r="AC111" s="283"/>
      <c r="AD111" s="283"/>
      <c r="AE111" s="283"/>
      <c r="AF111" s="283"/>
      <c r="AG111" s="283"/>
      <c r="AH111" s="283"/>
      <c r="AI111" s="283"/>
      <c r="AJ111" s="283"/>
      <c r="AK111" s="283"/>
      <c r="AL111" s="283"/>
      <c r="AM111" s="283"/>
      <c r="AN111" s="283"/>
      <c r="AO111" s="283"/>
      <c r="AP111" s="283"/>
      <c r="AQ111" s="283"/>
      <c r="AR111" s="283"/>
      <c r="AS111" s="283"/>
      <c r="AT111" s="283"/>
      <c r="AU111" s="283"/>
      <c r="AV111" s="283"/>
      <c r="AW111" s="283"/>
      <c r="AX111" s="283"/>
      <c r="AY111" s="283"/>
      <c r="AZ111" s="283"/>
      <c r="BA111" s="283"/>
      <c r="BB111" s="283"/>
      <c r="BC111" s="283"/>
      <c r="BD111" s="283"/>
      <c r="BE111" s="283"/>
    </row>
    <row r="112" spans="3:57" x14ac:dyDescent="0.3">
      <c r="C112" s="283"/>
      <c r="D112" s="283"/>
      <c r="E112" s="283"/>
      <c r="F112" s="284"/>
      <c r="G112" s="283"/>
      <c r="H112" s="284"/>
      <c r="I112" s="284"/>
      <c r="J112" s="283"/>
      <c r="K112" s="283"/>
      <c r="L112" s="283"/>
      <c r="M112" s="284"/>
      <c r="N112" s="284"/>
      <c r="O112" s="284"/>
      <c r="P112" s="284"/>
      <c r="Q112" s="284"/>
      <c r="R112" s="284"/>
      <c r="S112" s="284"/>
      <c r="T112" s="284"/>
      <c r="U112" s="284"/>
      <c r="V112" s="283"/>
      <c r="W112" s="283"/>
      <c r="X112" s="283"/>
      <c r="Y112" s="283"/>
      <c r="Z112" s="283"/>
      <c r="AA112" s="283"/>
      <c r="AB112" s="283"/>
      <c r="AC112" s="283"/>
      <c r="AD112" s="283"/>
      <c r="AE112" s="283"/>
      <c r="AF112" s="283"/>
      <c r="AG112" s="283"/>
      <c r="AH112" s="283"/>
      <c r="AI112" s="283"/>
      <c r="AJ112" s="283"/>
      <c r="AK112" s="283"/>
      <c r="AL112" s="283"/>
      <c r="AM112" s="283"/>
      <c r="AN112" s="283"/>
      <c r="AO112" s="283"/>
      <c r="AP112" s="283"/>
      <c r="AQ112" s="283"/>
      <c r="AR112" s="283"/>
      <c r="AS112" s="283"/>
      <c r="AT112" s="283"/>
      <c r="AU112" s="283"/>
      <c r="AV112" s="283"/>
      <c r="AW112" s="283"/>
      <c r="AX112" s="283"/>
      <c r="AY112" s="283"/>
      <c r="AZ112" s="283"/>
      <c r="BA112" s="283"/>
      <c r="BB112" s="283"/>
      <c r="BC112" s="283"/>
      <c r="BD112" s="283"/>
      <c r="BE112" s="283"/>
    </row>
    <row r="113" spans="3:57" x14ac:dyDescent="0.3">
      <c r="C113" s="283"/>
      <c r="D113" s="283"/>
      <c r="E113" s="283"/>
      <c r="F113" s="284"/>
      <c r="G113" s="283"/>
      <c r="H113" s="284"/>
      <c r="I113" s="284"/>
      <c r="J113" s="283"/>
      <c r="K113" s="283"/>
      <c r="L113" s="283"/>
      <c r="M113" s="284"/>
      <c r="N113" s="284"/>
      <c r="O113" s="284"/>
      <c r="P113" s="284"/>
      <c r="Q113" s="284"/>
      <c r="R113" s="284"/>
      <c r="S113" s="284"/>
      <c r="T113" s="284"/>
      <c r="U113" s="284"/>
      <c r="V113" s="283"/>
      <c r="W113" s="283"/>
      <c r="X113" s="283"/>
      <c r="Y113" s="283"/>
      <c r="Z113" s="283"/>
      <c r="AA113" s="283"/>
      <c r="AB113" s="283"/>
      <c r="AC113" s="283"/>
      <c r="AD113" s="283"/>
      <c r="AE113" s="283"/>
      <c r="AF113" s="283"/>
      <c r="AG113" s="283"/>
      <c r="AH113" s="283"/>
      <c r="AI113" s="283"/>
      <c r="AJ113" s="283"/>
      <c r="AK113" s="283"/>
      <c r="AL113" s="283"/>
      <c r="AM113" s="283"/>
      <c r="AN113" s="283"/>
      <c r="AO113" s="283"/>
      <c r="AP113" s="283"/>
      <c r="AQ113" s="283"/>
      <c r="AR113" s="283"/>
      <c r="AS113" s="283"/>
      <c r="AT113" s="283"/>
      <c r="AU113" s="283"/>
      <c r="AV113" s="283"/>
      <c r="AW113" s="283"/>
      <c r="AX113" s="283"/>
      <c r="AY113" s="283"/>
      <c r="AZ113" s="283"/>
      <c r="BA113" s="283"/>
      <c r="BB113" s="283"/>
      <c r="BC113" s="283"/>
      <c r="BD113" s="283"/>
      <c r="BE113" s="283"/>
    </row>
    <row r="114" spans="3:57" x14ac:dyDescent="0.3">
      <c r="C114" s="283"/>
      <c r="D114" s="283"/>
      <c r="E114" s="283"/>
      <c r="F114" s="284"/>
      <c r="G114" s="283"/>
      <c r="H114" s="284"/>
      <c r="I114" s="284"/>
      <c r="J114" s="283"/>
      <c r="K114" s="283"/>
      <c r="L114" s="283"/>
      <c r="M114" s="284"/>
      <c r="N114" s="284"/>
      <c r="O114" s="284"/>
      <c r="P114" s="284"/>
      <c r="Q114" s="284"/>
      <c r="R114" s="284"/>
      <c r="S114" s="284"/>
      <c r="T114" s="284"/>
      <c r="U114" s="284"/>
      <c r="V114" s="283"/>
      <c r="W114" s="283"/>
      <c r="X114" s="283"/>
      <c r="Y114" s="283"/>
      <c r="Z114" s="283"/>
      <c r="AA114" s="283"/>
      <c r="AB114" s="283"/>
      <c r="AC114" s="283"/>
      <c r="AD114" s="283"/>
      <c r="AE114" s="283"/>
      <c r="AF114" s="283"/>
      <c r="AG114" s="283"/>
      <c r="AH114" s="283"/>
      <c r="AI114" s="283"/>
      <c r="AJ114" s="283"/>
      <c r="AK114" s="283"/>
      <c r="AL114" s="283"/>
      <c r="AM114" s="283"/>
      <c r="AN114" s="283"/>
      <c r="AO114" s="283"/>
      <c r="AP114" s="283"/>
      <c r="AQ114" s="283"/>
      <c r="AR114" s="283"/>
      <c r="AS114" s="283"/>
      <c r="AT114" s="283"/>
      <c r="AU114" s="283"/>
      <c r="AV114" s="283"/>
      <c r="AW114" s="283"/>
      <c r="AX114" s="283"/>
      <c r="AY114" s="283"/>
      <c r="AZ114" s="283"/>
      <c r="BA114" s="283"/>
      <c r="BB114" s="283"/>
      <c r="BC114" s="283"/>
      <c r="BD114" s="283"/>
      <c r="BE114" s="283"/>
    </row>
    <row r="115" spans="3:57" x14ac:dyDescent="0.3">
      <c r="C115" s="283"/>
      <c r="D115" s="283"/>
      <c r="E115" s="283"/>
      <c r="F115" s="284"/>
      <c r="G115" s="283"/>
      <c r="H115" s="284"/>
      <c r="I115" s="284"/>
      <c r="J115" s="283"/>
      <c r="K115" s="283"/>
      <c r="L115" s="283"/>
      <c r="M115" s="284"/>
      <c r="N115" s="284"/>
      <c r="O115" s="284"/>
      <c r="P115" s="284"/>
      <c r="Q115" s="284"/>
      <c r="R115" s="284"/>
      <c r="S115" s="284"/>
      <c r="T115" s="284"/>
      <c r="U115" s="284"/>
      <c r="V115" s="283"/>
      <c r="W115" s="283"/>
      <c r="X115" s="283"/>
      <c r="Y115" s="283"/>
      <c r="Z115" s="283"/>
      <c r="AA115" s="283"/>
      <c r="AB115" s="283"/>
      <c r="AC115" s="283"/>
      <c r="AD115" s="283"/>
      <c r="AE115" s="283"/>
      <c r="AF115" s="283"/>
      <c r="AG115" s="283"/>
      <c r="AH115" s="283"/>
      <c r="AI115" s="283"/>
      <c r="AJ115" s="283"/>
      <c r="AK115" s="283"/>
      <c r="AL115" s="283"/>
      <c r="AM115" s="283"/>
      <c r="AN115" s="283"/>
      <c r="AO115" s="283"/>
      <c r="AP115" s="283"/>
      <c r="AQ115" s="283"/>
      <c r="AR115" s="283"/>
      <c r="AS115" s="283"/>
      <c r="AT115" s="283"/>
      <c r="AU115" s="283"/>
      <c r="AV115" s="283"/>
      <c r="AW115" s="283"/>
      <c r="AX115" s="283"/>
      <c r="AY115" s="283"/>
      <c r="AZ115" s="283"/>
      <c r="BA115" s="283"/>
      <c r="BB115" s="283"/>
      <c r="BC115" s="283"/>
      <c r="BD115" s="283"/>
      <c r="BE115" s="283"/>
    </row>
    <row r="116" spans="3:57" x14ac:dyDescent="0.3">
      <c r="C116" s="283"/>
      <c r="D116" s="283"/>
      <c r="E116" s="283"/>
      <c r="F116" s="284"/>
      <c r="G116" s="283"/>
      <c r="H116" s="284"/>
      <c r="I116" s="284"/>
      <c r="J116" s="283"/>
      <c r="K116" s="283"/>
      <c r="L116" s="283"/>
      <c r="M116" s="284"/>
      <c r="N116" s="284"/>
      <c r="O116" s="284"/>
      <c r="P116" s="284"/>
      <c r="Q116" s="284"/>
      <c r="R116" s="284"/>
      <c r="S116" s="284"/>
      <c r="T116" s="284"/>
      <c r="U116" s="284"/>
      <c r="V116" s="283"/>
      <c r="W116" s="283"/>
      <c r="X116" s="283"/>
      <c r="Y116" s="283"/>
      <c r="Z116" s="283"/>
      <c r="AA116" s="283"/>
      <c r="AB116" s="283"/>
      <c r="AC116" s="283"/>
      <c r="AD116" s="283"/>
      <c r="AE116" s="283"/>
      <c r="AF116" s="283"/>
      <c r="AG116" s="283"/>
      <c r="AH116" s="283"/>
      <c r="AI116" s="283"/>
      <c r="AJ116" s="283"/>
      <c r="AK116" s="283"/>
      <c r="AL116" s="283"/>
      <c r="AM116" s="283"/>
      <c r="AN116" s="283"/>
      <c r="AO116" s="283"/>
      <c r="AP116" s="283"/>
      <c r="AQ116" s="283"/>
      <c r="AR116" s="283"/>
      <c r="AS116" s="283"/>
      <c r="AT116" s="283"/>
      <c r="AU116" s="283"/>
      <c r="AV116" s="283"/>
      <c r="AW116" s="283"/>
      <c r="AX116" s="283"/>
      <c r="AY116" s="283"/>
      <c r="AZ116" s="283"/>
      <c r="BA116" s="283"/>
      <c r="BB116" s="283"/>
      <c r="BC116" s="283"/>
      <c r="BD116" s="283"/>
      <c r="BE116" s="283"/>
    </row>
    <row r="117" spans="3:57" x14ac:dyDescent="0.3">
      <c r="C117" s="283"/>
      <c r="D117" s="283"/>
      <c r="E117" s="283"/>
      <c r="F117" s="284"/>
      <c r="G117" s="283"/>
      <c r="H117" s="284"/>
      <c r="I117" s="284"/>
      <c r="J117" s="283"/>
      <c r="K117" s="283"/>
      <c r="L117" s="283"/>
      <c r="M117" s="284"/>
      <c r="N117" s="284"/>
      <c r="O117" s="284"/>
      <c r="P117" s="284"/>
      <c r="Q117" s="284"/>
      <c r="R117" s="284"/>
      <c r="S117" s="284"/>
      <c r="T117" s="284"/>
      <c r="U117" s="284"/>
      <c r="V117" s="283"/>
      <c r="W117" s="283"/>
      <c r="X117" s="283"/>
      <c r="Y117" s="283"/>
      <c r="Z117" s="283"/>
      <c r="AA117" s="283"/>
      <c r="AB117" s="283"/>
      <c r="AC117" s="283"/>
      <c r="AD117" s="283"/>
      <c r="AE117" s="283"/>
      <c r="AF117" s="283"/>
      <c r="AG117" s="283"/>
      <c r="AH117" s="283"/>
      <c r="AI117" s="283"/>
      <c r="AJ117" s="283"/>
      <c r="AK117" s="283"/>
      <c r="AL117" s="283"/>
      <c r="AM117" s="283"/>
      <c r="AN117" s="283"/>
      <c r="AO117" s="283"/>
      <c r="AP117" s="283"/>
      <c r="AQ117" s="283"/>
      <c r="AR117" s="283"/>
      <c r="AS117" s="283"/>
      <c r="AT117" s="283"/>
      <c r="AU117" s="283"/>
      <c r="AV117" s="283"/>
      <c r="AW117" s="283"/>
      <c r="AX117" s="283"/>
      <c r="AY117" s="283"/>
      <c r="AZ117" s="283"/>
      <c r="BA117" s="283"/>
      <c r="BB117" s="283"/>
      <c r="BC117" s="283"/>
      <c r="BD117" s="283"/>
      <c r="BE117" s="283"/>
    </row>
    <row r="118" spans="3:57" x14ac:dyDescent="0.3">
      <c r="C118" s="283"/>
      <c r="D118" s="283"/>
      <c r="E118" s="283"/>
      <c r="F118" s="284"/>
      <c r="G118" s="283"/>
      <c r="H118" s="284"/>
      <c r="I118" s="284"/>
      <c r="J118" s="283"/>
      <c r="K118" s="283"/>
      <c r="L118" s="283"/>
      <c r="M118" s="284"/>
      <c r="N118" s="284"/>
      <c r="O118" s="284"/>
      <c r="P118" s="284"/>
      <c r="Q118" s="284"/>
      <c r="R118" s="284"/>
      <c r="S118" s="284"/>
      <c r="T118" s="284"/>
      <c r="U118" s="284"/>
      <c r="V118" s="283"/>
      <c r="W118" s="283"/>
      <c r="X118" s="283"/>
      <c r="Y118" s="283"/>
      <c r="Z118" s="283"/>
      <c r="AA118" s="283"/>
      <c r="AB118" s="283"/>
      <c r="AC118" s="283"/>
      <c r="AD118" s="283"/>
      <c r="AE118" s="283"/>
      <c r="AF118" s="283"/>
      <c r="AG118" s="283"/>
      <c r="AH118" s="283"/>
      <c r="AI118" s="283"/>
      <c r="AJ118" s="283"/>
      <c r="AK118" s="283"/>
      <c r="AL118" s="283"/>
      <c r="AM118" s="283"/>
      <c r="AN118" s="283"/>
      <c r="AO118" s="283"/>
      <c r="AP118" s="283"/>
      <c r="AQ118" s="283"/>
      <c r="AR118" s="283"/>
      <c r="AS118" s="283"/>
      <c r="AT118" s="283"/>
      <c r="AU118" s="283"/>
      <c r="AV118" s="283"/>
      <c r="AW118" s="283"/>
      <c r="AX118" s="283"/>
      <c r="AY118" s="283"/>
      <c r="AZ118" s="283"/>
      <c r="BA118" s="283"/>
      <c r="BB118" s="283"/>
      <c r="BC118" s="283"/>
      <c r="BD118" s="283"/>
      <c r="BE118" s="283"/>
    </row>
    <row r="119" spans="3:57" x14ac:dyDescent="0.3">
      <c r="C119" s="283"/>
      <c r="D119" s="283"/>
      <c r="E119" s="283"/>
      <c r="F119" s="284"/>
      <c r="G119" s="283"/>
      <c r="H119" s="284"/>
      <c r="I119" s="284"/>
      <c r="J119" s="283"/>
      <c r="K119" s="283"/>
      <c r="L119" s="283"/>
      <c r="M119" s="284"/>
      <c r="N119" s="284"/>
      <c r="O119" s="284"/>
      <c r="P119" s="284"/>
      <c r="Q119" s="284"/>
      <c r="R119" s="284"/>
      <c r="S119" s="284"/>
      <c r="T119" s="284"/>
      <c r="U119" s="284"/>
      <c r="V119" s="283"/>
      <c r="W119" s="283"/>
      <c r="X119" s="283"/>
      <c r="Y119" s="283"/>
      <c r="Z119" s="283"/>
      <c r="AA119" s="283"/>
      <c r="AB119" s="283"/>
      <c r="AC119" s="283"/>
      <c r="AD119" s="283"/>
      <c r="AE119" s="283"/>
      <c r="AF119" s="283"/>
      <c r="AG119" s="283"/>
      <c r="AH119" s="283"/>
      <c r="AI119" s="283"/>
      <c r="AJ119" s="283"/>
      <c r="AK119" s="283"/>
      <c r="AL119" s="283"/>
      <c r="AM119" s="283"/>
      <c r="AN119" s="283"/>
      <c r="AO119" s="283"/>
      <c r="AP119" s="283"/>
      <c r="AQ119" s="283"/>
      <c r="AR119" s="283"/>
      <c r="AS119" s="283"/>
      <c r="AT119" s="283"/>
      <c r="AU119" s="283"/>
      <c r="AV119" s="283"/>
      <c r="AW119" s="283"/>
      <c r="AX119" s="283"/>
      <c r="AY119" s="283"/>
      <c r="AZ119" s="283"/>
      <c r="BA119" s="283"/>
      <c r="BB119" s="283"/>
      <c r="BC119" s="283"/>
      <c r="BD119" s="283"/>
      <c r="BE119" s="283"/>
    </row>
    <row r="120" spans="3:57" x14ac:dyDescent="0.3">
      <c r="C120" s="283"/>
      <c r="D120" s="283"/>
      <c r="E120" s="283"/>
      <c r="G120" s="283"/>
      <c r="J120" s="283"/>
      <c r="K120" s="283"/>
      <c r="L120" s="283"/>
      <c r="S120" s="284"/>
      <c r="T120" s="284"/>
      <c r="U120" s="284"/>
      <c r="V120" s="283"/>
      <c r="W120" s="283"/>
      <c r="X120" s="283"/>
      <c r="Y120" s="283"/>
      <c r="Z120" s="283"/>
      <c r="AA120" s="283"/>
      <c r="AB120" s="283"/>
      <c r="AC120" s="283"/>
      <c r="AD120" s="283"/>
      <c r="AE120" s="283"/>
      <c r="AF120" s="283"/>
      <c r="AG120" s="283"/>
      <c r="AH120" s="283"/>
      <c r="AI120" s="283"/>
      <c r="AJ120" s="283"/>
      <c r="AK120" s="283"/>
      <c r="AL120" s="283"/>
      <c r="AM120" s="283"/>
      <c r="AN120" s="283"/>
      <c r="AO120" s="283"/>
      <c r="AP120" s="283"/>
      <c r="AQ120" s="283"/>
      <c r="AR120" s="283"/>
      <c r="AS120" s="283"/>
      <c r="AT120" s="283"/>
      <c r="AU120" s="283"/>
      <c r="AV120" s="283"/>
      <c r="AW120" s="283"/>
      <c r="AX120" s="283"/>
      <c r="AY120" s="283"/>
      <c r="AZ120" s="283"/>
      <c r="BA120" s="283"/>
      <c r="BB120" s="283"/>
      <c r="BC120" s="283"/>
      <c r="BD120" s="283"/>
      <c r="BE120" s="283"/>
    </row>
    <row r="121" spans="3:57" x14ac:dyDescent="0.3">
      <c r="D121" s="283"/>
      <c r="E121" s="283"/>
      <c r="G121" s="283"/>
      <c r="J121" s="283"/>
      <c r="K121" s="283"/>
      <c r="L121" s="283"/>
      <c r="S121" s="284"/>
      <c r="T121" s="284"/>
      <c r="U121" s="284"/>
    </row>
    <row r="122" spans="3:57" x14ac:dyDescent="0.3">
      <c r="D122" s="283"/>
      <c r="E122" s="283"/>
      <c r="G122" s="283"/>
      <c r="J122" s="283"/>
      <c r="K122" s="283"/>
      <c r="L122" s="283"/>
      <c r="S122" s="284"/>
      <c r="T122" s="284"/>
      <c r="U122" s="284"/>
    </row>
  </sheetData>
  <sheetProtection algorithmName="SHA-512" hashValue="3+ZTBWLo3kIJ7RjYQcuVAq9xRPic6aiS5wwTBsJc7GdxCbU4ZGrxl6u5M/CZI+R5tMBOR/PdbdSn6qKdjVL26Q==" saltValue="NK41XBmeVWubcI8HtC6Qaw==" spinCount="100000" sheet="1" objects="1" scenarios="1"/>
  <mergeCells count="4">
    <mergeCell ref="G22:J22"/>
    <mergeCell ref="X9:Z9"/>
    <mergeCell ref="E3:U3"/>
    <mergeCell ref="E8:U8"/>
  </mergeCells>
  <conditionalFormatting sqref="E10:E21">
    <cfRule type="cellIs" dxfId="42" priority="2" operator="greaterThan">
      <formula>5</formula>
    </cfRule>
  </conditionalFormatting>
  <conditionalFormatting sqref="U10:U21">
    <cfRule type="expression" dxfId="41" priority="1">
      <formula>$E$10:$E$21&gt;5</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1">
    <tabColor theme="1" tint="4.9989318521683403E-2"/>
    <pageSetUpPr fitToPage="1"/>
  </sheetPr>
  <dimension ref="D1:BW44"/>
  <sheetViews>
    <sheetView showGridLines="0" showRowColHeaders="0" zoomScaleNormal="100" workbookViewId="0"/>
  </sheetViews>
  <sheetFormatPr defaultRowHeight="14.4" x14ac:dyDescent="0.3"/>
  <cols>
    <col min="1" max="1" width="3.33203125" customWidth="1"/>
    <col min="2" max="2" width="27.6640625" customWidth="1"/>
    <col min="3" max="3" width="4.109375" customWidth="1"/>
    <col min="4" max="31" width="1.6640625" customWidth="1"/>
    <col min="32" max="32" width="2.33203125" customWidth="1"/>
    <col min="33" max="33" width="2" customWidth="1"/>
    <col min="34" max="43" width="1.6640625" customWidth="1"/>
    <col min="44" max="44" width="2.109375" customWidth="1"/>
    <col min="45" max="51" width="1.6640625" customWidth="1"/>
    <col min="52" max="52" width="2" customWidth="1"/>
    <col min="53" max="70" width="1.6640625" customWidth="1"/>
    <col min="71" max="71" width="3" customWidth="1"/>
  </cols>
  <sheetData>
    <row r="1" spans="4:75" ht="15" thickBot="1" x14ac:dyDescent="0.35"/>
    <row r="2" spans="4:75" ht="18" x14ac:dyDescent="0.3">
      <c r="D2" s="1217" t="s">
        <v>121</v>
      </c>
      <c r="E2" s="1218"/>
      <c r="F2" s="1218"/>
      <c r="G2" s="1218"/>
      <c r="H2" s="1218"/>
      <c r="I2" s="1218"/>
      <c r="J2" s="1218"/>
      <c r="K2" s="1218"/>
      <c r="L2" s="1218"/>
      <c r="M2" s="1218"/>
      <c r="N2" s="1218"/>
      <c r="O2" s="1218"/>
      <c r="P2" s="1218"/>
      <c r="Q2" s="1218"/>
      <c r="R2" s="1218"/>
      <c r="S2" s="1218"/>
      <c r="T2" s="1218"/>
      <c r="U2" s="1218"/>
      <c r="V2" s="1218"/>
      <c r="W2" s="1218"/>
      <c r="X2" s="1218"/>
      <c r="Y2" s="1218"/>
      <c r="Z2" s="1218"/>
      <c r="AA2" s="1218"/>
      <c r="AB2" s="1218"/>
      <c r="AC2" s="1218"/>
      <c r="AD2" s="1218"/>
      <c r="AE2" s="1218"/>
      <c r="AF2" s="1218"/>
      <c r="AG2" s="1218"/>
      <c r="AH2" s="1218"/>
      <c r="AI2" s="1218"/>
      <c r="AJ2" s="1218"/>
      <c r="AK2" s="1218"/>
      <c r="AL2" s="1218"/>
      <c r="AM2" s="1218"/>
      <c r="AN2" s="1218"/>
      <c r="AO2" s="1218"/>
      <c r="AP2" s="1218"/>
      <c r="AQ2" s="1218"/>
      <c r="AR2" s="1218"/>
      <c r="AS2" s="1218"/>
      <c r="AT2" s="1218"/>
      <c r="AU2" s="1218"/>
      <c r="AV2" s="1218"/>
      <c r="AW2" s="1218"/>
      <c r="AX2" s="1218"/>
      <c r="AY2" s="1218"/>
      <c r="AZ2" s="1218"/>
      <c r="BA2" s="1218"/>
      <c r="BB2" s="1218"/>
      <c r="BC2" s="1218"/>
      <c r="BD2" s="1218"/>
      <c r="BE2" s="1218"/>
      <c r="BF2" s="1218"/>
      <c r="BG2" s="1219"/>
      <c r="BH2" s="97"/>
      <c r="BI2" s="97"/>
      <c r="BJ2" s="97"/>
      <c r="BK2" s="97"/>
      <c r="BL2" s="97"/>
      <c r="BM2" s="97"/>
      <c r="BN2" s="97"/>
      <c r="BO2" s="97"/>
      <c r="BP2" s="97"/>
      <c r="BQ2" s="97"/>
      <c r="BR2" s="97"/>
    </row>
    <row r="3" spans="4:75" ht="16.2" thickBot="1" x14ac:dyDescent="0.35">
      <c r="D3" s="1220" t="s">
        <v>91</v>
      </c>
      <c r="E3" s="1221"/>
      <c r="F3" s="1221"/>
      <c r="G3" s="1221"/>
      <c r="H3" s="1221"/>
      <c r="I3" s="1221"/>
      <c r="J3" s="1221"/>
      <c r="K3" s="1221"/>
      <c r="L3" s="1221"/>
      <c r="M3" s="1221"/>
      <c r="N3" s="1221"/>
      <c r="O3" s="1221"/>
      <c r="P3" s="1221"/>
      <c r="Q3" s="1221"/>
      <c r="R3" s="1221"/>
      <c r="S3" s="1221"/>
      <c r="T3" s="1221"/>
      <c r="U3" s="1221"/>
      <c r="V3" s="1221"/>
      <c r="W3" s="1221"/>
      <c r="X3" s="1221"/>
      <c r="Y3" s="1221"/>
      <c r="Z3" s="1221"/>
      <c r="AA3" s="1221"/>
      <c r="AB3" s="1221"/>
      <c r="AC3" s="1221"/>
      <c r="AD3" s="1221"/>
      <c r="AE3" s="1221"/>
      <c r="AF3" s="1221"/>
      <c r="AG3" s="1221"/>
      <c r="AH3" s="1221"/>
      <c r="AI3" s="1221"/>
      <c r="AJ3" s="1221"/>
      <c r="AK3" s="1221"/>
      <c r="AL3" s="1221"/>
      <c r="AM3" s="1221"/>
      <c r="AN3" s="1221"/>
      <c r="AO3" s="1221"/>
      <c r="AP3" s="1221"/>
      <c r="AQ3" s="1221"/>
      <c r="AR3" s="1221"/>
      <c r="AS3" s="1221"/>
      <c r="AT3" s="1221"/>
      <c r="AU3" s="1221"/>
      <c r="AV3" s="1221"/>
      <c r="AW3" s="1221"/>
      <c r="AX3" s="1221"/>
      <c r="AY3" s="1221"/>
      <c r="AZ3" s="1221"/>
      <c r="BA3" s="1221"/>
      <c r="BB3" s="1221"/>
      <c r="BC3" s="1221"/>
      <c r="BD3" s="1221"/>
      <c r="BE3" s="1221"/>
      <c r="BF3" s="1221"/>
      <c r="BG3" s="1222"/>
    </row>
    <row r="4" spans="4:75" ht="8.1" customHeight="1" thickBot="1" x14ac:dyDescent="0.35">
      <c r="D4" s="99"/>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98"/>
      <c r="AM4" s="98"/>
      <c r="AN4" s="98"/>
      <c r="AO4" s="98"/>
      <c r="AP4" s="98"/>
      <c r="AQ4" s="98"/>
      <c r="AR4" s="98"/>
      <c r="AS4" s="98"/>
      <c r="AT4" s="98"/>
      <c r="AU4" s="98"/>
      <c r="AV4" s="98"/>
      <c r="AW4" s="98"/>
      <c r="AX4" s="98"/>
      <c r="AY4" s="98"/>
      <c r="AZ4" s="98"/>
      <c r="BA4" s="98"/>
      <c r="BB4" s="98"/>
      <c r="BC4" s="98"/>
      <c r="BD4" s="98"/>
      <c r="BE4" s="98"/>
      <c r="BF4" s="98"/>
      <c r="BG4" s="100"/>
    </row>
    <row r="5" spans="4:75" ht="15" thickBot="1" x14ac:dyDescent="0.35">
      <c r="D5" s="22"/>
      <c r="N5" s="1254" t="s">
        <v>83</v>
      </c>
      <c r="O5" s="1255"/>
      <c r="P5" s="1255"/>
      <c r="Q5" s="1255"/>
      <c r="R5" s="1255"/>
      <c r="S5" s="1255"/>
      <c r="T5" s="1255"/>
      <c r="U5" s="1255"/>
      <c r="V5" s="1255"/>
      <c r="W5" s="1256"/>
      <c r="X5" s="1250" t="s">
        <v>84</v>
      </c>
      <c r="Y5" s="1251"/>
      <c r="Z5" s="1251"/>
      <c r="AA5" s="1251"/>
      <c r="AB5" s="1252"/>
      <c r="AG5" s="899" t="s">
        <v>83</v>
      </c>
      <c r="AH5" s="900"/>
      <c r="AI5" s="900"/>
      <c r="AJ5" s="900"/>
      <c r="AK5" s="900"/>
      <c r="AL5" s="900"/>
      <c r="AM5" s="900"/>
      <c r="AN5" s="900"/>
      <c r="AO5" s="900"/>
      <c r="AP5" s="900"/>
      <c r="AQ5" s="899" t="s">
        <v>84</v>
      </c>
      <c r="AR5" s="900"/>
      <c r="AS5" s="900"/>
      <c r="AT5" s="900"/>
      <c r="AU5" s="963"/>
      <c r="BG5" s="23"/>
    </row>
    <row r="6" spans="4:75" x14ac:dyDescent="0.3">
      <c r="D6" s="22"/>
      <c r="N6" s="1223" t="s">
        <v>85</v>
      </c>
      <c r="O6" s="1224"/>
      <c r="P6" s="1224"/>
      <c r="Q6" s="1224"/>
      <c r="R6" s="1224"/>
      <c r="S6" s="1224"/>
      <c r="T6" s="1224"/>
      <c r="U6" s="1224"/>
      <c r="V6" s="1224"/>
      <c r="W6" s="1225"/>
      <c r="X6" s="1253"/>
      <c r="Y6" s="1198"/>
      <c r="Z6" s="1198"/>
      <c r="AA6" s="1198"/>
      <c r="AB6" s="1199"/>
      <c r="AG6" s="1223" t="s">
        <v>90</v>
      </c>
      <c r="AH6" s="1224"/>
      <c r="AI6" s="1224"/>
      <c r="AJ6" s="1224"/>
      <c r="AK6" s="1224"/>
      <c r="AL6" s="1224"/>
      <c r="AM6" s="1224"/>
      <c r="AN6" s="1224"/>
      <c r="AO6" s="1224"/>
      <c r="AP6" s="1225"/>
      <c r="AQ6" s="1232"/>
      <c r="AR6" s="1233"/>
      <c r="AS6" s="1233"/>
      <c r="AT6" s="1233"/>
      <c r="AU6" s="1234"/>
      <c r="BG6" s="23"/>
    </row>
    <row r="7" spans="4:75" x14ac:dyDescent="0.3">
      <c r="D7" s="22"/>
      <c r="N7" s="1226" t="s">
        <v>86</v>
      </c>
      <c r="O7" s="1227"/>
      <c r="P7" s="1227"/>
      <c r="Q7" s="1227"/>
      <c r="R7" s="1227"/>
      <c r="S7" s="1227"/>
      <c r="T7" s="1227"/>
      <c r="U7" s="1227"/>
      <c r="V7" s="1227"/>
      <c r="W7" s="1228"/>
      <c r="X7" s="1239"/>
      <c r="Y7" s="1180"/>
      <c r="Z7" s="1180"/>
      <c r="AA7" s="1180"/>
      <c r="AB7" s="1181"/>
      <c r="AG7" s="1226" t="s">
        <v>119</v>
      </c>
      <c r="AH7" s="1227"/>
      <c r="AI7" s="1227"/>
      <c r="AJ7" s="1227"/>
      <c r="AK7" s="1227"/>
      <c r="AL7" s="1227"/>
      <c r="AM7" s="1227"/>
      <c r="AN7" s="1227"/>
      <c r="AO7" s="1227"/>
      <c r="AP7" s="1228"/>
      <c r="AQ7" s="1192"/>
      <c r="AR7" s="1193"/>
      <c r="AS7" s="1193"/>
      <c r="AT7" s="1193"/>
      <c r="AU7" s="1235"/>
      <c r="BG7" s="23"/>
    </row>
    <row r="8" spans="4:75" x14ac:dyDescent="0.3">
      <c r="D8" s="22"/>
      <c r="N8" s="1226" t="s">
        <v>87</v>
      </c>
      <c r="O8" s="1227"/>
      <c r="P8" s="1227"/>
      <c r="Q8" s="1227"/>
      <c r="R8" s="1227"/>
      <c r="S8" s="1227"/>
      <c r="T8" s="1227"/>
      <c r="U8" s="1227"/>
      <c r="V8" s="1227"/>
      <c r="W8" s="1228"/>
      <c r="X8" s="1239"/>
      <c r="Y8" s="1180"/>
      <c r="Z8" s="1180"/>
      <c r="AA8" s="1180"/>
      <c r="AB8" s="1181"/>
      <c r="AG8" s="1226" t="s">
        <v>92</v>
      </c>
      <c r="AH8" s="1227"/>
      <c r="AI8" s="1227"/>
      <c r="AJ8" s="1227"/>
      <c r="AK8" s="1227"/>
      <c r="AL8" s="1227"/>
      <c r="AM8" s="1227"/>
      <c r="AN8" s="1227"/>
      <c r="AO8" s="1227"/>
      <c r="AP8" s="1228"/>
      <c r="AQ8" s="1192"/>
      <c r="AR8" s="1193"/>
      <c r="AS8" s="1193"/>
      <c r="AT8" s="1193"/>
      <c r="AU8" s="1235"/>
      <c r="BG8" s="23"/>
    </row>
    <row r="9" spans="4:75" ht="15" thickBot="1" x14ac:dyDescent="0.35">
      <c r="D9" s="22"/>
      <c r="N9" s="1226" t="s">
        <v>88</v>
      </c>
      <c r="O9" s="1227"/>
      <c r="P9" s="1227"/>
      <c r="Q9" s="1227"/>
      <c r="R9" s="1227"/>
      <c r="S9" s="1227"/>
      <c r="T9" s="1227"/>
      <c r="U9" s="1227"/>
      <c r="V9" s="1227"/>
      <c r="W9" s="1228"/>
      <c r="X9" s="1239"/>
      <c r="Y9" s="1180"/>
      <c r="Z9" s="1180"/>
      <c r="AA9" s="1180"/>
      <c r="AB9" s="1181"/>
      <c r="AG9" s="1226" t="s">
        <v>93</v>
      </c>
      <c r="AH9" s="1227"/>
      <c r="AI9" s="1227"/>
      <c r="AJ9" s="1227"/>
      <c r="AK9" s="1227"/>
      <c r="AL9" s="1227"/>
      <c r="AM9" s="1227"/>
      <c r="AN9" s="1227"/>
      <c r="AO9" s="1227"/>
      <c r="AP9" s="1228"/>
      <c r="AQ9" s="1192"/>
      <c r="AR9" s="1193"/>
      <c r="AS9" s="1193"/>
      <c r="AT9" s="1193"/>
      <c r="AU9" s="1235"/>
      <c r="BG9" s="23"/>
    </row>
    <row r="10" spans="4:75" ht="16.2" thickBot="1" x14ac:dyDescent="0.35">
      <c r="D10" s="22"/>
      <c r="N10" s="1243" t="s">
        <v>89</v>
      </c>
      <c r="O10" s="1244"/>
      <c r="P10" s="1244"/>
      <c r="Q10" s="1244"/>
      <c r="R10" s="1244"/>
      <c r="S10" s="1244"/>
      <c r="T10" s="1244"/>
      <c r="U10" s="1244"/>
      <c r="V10" s="1244"/>
      <c r="W10" s="1245"/>
      <c r="X10" s="1240"/>
      <c r="Y10" s="1241"/>
      <c r="Z10" s="1241"/>
      <c r="AA10" s="1241"/>
      <c r="AB10" s="1242"/>
      <c r="AG10" s="1229" t="s">
        <v>122</v>
      </c>
      <c r="AH10" s="1230"/>
      <c r="AI10" s="1230"/>
      <c r="AJ10" s="1230"/>
      <c r="AK10" s="1230"/>
      <c r="AL10" s="1230"/>
      <c r="AM10" s="1230"/>
      <c r="AN10" s="1230"/>
      <c r="AO10" s="1230"/>
      <c r="AP10" s="1231"/>
      <c r="AQ10" s="1236"/>
      <c r="AR10" s="1237"/>
      <c r="AS10" s="1237"/>
      <c r="AT10" s="1237"/>
      <c r="AU10" s="1238"/>
      <c r="AW10" s="1248" t="s">
        <v>123</v>
      </c>
      <c r="AX10" s="1249"/>
      <c r="AY10" s="1249"/>
      <c r="AZ10" s="1249"/>
      <c r="BA10" s="1246">
        <f>SUM(X6:AB10,AQ6:AU10)</f>
        <v>0</v>
      </c>
      <c r="BB10" s="1246"/>
      <c r="BC10" s="1247"/>
      <c r="BG10" s="23"/>
    </row>
    <row r="11" spans="4:75" ht="16.2" thickBot="1" x14ac:dyDescent="0.35">
      <c r="D11" s="22"/>
      <c r="BG11" s="23"/>
      <c r="BK11" s="986" t="s">
        <v>242</v>
      </c>
      <c r="BL11" s="1170"/>
      <c r="BM11" s="1170"/>
      <c r="BN11" s="1170"/>
      <c r="BO11" s="1170"/>
      <c r="BP11" s="1170"/>
      <c r="BQ11" s="1170"/>
      <c r="BR11" s="1170"/>
      <c r="BS11" s="1170"/>
      <c r="BT11" s="1170"/>
      <c r="BU11" s="1170"/>
      <c r="BV11" s="1170"/>
      <c r="BW11" s="1170"/>
    </row>
    <row r="12" spans="4:75" ht="15.6" x14ac:dyDescent="0.3">
      <c r="D12" s="1261" t="s">
        <v>124</v>
      </c>
      <c r="E12" s="1262"/>
      <c r="F12" s="1262"/>
      <c r="G12" s="1262"/>
      <c r="H12" s="1262"/>
      <c r="I12" s="1262"/>
      <c r="J12" s="1262"/>
      <c r="K12" s="1262"/>
      <c r="L12" s="1262"/>
      <c r="M12" s="1262"/>
      <c r="N12" s="1262"/>
      <c r="O12" s="1262"/>
      <c r="P12" s="1262"/>
      <c r="Q12" s="1262"/>
      <c r="R12" s="1262"/>
      <c r="S12" s="1262"/>
      <c r="T12" s="1262"/>
      <c r="U12" s="1262"/>
      <c r="V12" s="1262"/>
      <c r="W12" s="1262"/>
      <c r="X12" s="1262"/>
      <c r="Y12" s="1262"/>
      <c r="Z12" s="1262"/>
      <c r="AA12" s="1262"/>
      <c r="AB12" s="1262"/>
      <c r="AC12" s="1262"/>
      <c r="AD12" s="1262"/>
      <c r="AE12" s="1262"/>
      <c r="AF12" s="1262"/>
      <c r="AG12" s="1262"/>
      <c r="AH12" s="1262"/>
      <c r="AI12" s="1262"/>
      <c r="AJ12" s="1262"/>
      <c r="AK12" s="1262"/>
      <c r="AL12" s="1262"/>
      <c r="AM12" s="1262"/>
      <c r="AN12" s="1262"/>
      <c r="AO12" s="1262"/>
      <c r="AP12" s="1262"/>
      <c r="AQ12" s="1262"/>
      <c r="AR12" s="1262"/>
      <c r="AS12" s="1262"/>
      <c r="AT12" s="1262"/>
      <c r="AU12" s="1262"/>
      <c r="AV12" s="1262"/>
      <c r="AW12" s="1262"/>
      <c r="AX12" s="1262"/>
      <c r="AY12" s="1262"/>
      <c r="AZ12" s="1262"/>
      <c r="BA12" s="1262"/>
      <c r="BB12" s="1262"/>
      <c r="BC12" s="1262"/>
      <c r="BD12" s="1262"/>
      <c r="BE12" s="1262"/>
      <c r="BF12" s="1262"/>
      <c r="BG12" s="1263"/>
    </row>
    <row r="13" spans="4:75" ht="15" thickBot="1" x14ac:dyDescent="0.35">
      <c r="D13" s="1264" t="s">
        <v>125</v>
      </c>
      <c r="E13" s="1265"/>
      <c r="F13" s="1265"/>
      <c r="G13" s="1265"/>
      <c r="H13" s="1265"/>
      <c r="I13" s="1265"/>
      <c r="J13" s="1265"/>
      <c r="K13" s="1265"/>
      <c r="L13" s="1265"/>
      <c r="M13" s="1265"/>
      <c r="N13" s="1265"/>
      <c r="O13" s="1265"/>
      <c r="P13" s="1265"/>
      <c r="Q13" s="1265"/>
      <c r="R13" s="1265"/>
      <c r="S13" s="1265"/>
      <c r="T13" s="1265"/>
      <c r="U13" s="1265"/>
      <c r="V13" s="1265"/>
      <c r="W13" s="1265"/>
      <c r="X13" s="1265"/>
      <c r="Y13" s="1265"/>
      <c r="Z13" s="1265"/>
      <c r="AA13" s="1265"/>
      <c r="AB13" s="1265"/>
      <c r="AC13" s="1265"/>
      <c r="AD13" s="1265"/>
      <c r="AE13" s="1265"/>
      <c r="AF13" s="1265"/>
      <c r="AG13" s="1265"/>
      <c r="AH13" s="1265"/>
      <c r="AI13" s="1265"/>
      <c r="AJ13" s="1265"/>
      <c r="AK13" s="1265"/>
      <c r="AL13" s="1265"/>
      <c r="AM13" s="1265"/>
      <c r="AN13" s="1265"/>
      <c r="AO13" s="1265"/>
      <c r="AP13" s="1265"/>
      <c r="AQ13" s="1265"/>
      <c r="AR13" s="1265"/>
      <c r="AS13" s="1265"/>
      <c r="AT13" s="1265"/>
      <c r="AU13" s="1265"/>
      <c r="AV13" s="1265"/>
      <c r="AW13" s="1265"/>
      <c r="AX13" s="1265"/>
      <c r="AY13" s="1265"/>
      <c r="AZ13" s="1265"/>
      <c r="BA13" s="1265"/>
      <c r="BB13" s="1265"/>
      <c r="BC13" s="1265"/>
      <c r="BD13" s="1265"/>
      <c r="BE13" s="1265"/>
      <c r="BF13" s="1265"/>
      <c r="BG13" s="1266"/>
    </row>
    <row r="14" spans="4:75" x14ac:dyDescent="0.3">
      <c r="D14" s="1267" t="s">
        <v>1068</v>
      </c>
      <c r="E14" s="1268"/>
      <c r="F14" s="1268"/>
      <c r="G14" s="1268"/>
      <c r="H14" s="1268"/>
      <c r="I14" s="1268"/>
      <c r="J14" s="1268"/>
      <c r="K14" s="1268"/>
      <c r="L14" s="1268"/>
      <c r="M14" s="1268"/>
      <c r="N14" s="1268"/>
      <c r="O14" s="1268"/>
      <c r="P14" s="1268"/>
      <c r="Q14" s="1268"/>
      <c r="R14" s="1268"/>
      <c r="S14" s="1268"/>
      <c r="T14" s="1268"/>
      <c r="U14" s="1268"/>
      <c r="V14" s="1268"/>
      <c r="W14" s="1268"/>
      <c r="X14" s="1268"/>
      <c r="Y14" s="1268"/>
      <c r="Z14" s="1268"/>
      <c r="AA14" s="1268"/>
      <c r="AB14" s="1268"/>
      <c r="AC14" s="1268"/>
      <c r="AD14" s="1268"/>
      <c r="AE14" s="1268"/>
      <c r="AF14" s="1268"/>
      <c r="AG14" s="1268"/>
      <c r="AH14" s="1268"/>
      <c r="AI14" s="1268"/>
      <c r="AJ14" s="1268"/>
      <c r="AK14" s="1268"/>
      <c r="AL14" s="1268"/>
      <c r="AM14" s="1268"/>
      <c r="AN14" s="1268"/>
      <c r="AO14" s="1268"/>
      <c r="AP14" s="1268"/>
      <c r="AQ14" s="1268"/>
      <c r="AR14" s="1268"/>
      <c r="AS14" s="1268"/>
      <c r="AT14" s="1268"/>
      <c r="AU14" s="1268"/>
      <c r="AV14" s="1268"/>
      <c r="AW14" s="1268"/>
      <c r="AX14" s="1268"/>
      <c r="AY14" s="1268"/>
      <c r="AZ14" s="1268"/>
      <c r="BA14" s="1268"/>
      <c r="BB14" s="1268"/>
      <c r="BC14" s="1268"/>
      <c r="BD14" s="1268"/>
      <c r="BE14" s="1268"/>
      <c r="BF14" s="1268"/>
      <c r="BG14" s="1269"/>
    </row>
    <row r="15" spans="4:75" ht="15" customHeight="1" thickBot="1" x14ac:dyDescent="0.35">
      <c r="D15" s="1270"/>
      <c r="E15" s="1271"/>
      <c r="F15" s="1271"/>
      <c r="G15" s="1271"/>
      <c r="H15" s="1271"/>
      <c r="I15" s="1271"/>
      <c r="J15" s="1271"/>
      <c r="K15" s="1271"/>
      <c r="L15" s="1271"/>
      <c r="M15" s="1271"/>
      <c r="N15" s="1271"/>
      <c r="O15" s="1271"/>
      <c r="P15" s="1271"/>
      <c r="Q15" s="1271"/>
      <c r="R15" s="1271"/>
      <c r="S15" s="1271"/>
      <c r="T15" s="1271"/>
      <c r="U15" s="1271"/>
      <c r="V15" s="1271"/>
      <c r="W15" s="1271"/>
      <c r="X15" s="1271"/>
      <c r="Y15" s="1271"/>
      <c r="Z15" s="1271"/>
      <c r="AA15" s="1271"/>
      <c r="AB15" s="1271"/>
      <c r="AC15" s="1271"/>
      <c r="AD15" s="1271"/>
      <c r="AE15" s="1271"/>
      <c r="AF15" s="1271"/>
      <c r="AG15" s="1271"/>
      <c r="AH15" s="1271"/>
      <c r="AI15" s="1271"/>
      <c r="AJ15" s="1271"/>
      <c r="AK15" s="1271"/>
      <c r="AL15" s="1271"/>
      <c r="AM15" s="1271"/>
      <c r="AN15" s="1271"/>
      <c r="AO15" s="1271"/>
      <c r="AP15" s="1271"/>
      <c r="AQ15" s="1271"/>
      <c r="AR15" s="1271"/>
      <c r="AS15" s="1271"/>
      <c r="AT15" s="1271"/>
      <c r="AU15" s="1271"/>
      <c r="AV15" s="1271"/>
      <c r="AW15" s="1271"/>
      <c r="AX15" s="1271"/>
      <c r="AY15" s="1271"/>
      <c r="AZ15" s="1271"/>
      <c r="BA15" s="1271"/>
      <c r="BB15" s="1271"/>
      <c r="BC15" s="1271"/>
      <c r="BD15" s="1271"/>
      <c r="BE15" s="1271"/>
      <c r="BF15" s="1271"/>
      <c r="BG15" s="1272"/>
    </row>
    <row r="16" spans="4:75" ht="15" customHeight="1" x14ac:dyDescent="0.3">
      <c r="D16" s="1257" t="s">
        <v>128</v>
      </c>
      <c r="E16" s="1215"/>
      <c r="F16" s="1215"/>
      <c r="G16" s="1215"/>
      <c r="H16" s="1215"/>
      <c r="I16" s="1215"/>
      <c r="J16" s="1215"/>
      <c r="K16" s="1215"/>
      <c r="L16" s="1215"/>
      <c r="M16" s="1215"/>
      <c r="N16" s="1215"/>
      <c r="O16" s="1215" t="s">
        <v>129</v>
      </c>
      <c r="P16" s="1215"/>
      <c r="Q16" s="1215"/>
      <c r="R16" s="1215"/>
      <c r="S16" s="1215"/>
      <c r="T16" s="1215"/>
      <c r="U16" s="1215"/>
      <c r="V16" s="1215"/>
      <c r="W16" s="1215"/>
      <c r="X16" s="1215"/>
      <c r="Y16" s="1215"/>
      <c r="Z16" s="1215" t="s">
        <v>637</v>
      </c>
      <c r="AA16" s="1215"/>
      <c r="AB16" s="1215"/>
      <c r="AC16" s="1215"/>
      <c r="AD16" s="1215"/>
      <c r="AE16" s="1215"/>
      <c r="AF16" s="1215"/>
      <c r="AG16" s="1212"/>
      <c r="AH16" s="1215" t="s">
        <v>96</v>
      </c>
      <c r="AI16" s="1215"/>
      <c r="AJ16" s="1215"/>
      <c r="AK16" s="1215"/>
      <c r="AL16" s="1215"/>
      <c r="AM16" s="1215"/>
      <c r="AN16" s="1215"/>
      <c r="AO16" s="1215"/>
      <c r="AP16" s="1215"/>
      <c r="AQ16" s="1215"/>
      <c r="AR16" s="1212"/>
      <c r="AS16" s="1215" t="s">
        <v>97</v>
      </c>
      <c r="AT16" s="1215"/>
      <c r="AU16" s="1215"/>
      <c r="AV16" s="1215"/>
      <c r="AW16" s="1215"/>
      <c r="AX16" s="1215"/>
      <c r="AY16" s="1215"/>
      <c r="AZ16" s="1210"/>
      <c r="BA16" s="1259" t="s">
        <v>94</v>
      </c>
      <c r="BB16" s="1259"/>
      <c r="BC16" s="1259"/>
      <c r="BD16" s="1259"/>
      <c r="BE16" s="1259"/>
      <c r="BF16" s="1259"/>
      <c r="BG16" s="1260"/>
    </row>
    <row r="17" spans="4:72" ht="15" customHeight="1" x14ac:dyDescent="0.3">
      <c r="D17" s="1258"/>
      <c r="E17" s="1216"/>
      <c r="F17" s="1216"/>
      <c r="G17" s="1216"/>
      <c r="H17" s="1216"/>
      <c r="I17" s="1216"/>
      <c r="J17" s="1216"/>
      <c r="K17" s="1216"/>
      <c r="L17" s="1216"/>
      <c r="M17" s="1216"/>
      <c r="N17" s="1216"/>
      <c r="O17" s="1216"/>
      <c r="P17" s="1216"/>
      <c r="Q17" s="1216"/>
      <c r="R17" s="1216"/>
      <c r="S17" s="1216"/>
      <c r="T17" s="1216"/>
      <c r="U17" s="1216"/>
      <c r="V17" s="1216"/>
      <c r="W17" s="1216"/>
      <c r="X17" s="1216"/>
      <c r="Y17" s="1216"/>
      <c r="Z17" s="1216"/>
      <c r="AA17" s="1216"/>
      <c r="AB17" s="1216"/>
      <c r="AC17" s="1216"/>
      <c r="AD17" s="1216"/>
      <c r="AE17" s="1216"/>
      <c r="AF17" s="1216"/>
      <c r="AG17" s="1213"/>
      <c r="AH17" s="1216"/>
      <c r="AI17" s="1216"/>
      <c r="AJ17" s="1216"/>
      <c r="AK17" s="1216"/>
      <c r="AL17" s="1216"/>
      <c r="AM17" s="1216"/>
      <c r="AN17" s="1216"/>
      <c r="AO17" s="1216"/>
      <c r="AP17" s="1216"/>
      <c r="AQ17" s="1216"/>
      <c r="AR17" s="1213"/>
      <c r="AS17" s="1216"/>
      <c r="AT17" s="1216"/>
      <c r="AU17" s="1216"/>
      <c r="AV17" s="1216"/>
      <c r="AW17" s="1216"/>
      <c r="AX17" s="1216"/>
      <c r="AY17" s="1216"/>
      <c r="AZ17" s="1211"/>
      <c r="BA17" s="1205"/>
      <c r="BB17" s="1205"/>
      <c r="BC17" s="1205"/>
      <c r="BD17" s="1205"/>
      <c r="BE17" s="1205"/>
      <c r="BF17" s="1205"/>
      <c r="BG17" s="1206"/>
    </row>
    <row r="18" spans="4:72" ht="15" customHeight="1" x14ac:dyDescent="0.3">
      <c r="D18" s="1192"/>
      <c r="E18" s="1193"/>
      <c r="F18" s="1193"/>
      <c r="G18" s="1193"/>
      <c r="H18" s="1193"/>
      <c r="I18" s="1193"/>
      <c r="J18" s="1193"/>
      <c r="K18" s="1193"/>
      <c r="L18" s="1193"/>
      <c r="M18" s="1193"/>
      <c r="N18" s="1193"/>
      <c r="O18" s="1203"/>
      <c r="P18" s="1193"/>
      <c r="Q18" s="1193"/>
      <c r="R18" s="1193"/>
      <c r="S18" s="1193"/>
      <c r="T18" s="1193"/>
      <c r="U18" s="1193"/>
      <c r="V18" s="1193"/>
      <c r="W18" s="1193"/>
      <c r="X18" s="1193"/>
      <c r="Y18" s="1193"/>
      <c r="Z18" s="1204"/>
      <c r="AA18" s="1204"/>
      <c r="AB18" s="1204"/>
      <c r="AC18" s="1204"/>
      <c r="AD18" s="1204"/>
      <c r="AE18" s="1204"/>
      <c r="AF18" s="1204"/>
      <c r="AG18" s="101" t="s">
        <v>95</v>
      </c>
      <c r="AH18" s="1204"/>
      <c r="AI18" s="1204"/>
      <c r="AJ18" s="1204"/>
      <c r="AK18" s="1204"/>
      <c r="AL18" s="1204"/>
      <c r="AM18" s="1204"/>
      <c r="AN18" s="1204"/>
      <c r="AO18" s="1204"/>
      <c r="AP18" s="1204"/>
      <c r="AQ18" s="1204"/>
      <c r="AR18" s="101" t="s">
        <v>95</v>
      </c>
      <c r="AS18" s="1204"/>
      <c r="AT18" s="1204"/>
      <c r="AU18" s="1204"/>
      <c r="AV18" s="1204"/>
      <c r="AW18" s="1204"/>
      <c r="AX18" s="1204"/>
      <c r="AY18" s="1204"/>
      <c r="AZ18" s="102" t="s">
        <v>98</v>
      </c>
      <c r="BA18" s="1205">
        <f>Z18*AH18*AS18</f>
        <v>0</v>
      </c>
      <c r="BB18" s="1205"/>
      <c r="BC18" s="1205"/>
      <c r="BD18" s="1205"/>
      <c r="BE18" s="1205"/>
      <c r="BF18" s="1205"/>
      <c r="BG18" s="1206"/>
    </row>
    <row r="19" spans="4:72" x14ac:dyDescent="0.3">
      <c r="D19" s="1192"/>
      <c r="E19" s="1193"/>
      <c r="F19" s="1193"/>
      <c r="G19" s="1193"/>
      <c r="H19" s="1193"/>
      <c r="I19" s="1193"/>
      <c r="J19" s="1193"/>
      <c r="K19" s="1193"/>
      <c r="L19" s="1193"/>
      <c r="M19" s="1193"/>
      <c r="N19" s="1193"/>
      <c r="O19" s="1203"/>
      <c r="P19" s="1193"/>
      <c r="Q19" s="1193"/>
      <c r="R19" s="1193"/>
      <c r="S19" s="1193"/>
      <c r="T19" s="1193"/>
      <c r="U19" s="1193"/>
      <c r="V19" s="1193"/>
      <c r="W19" s="1193"/>
      <c r="X19" s="1193"/>
      <c r="Y19" s="1193"/>
      <c r="Z19" s="1204"/>
      <c r="AA19" s="1204"/>
      <c r="AB19" s="1204"/>
      <c r="AC19" s="1204"/>
      <c r="AD19" s="1204"/>
      <c r="AE19" s="1204"/>
      <c r="AF19" s="1204"/>
      <c r="AG19" s="101" t="s">
        <v>95</v>
      </c>
      <c r="AH19" s="1204"/>
      <c r="AI19" s="1204"/>
      <c r="AJ19" s="1204"/>
      <c r="AK19" s="1204"/>
      <c r="AL19" s="1204"/>
      <c r="AM19" s="1204"/>
      <c r="AN19" s="1204"/>
      <c r="AO19" s="1204"/>
      <c r="AP19" s="1204"/>
      <c r="AQ19" s="1204"/>
      <c r="AR19" s="101" t="s">
        <v>95</v>
      </c>
      <c r="AS19" s="1204"/>
      <c r="AT19" s="1204"/>
      <c r="AU19" s="1204"/>
      <c r="AV19" s="1204"/>
      <c r="AW19" s="1204"/>
      <c r="AX19" s="1204"/>
      <c r="AY19" s="1204"/>
      <c r="AZ19" s="102" t="s">
        <v>98</v>
      </c>
      <c r="BA19" s="1205">
        <f>Z19*AH19*AS19</f>
        <v>0</v>
      </c>
      <c r="BB19" s="1205"/>
      <c r="BC19" s="1205"/>
      <c r="BD19" s="1205"/>
      <c r="BE19" s="1205"/>
      <c r="BF19" s="1205"/>
      <c r="BG19" s="1206"/>
    </row>
    <row r="20" spans="4:72" x14ac:dyDescent="0.3">
      <c r="D20" s="1192"/>
      <c r="E20" s="1193"/>
      <c r="F20" s="1193"/>
      <c r="G20" s="1193"/>
      <c r="H20" s="1193"/>
      <c r="I20" s="1193"/>
      <c r="J20" s="1193"/>
      <c r="K20" s="1193"/>
      <c r="L20" s="1193"/>
      <c r="M20" s="1193"/>
      <c r="N20" s="1193"/>
      <c r="O20" s="1203"/>
      <c r="P20" s="1193"/>
      <c r="Q20" s="1193"/>
      <c r="R20" s="1193"/>
      <c r="S20" s="1193"/>
      <c r="T20" s="1193"/>
      <c r="U20" s="1193"/>
      <c r="V20" s="1193"/>
      <c r="W20" s="1193"/>
      <c r="X20" s="1193"/>
      <c r="Y20" s="1193"/>
      <c r="Z20" s="1204"/>
      <c r="AA20" s="1204"/>
      <c r="AB20" s="1204"/>
      <c r="AC20" s="1204"/>
      <c r="AD20" s="1204"/>
      <c r="AE20" s="1204"/>
      <c r="AF20" s="1204"/>
      <c r="AG20" s="101" t="s">
        <v>95</v>
      </c>
      <c r="AH20" s="1204"/>
      <c r="AI20" s="1204"/>
      <c r="AJ20" s="1204"/>
      <c r="AK20" s="1204"/>
      <c r="AL20" s="1204"/>
      <c r="AM20" s="1204"/>
      <c r="AN20" s="1204"/>
      <c r="AO20" s="1204"/>
      <c r="AP20" s="1204"/>
      <c r="AQ20" s="1204"/>
      <c r="AR20" s="101" t="s">
        <v>95</v>
      </c>
      <c r="AS20" s="1204"/>
      <c r="AT20" s="1204"/>
      <c r="AU20" s="1204"/>
      <c r="AV20" s="1204"/>
      <c r="AW20" s="1204"/>
      <c r="AX20" s="1204"/>
      <c r="AY20" s="1204"/>
      <c r="AZ20" s="102" t="s">
        <v>98</v>
      </c>
      <c r="BA20" s="1205">
        <f t="shared" ref="BA20:BA29" si="0">Z20*AH20*AS20</f>
        <v>0</v>
      </c>
      <c r="BB20" s="1205"/>
      <c r="BC20" s="1205"/>
      <c r="BD20" s="1205"/>
      <c r="BE20" s="1205"/>
      <c r="BF20" s="1205"/>
      <c r="BG20" s="1206"/>
    </row>
    <row r="21" spans="4:72" x14ac:dyDescent="0.3">
      <c r="D21" s="1192"/>
      <c r="E21" s="1193"/>
      <c r="F21" s="1193"/>
      <c r="G21" s="1193"/>
      <c r="H21" s="1193"/>
      <c r="I21" s="1193"/>
      <c r="J21" s="1193"/>
      <c r="K21" s="1193"/>
      <c r="L21" s="1193"/>
      <c r="M21" s="1193"/>
      <c r="N21" s="1193"/>
      <c r="O21" s="1203"/>
      <c r="P21" s="1193"/>
      <c r="Q21" s="1193"/>
      <c r="R21" s="1193"/>
      <c r="S21" s="1193"/>
      <c r="T21" s="1193"/>
      <c r="U21" s="1193"/>
      <c r="V21" s="1193"/>
      <c r="W21" s="1193"/>
      <c r="X21" s="1193"/>
      <c r="Y21" s="1193"/>
      <c r="Z21" s="1204"/>
      <c r="AA21" s="1204"/>
      <c r="AB21" s="1204"/>
      <c r="AC21" s="1204"/>
      <c r="AD21" s="1204"/>
      <c r="AE21" s="1204"/>
      <c r="AF21" s="1204"/>
      <c r="AG21" s="101" t="s">
        <v>95</v>
      </c>
      <c r="AH21" s="1204"/>
      <c r="AI21" s="1204"/>
      <c r="AJ21" s="1204"/>
      <c r="AK21" s="1204"/>
      <c r="AL21" s="1204"/>
      <c r="AM21" s="1204"/>
      <c r="AN21" s="1204"/>
      <c r="AO21" s="1204"/>
      <c r="AP21" s="1204"/>
      <c r="AQ21" s="1204"/>
      <c r="AR21" s="101" t="s">
        <v>95</v>
      </c>
      <c r="AS21" s="1204"/>
      <c r="AT21" s="1204"/>
      <c r="AU21" s="1204"/>
      <c r="AV21" s="1204"/>
      <c r="AW21" s="1204"/>
      <c r="AX21" s="1204"/>
      <c r="AY21" s="1204"/>
      <c r="AZ21" s="102" t="s">
        <v>98</v>
      </c>
      <c r="BA21" s="1205">
        <f t="shared" si="0"/>
        <v>0</v>
      </c>
      <c r="BB21" s="1205"/>
      <c r="BC21" s="1205"/>
      <c r="BD21" s="1205"/>
      <c r="BE21" s="1205"/>
      <c r="BF21" s="1205"/>
      <c r="BG21" s="1206"/>
    </row>
    <row r="22" spans="4:72" x14ac:dyDescent="0.3">
      <c r="D22" s="1192"/>
      <c r="E22" s="1193"/>
      <c r="F22" s="1193"/>
      <c r="G22" s="1193"/>
      <c r="H22" s="1193"/>
      <c r="I22" s="1193"/>
      <c r="J22" s="1193"/>
      <c r="K22" s="1193"/>
      <c r="L22" s="1193"/>
      <c r="M22" s="1193"/>
      <c r="N22" s="1193"/>
      <c r="O22" s="1203"/>
      <c r="P22" s="1193"/>
      <c r="Q22" s="1193"/>
      <c r="R22" s="1193"/>
      <c r="S22" s="1193"/>
      <c r="T22" s="1193"/>
      <c r="U22" s="1193"/>
      <c r="V22" s="1193"/>
      <c r="W22" s="1193"/>
      <c r="X22" s="1193"/>
      <c r="Y22" s="1193"/>
      <c r="Z22" s="1204"/>
      <c r="AA22" s="1204"/>
      <c r="AB22" s="1204"/>
      <c r="AC22" s="1204"/>
      <c r="AD22" s="1204"/>
      <c r="AE22" s="1204"/>
      <c r="AF22" s="1204"/>
      <c r="AG22" s="101" t="s">
        <v>95</v>
      </c>
      <c r="AH22" s="1204"/>
      <c r="AI22" s="1204"/>
      <c r="AJ22" s="1204"/>
      <c r="AK22" s="1204"/>
      <c r="AL22" s="1204"/>
      <c r="AM22" s="1204"/>
      <c r="AN22" s="1204"/>
      <c r="AO22" s="1204"/>
      <c r="AP22" s="1204"/>
      <c r="AQ22" s="1204"/>
      <c r="AR22" s="101" t="s">
        <v>95</v>
      </c>
      <c r="AS22" s="1204"/>
      <c r="AT22" s="1204"/>
      <c r="AU22" s="1204"/>
      <c r="AV22" s="1204"/>
      <c r="AW22" s="1204"/>
      <c r="AX22" s="1204"/>
      <c r="AY22" s="1204"/>
      <c r="AZ22" s="102" t="s">
        <v>98</v>
      </c>
      <c r="BA22" s="1205">
        <f t="shared" si="0"/>
        <v>0</v>
      </c>
      <c r="BB22" s="1205"/>
      <c r="BC22" s="1205"/>
      <c r="BD22" s="1205"/>
      <c r="BE22" s="1205"/>
      <c r="BF22" s="1205"/>
      <c r="BG22" s="1206"/>
    </row>
    <row r="23" spans="4:72" x14ac:dyDescent="0.3">
      <c r="D23" s="1192"/>
      <c r="E23" s="1193"/>
      <c r="F23" s="1193"/>
      <c r="G23" s="1193"/>
      <c r="H23" s="1193"/>
      <c r="I23" s="1193"/>
      <c r="J23" s="1193"/>
      <c r="K23" s="1193"/>
      <c r="L23" s="1193"/>
      <c r="M23" s="1193"/>
      <c r="N23" s="1193"/>
      <c r="O23" s="1203"/>
      <c r="P23" s="1193"/>
      <c r="Q23" s="1193"/>
      <c r="R23" s="1193"/>
      <c r="S23" s="1193"/>
      <c r="T23" s="1193"/>
      <c r="U23" s="1193"/>
      <c r="V23" s="1193"/>
      <c r="W23" s="1193"/>
      <c r="X23" s="1193"/>
      <c r="Y23" s="1193"/>
      <c r="Z23" s="1204"/>
      <c r="AA23" s="1204"/>
      <c r="AB23" s="1204"/>
      <c r="AC23" s="1204"/>
      <c r="AD23" s="1204"/>
      <c r="AE23" s="1204"/>
      <c r="AF23" s="1204"/>
      <c r="AG23" s="101" t="s">
        <v>95</v>
      </c>
      <c r="AH23" s="1204"/>
      <c r="AI23" s="1204"/>
      <c r="AJ23" s="1204"/>
      <c r="AK23" s="1204"/>
      <c r="AL23" s="1204"/>
      <c r="AM23" s="1204"/>
      <c r="AN23" s="1204"/>
      <c r="AO23" s="1204"/>
      <c r="AP23" s="1204"/>
      <c r="AQ23" s="1204"/>
      <c r="AR23" s="101" t="s">
        <v>95</v>
      </c>
      <c r="AS23" s="1204"/>
      <c r="AT23" s="1204"/>
      <c r="AU23" s="1204"/>
      <c r="AV23" s="1204"/>
      <c r="AW23" s="1204"/>
      <c r="AX23" s="1204"/>
      <c r="AY23" s="1204"/>
      <c r="AZ23" s="102" t="s">
        <v>98</v>
      </c>
      <c r="BA23" s="1205">
        <f t="shared" si="0"/>
        <v>0</v>
      </c>
      <c r="BB23" s="1205"/>
      <c r="BC23" s="1205"/>
      <c r="BD23" s="1205"/>
      <c r="BE23" s="1205"/>
      <c r="BF23" s="1205"/>
      <c r="BG23" s="1206"/>
    </row>
    <row r="24" spans="4:72" x14ac:dyDescent="0.3">
      <c r="D24" s="1192"/>
      <c r="E24" s="1193"/>
      <c r="F24" s="1193"/>
      <c r="G24" s="1193"/>
      <c r="H24" s="1193"/>
      <c r="I24" s="1193"/>
      <c r="J24" s="1193"/>
      <c r="K24" s="1193"/>
      <c r="L24" s="1193"/>
      <c r="M24" s="1193"/>
      <c r="N24" s="1193"/>
      <c r="O24" s="1203"/>
      <c r="P24" s="1193"/>
      <c r="Q24" s="1193"/>
      <c r="R24" s="1193"/>
      <c r="S24" s="1193"/>
      <c r="T24" s="1193"/>
      <c r="U24" s="1193"/>
      <c r="V24" s="1193"/>
      <c r="W24" s="1193"/>
      <c r="X24" s="1193"/>
      <c r="Y24" s="1193"/>
      <c r="Z24" s="1204"/>
      <c r="AA24" s="1204"/>
      <c r="AB24" s="1204"/>
      <c r="AC24" s="1204"/>
      <c r="AD24" s="1204"/>
      <c r="AE24" s="1204"/>
      <c r="AF24" s="1204"/>
      <c r="AG24" s="101" t="s">
        <v>95</v>
      </c>
      <c r="AH24" s="1204"/>
      <c r="AI24" s="1204"/>
      <c r="AJ24" s="1204"/>
      <c r="AK24" s="1204"/>
      <c r="AL24" s="1204"/>
      <c r="AM24" s="1204"/>
      <c r="AN24" s="1204"/>
      <c r="AO24" s="1204"/>
      <c r="AP24" s="1204"/>
      <c r="AQ24" s="1204"/>
      <c r="AR24" s="101" t="s">
        <v>95</v>
      </c>
      <c r="AS24" s="1204"/>
      <c r="AT24" s="1204"/>
      <c r="AU24" s="1204"/>
      <c r="AV24" s="1204"/>
      <c r="AW24" s="1204"/>
      <c r="AX24" s="1204"/>
      <c r="AY24" s="1204"/>
      <c r="AZ24" s="102" t="s">
        <v>98</v>
      </c>
      <c r="BA24" s="1205">
        <f t="shared" si="0"/>
        <v>0</v>
      </c>
      <c r="BB24" s="1205"/>
      <c r="BC24" s="1205"/>
      <c r="BD24" s="1205"/>
      <c r="BE24" s="1205"/>
      <c r="BF24" s="1205"/>
      <c r="BG24" s="1206"/>
    </row>
    <row r="25" spans="4:72" x14ac:dyDescent="0.3">
      <c r="D25" s="1192"/>
      <c r="E25" s="1193"/>
      <c r="F25" s="1193"/>
      <c r="G25" s="1193"/>
      <c r="H25" s="1193"/>
      <c r="I25" s="1193"/>
      <c r="J25" s="1193"/>
      <c r="K25" s="1193"/>
      <c r="L25" s="1193"/>
      <c r="M25" s="1193"/>
      <c r="N25" s="1193"/>
      <c r="O25" s="1203"/>
      <c r="P25" s="1193"/>
      <c r="Q25" s="1193"/>
      <c r="R25" s="1193"/>
      <c r="S25" s="1193"/>
      <c r="T25" s="1193"/>
      <c r="U25" s="1193"/>
      <c r="V25" s="1193"/>
      <c r="W25" s="1193"/>
      <c r="X25" s="1193"/>
      <c r="Y25" s="1193"/>
      <c r="Z25" s="1204"/>
      <c r="AA25" s="1204"/>
      <c r="AB25" s="1204"/>
      <c r="AC25" s="1204"/>
      <c r="AD25" s="1204"/>
      <c r="AE25" s="1204"/>
      <c r="AF25" s="1204"/>
      <c r="AG25" s="101" t="s">
        <v>95</v>
      </c>
      <c r="AH25" s="1204"/>
      <c r="AI25" s="1204"/>
      <c r="AJ25" s="1204"/>
      <c r="AK25" s="1204"/>
      <c r="AL25" s="1204"/>
      <c r="AM25" s="1204"/>
      <c r="AN25" s="1204"/>
      <c r="AO25" s="1204"/>
      <c r="AP25" s="1204"/>
      <c r="AQ25" s="1204"/>
      <c r="AR25" s="101" t="s">
        <v>95</v>
      </c>
      <c r="AS25" s="1204"/>
      <c r="AT25" s="1204"/>
      <c r="AU25" s="1204"/>
      <c r="AV25" s="1204"/>
      <c r="AW25" s="1204"/>
      <c r="AX25" s="1204"/>
      <c r="AY25" s="1204"/>
      <c r="AZ25" s="102" t="s">
        <v>98</v>
      </c>
      <c r="BA25" s="1205">
        <f t="shared" si="0"/>
        <v>0</v>
      </c>
      <c r="BB25" s="1205"/>
      <c r="BC25" s="1205"/>
      <c r="BD25" s="1205"/>
      <c r="BE25" s="1205"/>
      <c r="BF25" s="1205"/>
      <c r="BG25" s="1206"/>
    </row>
    <row r="26" spans="4:72" x14ac:dyDescent="0.3">
      <c r="D26" s="1192"/>
      <c r="E26" s="1193"/>
      <c r="F26" s="1193"/>
      <c r="G26" s="1193"/>
      <c r="H26" s="1193"/>
      <c r="I26" s="1193"/>
      <c r="J26" s="1193"/>
      <c r="K26" s="1193"/>
      <c r="L26" s="1193"/>
      <c r="M26" s="1193"/>
      <c r="N26" s="1193"/>
      <c r="O26" s="1203"/>
      <c r="P26" s="1193"/>
      <c r="Q26" s="1193"/>
      <c r="R26" s="1193"/>
      <c r="S26" s="1193"/>
      <c r="T26" s="1193"/>
      <c r="U26" s="1193"/>
      <c r="V26" s="1193"/>
      <c r="W26" s="1193"/>
      <c r="X26" s="1193"/>
      <c r="Y26" s="1193"/>
      <c r="Z26" s="1204"/>
      <c r="AA26" s="1204"/>
      <c r="AB26" s="1204"/>
      <c r="AC26" s="1204"/>
      <c r="AD26" s="1204"/>
      <c r="AE26" s="1204"/>
      <c r="AF26" s="1204"/>
      <c r="AG26" s="101" t="s">
        <v>95</v>
      </c>
      <c r="AH26" s="1204"/>
      <c r="AI26" s="1204"/>
      <c r="AJ26" s="1204"/>
      <c r="AK26" s="1204"/>
      <c r="AL26" s="1204"/>
      <c r="AM26" s="1204"/>
      <c r="AN26" s="1204"/>
      <c r="AO26" s="1204"/>
      <c r="AP26" s="1204"/>
      <c r="AQ26" s="1204"/>
      <c r="AR26" s="101" t="s">
        <v>95</v>
      </c>
      <c r="AS26" s="1204"/>
      <c r="AT26" s="1204"/>
      <c r="AU26" s="1204"/>
      <c r="AV26" s="1204"/>
      <c r="AW26" s="1204"/>
      <c r="AX26" s="1204"/>
      <c r="AY26" s="1204"/>
      <c r="AZ26" s="102" t="s">
        <v>98</v>
      </c>
      <c r="BA26" s="1205">
        <f t="shared" si="0"/>
        <v>0</v>
      </c>
      <c r="BB26" s="1205"/>
      <c r="BC26" s="1205"/>
      <c r="BD26" s="1205"/>
      <c r="BE26" s="1205"/>
      <c r="BF26" s="1205"/>
      <c r="BG26" s="1206"/>
    </row>
    <row r="27" spans="4:72" x14ac:dyDescent="0.3">
      <c r="D27" s="1192"/>
      <c r="E27" s="1193"/>
      <c r="F27" s="1193"/>
      <c r="G27" s="1193"/>
      <c r="H27" s="1193"/>
      <c r="I27" s="1193"/>
      <c r="J27" s="1193"/>
      <c r="K27" s="1193"/>
      <c r="L27" s="1193"/>
      <c r="M27" s="1193"/>
      <c r="N27" s="1193"/>
      <c r="O27" s="1203"/>
      <c r="P27" s="1193"/>
      <c r="Q27" s="1193"/>
      <c r="R27" s="1193"/>
      <c r="S27" s="1193"/>
      <c r="T27" s="1193"/>
      <c r="U27" s="1193"/>
      <c r="V27" s="1193"/>
      <c r="W27" s="1193"/>
      <c r="X27" s="1193"/>
      <c r="Y27" s="1193"/>
      <c r="Z27" s="1204"/>
      <c r="AA27" s="1204"/>
      <c r="AB27" s="1204"/>
      <c r="AC27" s="1204"/>
      <c r="AD27" s="1204"/>
      <c r="AE27" s="1204"/>
      <c r="AF27" s="1204"/>
      <c r="AG27" s="101" t="s">
        <v>95</v>
      </c>
      <c r="AH27" s="1204"/>
      <c r="AI27" s="1204"/>
      <c r="AJ27" s="1204"/>
      <c r="AK27" s="1204"/>
      <c r="AL27" s="1204"/>
      <c r="AM27" s="1204"/>
      <c r="AN27" s="1204"/>
      <c r="AO27" s="1204"/>
      <c r="AP27" s="1204"/>
      <c r="AQ27" s="1204"/>
      <c r="AR27" s="101" t="s">
        <v>95</v>
      </c>
      <c r="AS27" s="1204"/>
      <c r="AT27" s="1204"/>
      <c r="AU27" s="1204"/>
      <c r="AV27" s="1204"/>
      <c r="AW27" s="1204"/>
      <c r="AX27" s="1204"/>
      <c r="AY27" s="1204"/>
      <c r="AZ27" s="102" t="s">
        <v>98</v>
      </c>
      <c r="BA27" s="1205">
        <f t="shared" si="0"/>
        <v>0</v>
      </c>
      <c r="BB27" s="1205"/>
      <c r="BC27" s="1205"/>
      <c r="BD27" s="1205"/>
      <c r="BE27" s="1205"/>
      <c r="BF27" s="1205"/>
      <c r="BG27" s="1206"/>
    </row>
    <row r="28" spans="4:72" x14ac:dyDescent="0.3">
      <c r="D28" s="1192"/>
      <c r="E28" s="1193"/>
      <c r="F28" s="1193"/>
      <c r="G28" s="1193"/>
      <c r="H28" s="1193"/>
      <c r="I28" s="1193"/>
      <c r="J28" s="1193"/>
      <c r="K28" s="1193"/>
      <c r="L28" s="1193"/>
      <c r="M28" s="1193"/>
      <c r="N28" s="1193"/>
      <c r="O28" s="1203"/>
      <c r="P28" s="1193"/>
      <c r="Q28" s="1193"/>
      <c r="R28" s="1193"/>
      <c r="S28" s="1193"/>
      <c r="T28" s="1193"/>
      <c r="U28" s="1193"/>
      <c r="V28" s="1193"/>
      <c r="W28" s="1193"/>
      <c r="X28" s="1193"/>
      <c r="Y28" s="1193"/>
      <c r="Z28" s="1204"/>
      <c r="AA28" s="1204"/>
      <c r="AB28" s="1204"/>
      <c r="AC28" s="1204"/>
      <c r="AD28" s="1204"/>
      <c r="AE28" s="1204"/>
      <c r="AF28" s="1204"/>
      <c r="AG28" s="101" t="s">
        <v>95</v>
      </c>
      <c r="AH28" s="1204"/>
      <c r="AI28" s="1204"/>
      <c r="AJ28" s="1204"/>
      <c r="AK28" s="1204"/>
      <c r="AL28" s="1204"/>
      <c r="AM28" s="1204"/>
      <c r="AN28" s="1204"/>
      <c r="AO28" s="1204"/>
      <c r="AP28" s="1204"/>
      <c r="AQ28" s="1204"/>
      <c r="AR28" s="101" t="s">
        <v>95</v>
      </c>
      <c r="AS28" s="1204"/>
      <c r="AT28" s="1204"/>
      <c r="AU28" s="1204"/>
      <c r="AV28" s="1204"/>
      <c r="AW28" s="1204"/>
      <c r="AX28" s="1204"/>
      <c r="AY28" s="1204"/>
      <c r="AZ28" s="102" t="s">
        <v>98</v>
      </c>
      <c r="BA28" s="1205">
        <f t="shared" si="0"/>
        <v>0</v>
      </c>
      <c r="BB28" s="1205"/>
      <c r="BC28" s="1205"/>
      <c r="BD28" s="1205"/>
      <c r="BE28" s="1205"/>
      <c r="BF28" s="1205"/>
      <c r="BG28" s="1206"/>
    </row>
    <row r="29" spans="4:72" ht="15" thickBot="1" x14ac:dyDescent="0.35">
      <c r="D29" s="1192"/>
      <c r="E29" s="1193"/>
      <c r="F29" s="1193"/>
      <c r="G29" s="1193"/>
      <c r="H29" s="1193"/>
      <c r="I29" s="1193"/>
      <c r="J29" s="1193"/>
      <c r="K29" s="1193"/>
      <c r="L29" s="1193"/>
      <c r="M29" s="1193"/>
      <c r="N29" s="1193"/>
      <c r="O29" s="1203"/>
      <c r="P29" s="1193"/>
      <c r="Q29" s="1193"/>
      <c r="R29" s="1193"/>
      <c r="S29" s="1193"/>
      <c r="T29" s="1193"/>
      <c r="U29" s="1193"/>
      <c r="V29" s="1193"/>
      <c r="W29" s="1193"/>
      <c r="X29" s="1193"/>
      <c r="Y29" s="1193"/>
      <c r="Z29" s="1207"/>
      <c r="AA29" s="1207"/>
      <c r="AB29" s="1207"/>
      <c r="AC29" s="1207"/>
      <c r="AD29" s="1207"/>
      <c r="AE29" s="1207"/>
      <c r="AF29" s="1207"/>
      <c r="AG29" s="389" t="s">
        <v>95</v>
      </c>
      <c r="AH29" s="1204"/>
      <c r="AI29" s="1204"/>
      <c r="AJ29" s="1204"/>
      <c r="AK29" s="1204"/>
      <c r="AL29" s="1204"/>
      <c r="AM29" s="1204"/>
      <c r="AN29" s="1204"/>
      <c r="AO29" s="1204"/>
      <c r="AP29" s="1204"/>
      <c r="AQ29" s="1204"/>
      <c r="AR29" s="389" t="s">
        <v>95</v>
      </c>
      <c r="AS29" s="1207"/>
      <c r="AT29" s="1207"/>
      <c r="AU29" s="1207"/>
      <c r="AV29" s="1207"/>
      <c r="AW29" s="1207"/>
      <c r="AX29" s="1207"/>
      <c r="AY29" s="1207"/>
      <c r="AZ29" s="390" t="s">
        <v>98</v>
      </c>
      <c r="BA29" s="1208">
        <f t="shared" si="0"/>
        <v>0</v>
      </c>
      <c r="BB29" s="1208"/>
      <c r="BC29" s="1208"/>
      <c r="BD29" s="1208"/>
      <c r="BE29" s="1208"/>
      <c r="BF29" s="1208"/>
      <c r="BG29" s="1209"/>
    </row>
    <row r="30" spans="4:72" ht="15" thickBot="1" x14ac:dyDescent="0.35">
      <c r="D30" s="22"/>
      <c r="AG30" s="1214" t="s">
        <v>733</v>
      </c>
      <c r="AH30" s="1214"/>
      <c r="AI30" s="1214"/>
      <c r="AJ30" s="1214"/>
      <c r="AK30" s="1214"/>
      <c r="AL30" s="1214"/>
      <c r="AM30" s="1214"/>
      <c r="AN30" s="1214"/>
      <c r="AO30" s="1214"/>
      <c r="AP30" s="1214"/>
      <c r="AQ30" s="1214"/>
      <c r="AR30" s="1214"/>
      <c r="AS30" s="1214"/>
      <c r="AT30" s="1214"/>
      <c r="AU30" s="1214"/>
      <c r="AV30" s="1214"/>
      <c r="AW30" s="1214"/>
      <c r="AX30" s="1214"/>
      <c r="AY30" s="1214"/>
      <c r="AZ30" s="391"/>
      <c r="BA30" s="1097">
        <f>SUM(BA18:BG28)*52</f>
        <v>0</v>
      </c>
      <c r="BB30" s="1097"/>
      <c r="BC30" s="1097"/>
      <c r="BD30" s="1097"/>
      <c r="BE30" s="1097"/>
      <c r="BF30" s="1097"/>
      <c r="BG30" s="1098"/>
      <c r="BT30" s="48"/>
    </row>
    <row r="31" spans="4:72" ht="16.2" thickBot="1" x14ac:dyDescent="0.35">
      <c r="D31" s="1194" t="s">
        <v>99</v>
      </c>
      <c r="E31" s="1195"/>
      <c r="F31" s="1195"/>
      <c r="G31" s="1195"/>
      <c r="H31" s="1195"/>
      <c r="I31" s="1195"/>
      <c r="J31" s="1195"/>
      <c r="K31" s="1195"/>
      <c r="L31" s="1195"/>
      <c r="M31" s="1195"/>
      <c r="N31" s="1195"/>
      <c r="O31" s="1195"/>
      <c r="P31" s="1195"/>
      <c r="Q31" s="1195"/>
      <c r="R31" s="1195"/>
      <c r="S31" s="1195"/>
      <c r="T31" s="1195"/>
      <c r="U31" s="1195"/>
      <c r="V31" s="1195"/>
      <c r="W31" s="1195"/>
      <c r="X31" s="1195"/>
      <c r="Y31" s="1195"/>
      <c r="Z31" s="1195"/>
      <c r="AA31" s="1195"/>
      <c r="AB31" s="1195"/>
      <c r="AC31" s="1195"/>
      <c r="AD31" s="1195"/>
      <c r="AE31" s="1196"/>
      <c r="AF31" s="1196"/>
      <c r="AG31" s="1196"/>
      <c r="AH31" s="1196"/>
      <c r="AI31" s="1196"/>
      <c r="AJ31" s="1196"/>
      <c r="AK31" s="1196"/>
      <c r="AL31" s="1196"/>
      <c r="AM31" s="1196"/>
      <c r="AN31" s="1196"/>
      <c r="AO31" s="1196"/>
      <c r="AP31" s="1196"/>
      <c r="AQ31" s="1196"/>
      <c r="AR31" s="1196"/>
      <c r="AS31" s="1196"/>
      <c r="AT31" s="1196"/>
      <c r="AU31" s="1196"/>
      <c r="AV31" s="1196"/>
      <c r="AW31" s="1196"/>
      <c r="AX31" s="1196"/>
      <c r="AY31" s="1196"/>
      <c r="AZ31" s="1196"/>
      <c r="BA31" s="1196"/>
      <c r="BB31" s="1196"/>
      <c r="BC31" s="1196"/>
      <c r="BD31" s="1196"/>
      <c r="BE31" s="1196"/>
      <c r="BF31" s="1196"/>
      <c r="BG31" s="1197"/>
    </row>
    <row r="32" spans="4:72" x14ac:dyDescent="0.3">
      <c r="D32" s="1188"/>
      <c r="E32" s="1189"/>
      <c r="F32" s="1189"/>
      <c r="G32" s="1189"/>
      <c r="H32" s="1189"/>
      <c r="I32" s="1189"/>
      <c r="J32" s="1189"/>
      <c r="K32" s="1189"/>
      <c r="L32" s="1189"/>
      <c r="M32" s="1189"/>
      <c r="N32" s="1189"/>
      <c r="O32" s="1189"/>
      <c r="P32" s="1189"/>
      <c r="Q32" s="1189"/>
      <c r="R32" s="1189"/>
      <c r="S32" s="1189"/>
      <c r="T32" s="1189"/>
      <c r="U32" s="1189"/>
      <c r="V32" s="1189"/>
      <c r="W32" s="1189"/>
      <c r="X32" s="1189"/>
      <c r="Y32" s="1189"/>
      <c r="Z32" s="1189"/>
      <c r="AA32" s="1189"/>
      <c r="AB32" s="1189"/>
      <c r="AC32" s="1189"/>
      <c r="AD32" s="1190"/>
      <c r="AE32" s="1186" t="s">
        <v>625</v>
      </c>
      <c r="AF32" s="1187"/>
      <c r="AG32" s="1187"/>
      <c r="AH32" s="1187"/>
      <c r="AI32" s="1187"/>
      <c r="AJ32" s="1187"/>
      <c r="AK32" s="1187"/>
      <c r="AL32" s="1187"/>
      <c r="AM32" s="1187"/>
      <c r="AN32" s="1187"/>
      <c r="AO32" s="1187"/>
      <c r="AP32" s="1187"/>
      <c r="AQ32" s="1187"/>
      <c r="AR32" s="1187"/>
      <c r="AS32" s="1187"/>
      <c r="AT32" s="1187"/>
      <c r="AU32" s="1187"/>
      <c r="AV32" s="1187"/>
      <c r="AW32" s="1187"/>
      <c r="AX32" s="1187"/>
      <c r="AY32" s="1187"/>
      <c r="AZ32" s="374" t="s">
        <v>102</v>
      </c>
      <c r="BA32" s="1198"/>
      <c r="BB32" s="1198"/>
      <c r="BC32" s="1198"/>
      <c r="BD32" s="1198"/>
      <c r="BE32" s="1198"/>
      <c r="BF32" s="1198"/>
      <c r="BG32" s="1199"/>
    </row>
    <row r="33" spans="4:73" x14ac:dyDescent="0.3">
      <c r="D33" s="1273"/>
      <c r="E33" s="1273"/>
      <c r="F33" s="1273"/>
      <c r="G33" s="1273"/>
      <c r="H33" s="1273"/>
      <c r="I33" s="1273"/>
      <c r="J33" s="1273"/>
      <c r="K33" s="1273"/>
      <c r="L33" s="1273"/>
      <c r="M33" s="1273"/>
      <c r="N33" s="1273"/>
      <c r="O33" s="1273"/>
      <c r="P33" s="1273"/>
      <c r="Q33" s="1273"/>
      <c r="R33" s="1273"/>
      <c r="S33" s="1273"/>
      <c r="T33" s="1273"/>
      <c r="U33" s="1273"/>
      <c r="V33" s="1273"/>
      <c r="W33" s="1273"/>
      <c r="X33" s="1273"/>
      <c r="Y33" s="1273"/>
      <c r="Z33" s="1273"/>
      <c r="AA33" s="1273"/>
      <c r="AB33" s="1273"/>
      <c r="AC33" s="1273"/>
      <c r="AD33" s="1273"/>
      <c r="AE33" s="1182" t="s">
        <v>626</v>
      </c>
      <c r="AF33" s="1183"/>
      <c r="AG33" s="1183"/>
      <c r="AH33" s="1183"/>
      <c r="AI33" s="1183"/>
      <c r="AJ33" s="1183"/>
      <c r="AK33" s="1183"/>
      <c r="AL33" s="1183"/>
      <c r="AM33" s="1183"/>
      <c r="AN33" s="1183"/>
      <c r="AO33" s="1183"/>
      <c r="AP33" s="1183"/>
      <c r="AQ33" s="1183"/>
      <c r="AR33" s="1183"/>
      <c r="AS33" s="1183"/>
      <c r="AT33" s="1183"/>
      <c r="AU33" s="1183"/>
      <c r="AV33" s="1183"/>
      <c r="AW33" s="1183"/>
      <c r="AX33" s="1183"/>
      <c r="AY33" s="1183"/>
      <c r="AZ33" s="106" t="s">
        <v>102</v>
      </c>
      <c r="BA33" s="1200"/>
      <c r="BB33" s="1201"/>
      <c r="BC33" s="1201"/>
      <c r="BD33" s="1201"/>
      <c r="BE33" s="1201"/>
      <c r="BF33" s="1201"/>
      <c r="BG33" s="1202"/>
    </row>
    <row r="34" spans="4:73" x14ac:dyDescent="0.3">
      <c r="D34" s="1274"/>
      <c r="E34" s="1274"/>
      <c r="F34" s="1274"/>
      <c r="G34" s="1274"/>
      <c r="H34" s="1274"/>
      <c r="I34" s="1274"/>
      <c r="J34" s="1274"/>
      <c r="K34" s="1274"/>
      <c r="L34" s="1274"/>
      <c r="M34" s="1274"/>
      <c r="N34" s="1274"/>
      <c r="O34" s="1274"/>
      <c r="P34" s="1274"/>
      <c r="Q34" s="1274"/>
      <c r="R34" s="1274"/>
      <c r="S34" s="1274"/>
      <c r="T34" s="1274"/>
      <c r="U34" s="1274"/>
      <c r="V34" s="1274"/>
      <c r="W34" s="1274"/>
      <c r="X34" s="1274"/>
      <c r="Y34" s="1274"/>
      <c r="Z34" s="1274"/>
      <c r="AA34" s="1274"/>
      <c r="AB34" s="1274"/>
      <c r="AC34" s="1274"/>
      <c r="AD34" s="1274"/>
      <c r="AE34" s="1182" t="s">
        <v>627</v>
      </c>
      <c r="AF34" s="1183"/>
      <c r="AG34" s="1183"/>
      <c r="AH34" s="1183"/>
      <c r="AI34" s="1183"/>
      <c r="AJ34" s="1183"/>
      <c r="AK34" s="1183"/>
      <c r="AL34" s="1183"/>
      <c r="AM34" s="1183"/>
      <c r="AN34" s="1183"/>
      <c r="AO34" s="1183"/>
      <c r="AP34" s="1183"/>
      <c r="AQ34" s="1183"/>
      <c r="AR34" s="1183"/>
      <c r="AS34" s="1183"/>
      <c r="AT34" s="1183"/>
      <c r="AU34" s="1183"/>
      <c r="AV34" s="1183"/>
      <c r="AW34" s="1183"/>
      <c r="AX34" s="1183"/>
      <c r="AY34" s="1183"/>
      <c r="AZ34" s="106" t="s">
        <v>102</v>
      </c>
      <c r="BA34" s="1200"/>
      <c r="BB34" s="1201"/>
      <c r="BC34" s="1201"/>
      <c r="BD34" s="1201"/>
      <c r="BE34" s="1201"/>
      <c r="BF34" s="1201"/>
      <c r="BG34" s="1202"/>
      <c r="BQ34" s="991" t="s">
        <v>729</v>
      </c>
      <c r="BR34" s="1170"/>
      <c r="BS34" s="1170"/>
      <c r="BT34" s="1170"/>
      <c r="BU34" s="1170"/>
    </row>
    <row r="35" spans="4:73" x14ac:dyDescent="0.3">
      <c r="D35" s="1274"/>
      <c r="E35" s="1274"/>
      <c r="F35" s="1274"/>
      <c r="G35" s="1274"/>
      <c r="H35" s="1274"/>
      <c r="I35" s="1274"/>
      <c r="J35" s="1274"/>
      <c r="K35" s="1274"/>
      <c r="L35" s="1274"/>
      <c r="M35" s="1274"/>
      <c r="N35" s="1274"/>
      <c r="O35" s="1274"/>
      <c r="P35" s="1274"/>
      <c r="Q35" s="1274"/>
      <c r="R35" s="1274"/>
      <c r="S35" s="1274"/>
      <c r="T35" s="1274"/>
      <c r="U35" s="1274"/>
      <c r="V35" s="1274"/>
      <c r="W35" s="1274"/>
      <c r="X35" s="1274"/>
      <c r="Y35" s="1274"/>
      <c r="Z35" s="1274"/>
      <c r="AA35" s="1274"/>
      <c r="AB35" s="1274"/>
      <c r="AC35" s="1274"/>
      <c r="AD35" s="1274"/>
      <c r="AE35" s="1182" t="s">
        <v>100</v>
      </c>
      <c r="AF35" s="1183"/>
      <c r="AG35" s="1183"/>
      <c r="AH35" s="1183"/>
      <c r="AI35" s="1183"/>
      <c r="AJ35" s="1183"/>
      <c r="AK35" s="1183"/>
      <c r="AL35" s="1183"/>
      <c r="AM35" s="1183"/>
      <c r="AN35" s="1183"/>
      <c r="AO35" s="1183"/>
      <c r="AP35" s="1183"/>
      <c r="AQ35" s="1183"/>
      <c r="AR35" s="1183"/>
      <c r="AS35" s="1183"/>
      <c r="AT35" s="1183"/>
      <c r="AU35" s="1183"/>
      <c r="AV35" s="1183"/>
      <c r="AW35" s="1183"/>
      <c r="AX35" s="1183"/>
      <c r="AY35" s="1183"/>
      <c r="AZ35" s="106" t="s">
        <v>102</v>
      </c>
      <c r="BA35" s="1180"/>
      <c r="BB35" s="1180"/>
      <c r="BC35" s="1180"/>
      <c r="BD35" s="1180"/>
      <c r="BE35" s="1180"/>
      <c r="BF35" s="1180"/>
      <c r="BG35" s="1181"/>
    </row>
    <row r="36" spans="4:73" x14ac:dyDescent="0.3">
      <c r="D36" s="1274"/>
      <c r="E36" s="1274"/>
      <c r="F36" s="1274"/>
      <c r="G36" s="1274"/>
      <c r="H36" s="1274"/>
      <c r="I36" s="1274"/>
      <c r="J36" s="1274"/>
      <c r="K36" s="1274"/>
      <c r="L36" s="1274"/>
      <c r="M36" s="1274"/>
      <c r="N36" s="1274"/>
      <c r="O36" s="1274"/>
      <c r="P36" s="1274"/>
      <c r="Q36" s="1274"/>
      <c r="R36" s="1274"/>
      <c r="S36" s="1274"/>
      <c r="T36" s="1274"/>
      <c r="U36" s="1274"/>
      <c r="V36" s="1274"/>
      <c r="W36" s="1274"/>
      <c r="X36" s="1274"/>
      <c r="Y36" s="1274"/>
      <c r="Z36" s="1274"/>
      <c r="AA36" s="1274"/>
      <c r="AB36" s="1274"/>
      <c r="AC36" s="1274"/>
      <c r="AD36" s="1274"/>
      <c r="AE36" s="1182" t="s">
        <v>101</v>
      </c>
      <c r="AF36" s="1183"/>
      <c r="AG36" s="1183"/>
      <c r="AH36" s="1183"/>
      <c r="AI36" s="1183"/>
      <c r="AJ36" s="1183"/>
      <c r="AK36" s="1183"/>
      <c r="AL36" s="1183"/>
      <c r="AM36" s="1183"/>
      <c r="AN36" s="1183"/>
      <c r="AO36" s="1183"/>
      <c r="AP36" s="1183"/>
      <c r="AQ36" s="1183"/>
      <c r="AR36" s="1183"/>
      <c r="AS36" s="1183"/>
      <c r="AT36" s="1183"/>
      <c r="AU36" s="1183"/>
      <c r="AV36" s="1183"/>
      <c r="AW36" s="1183"/>
      <c r="AX36" s="1183"/>
      <c r="AY36" s="1183"/>
      <c r="AZ36" s="106" t="s">
        <v>102</v>
      </c>
      <c r="BA36" s="1180"/>
      <c r="BB36" s="1180"/>
      <c r="BC36" s="1180"/>
      <c r="BD36" s="1180"/>
      <c r="BE36" s="1180"/>
      <c r="BF36" s="1180"/>
      <c r="BG36" s="1181"/>
    </row>
    <row r="37" spans="4:73" x14ac:dyDescent="0.3">
      <c r="D37" s="1274"/>
      <c r="E37" s="1274"/>
      <c r="F37" s="1274"/>
      <c r="G37" s="1274"/>
      <c r="H37" s="1274"/>
      <c r="I37" s="1274"/>
      <c r="J37" s="1274"/>
      <c r="K37" s="1274"/>
      <c r="L37" s="1274"/>
      <c r="M37" s="1274"/>
      <c r="N37" s="1274"/>
      <c r="O37" s="1274"/>
      <c r="P37" s="1274"/>
      <c r="Q37" s="1274"/>
      <c r="R37" s="1274"/>
      <c r="S37" s="1274"/>
      <c r="T37" s="1274"/>
      <c r="U37" s="1274"/>
      <c r="V37" s="1274"/>
      <c r="W37" s="1274"/>
      <c r="X37" s="1274"/>
      <c r="Y37" s="1274"/>
      <c r="Z37" s="1274"/>
      <c r="AA37" s="1274"/>
      <c r="AB37" s="1274"/>
      <c r="AC37" s="1274"/>
      <c r="AD37" s="1274"/>
      <c r="AE37" s="1176" t="s">
        <v>103</v>
      </c>
      <c r="AF37" s="1177"/>
      <c r="AG37" s="1177"/>
      <c r="AH37" s="1177"/>
      <c r="AI37" s="1177"/>
      <c r="AJ37" s="1177"/>
      <c r="AK37" s="1177"/>
      <c r="AL37" s="1177"/>
      <c r="AM37" s="1177"/>
      <c r="AN37" s="1177"/>
      <c r="AO37" s="1177"/>
      <c r="AP37" s="1177"/>
      <c r="AQ37" s="1177"/>
      <c r="AR37" s="1177"/>
      <c r="AS37" s="1177"/>
      <c r="AT37" s="1177"/>
      <c r="AU37" s="1177"/>
      <c r="AV37" s="1177"/>
      <c r="AW37" s="1177"/>
      <c r="AX37" s="1177"/>
      <c r="AY37" s="1177"/>
      <c r="AZ37" s="1177"/>
      <c r="BA37" s="1184">
        <f>SUM(BA32:BG36)</f>
        <v>0</v>
      </c>
      <c r="BB37" s="1184"/>
      <c r="BC37" s="1184"/>
      <c r="BD37" s="1184"/>
      <c r="BE37" s="1184"/>
      <c r="BF37" s="1184"/>
      <c r="BG37" s="1185"/>
    </row>
    <row r="38" spans="4:73" ht="15" thickBot="1" x14ac:dyDescent="0.35">
      <c r="D38" s="1274"/>
      <c r="E38" s="1274"/>
      <c r="F38" s="1274"/>
      <c r="G38" s="1274"/>
      <c r="H38" s="1274"/>
      <c r="I38" s="1274"/>
      <c r="J38" s="1274"/>
      <c r="K38" s="1274"/>
      <c r="L38" s="1274"/>
      <c r="M38" s="1274"/>
      <c r="N38" s="1274"/>
      <c r="O38" s="1274"/>
      <c r="P38" s="1274"/>
      <c r="Q38" s="1274"/>
      <c r="R38" s="1274"/>
      <c r="S38" s="1274"/>
      <c r="T38" s="1274"/>
      <c r="U38" s="1274"/>
      <c r="V38" s="1274"/>
      <c r="W38" s="1274"/>
      <c r="X38" s="1274"/>
      <c r="Y38" s="1274"/>
      <c r="Z38" s="1274"/>
      <c r="AA38" s="1274"/>
      <c r="AB38" s="1274"/>
      <c r="AC38" s="1274"/>
      <c r="AD38" s="1274"/>
      <c r="AE38" s="1178" t="s">
        <v>132</v>
      </c>
      <c r="AF38" s="1179"/>
      <c r="AG38" s="1179"/>
      <c r="AH38" s="1179"/>
      <c r="AI38" s="1179"/>
      <c r="AJ38" s="1179"/>
      <c r="AK38" s="1179"/>
      <c r="AL38" s="1179"/>
      <c r="AM38" s="1179"/>
      <c r="AN38" s="1179"/>
      <c r="AO38" s="1179"/>
      <c r="AP38" s="1179"/>
      <c r="AQ38" s="1179"/>
      <c r="AR38" s="1179"/>
      <c r="AS38" s="1179"/>
      <c r="AT38" s="1179"/>
      <c r="AU38" s="1179"/>
      <c r="AV38" s="1179"/>
      <c r="AW38" s="1179"/>
      <c r="AX38" s="1179"/>
      <c r="AY38" s="1179"/>
      <c r="AZ38" s="1179"/>
      <c r="BA38" s="1174">
        <f>BA30-BA37</f>
        <v>0</v>
      </c>
      <c r="BB38" s="1174"/>
      <c r="BC38" s="1174"/>
      <c r="BD38" s="1174"/>
      <c r="BE38" s="1174"/>
      <c r="BF38" s="1174"/>
      <c r="BG38" s="1175"/>
    </row>
    <row r="39" spans="4:73" ht="15" thickBot="1" x14ac:dyDescent="0.35">
      <c r="D39" s="1274"/>
      <c r="E39" s="1274"/>
      <c r="F39" s="1274"/>
      <c r="G39" s="1274"/>
      <c r="H39" s="1274"/>
      <c r="I39" s="1274"/>
      <c r="J39" s="1274"/>
      <c r="K39" s="1274"/>
      <c r="L39" s="1274"/>
      <c r="M39" s="1274"/>
      <c r="N39" s="1274"/>
      <c r="O39" s="1274"/>
      <c r="P39" s="1274"/>
      <c r="Q39" s="1274"/>
      <c r="R39" s="1274"/>
      <c r="S39" s="1274"/>
      <c r="T39" s="1274"/>
      <c r="U39" s="1274"/>
      <c r="V39" s="1274"/>
      <c r="W39" s="1274"/>
      <c r="X39" s="1274"/>
      <c r="Y39" s="1274"/>
      <c r="Z39" s="1274"/>
      <c r="AA39" s="1274"/>
      <c r="AB39" s="1274"/>
      <c r="AC39" s="1274"/>
      <c r="AD39" s="1274"/>
      <c r="AE39" s="1191" t="s">
        <v>131</v>
      </c>
      <c r="AF39" s="1191"/>
      <c r="AG39" s="1191"/>
      <c r="AH39" s="1191"/>
      <c r="AI39" s="1191"/>
      <c r="AJ39" s="1191"/>
      <c r="AK39" s="1191"/>
      <c r="AL39" s="1191"/>
      <c r="AM39" s="1191"/>
      <c r="AN39" s="1191"/>
      <c r="AO39" s="1191"/>
      <c r="AP39" s="1191"/>
      <c r="AQ39" s="1191"/>
      <c r="AR39" s="1191"/>
      <c r="AS39" s="1191"/>
      <c r="AT39" s="1191"/>
      <c r="AU39" s="1191"/>
      <c r="AV39" s="1191"/>
      <c r="AW39" s="1191"/>
      <c r="AX39" s="1191"/>
      <c r="AY39" s="1191"/>
      <c r="AZ39" s="1191"/>
      <c r="BA39" s="1171">
        <f>BA38/168/52</f>
        <v>0</v>
      </c>
      <c r="BB39" s="1172"/>
      <c r="BC39" s="1172"/>
      <c r="BD39" s="1172"/>
      <c r="BE39" s="1172"/>
      <c r="BF39" s="1172"/>
      <c r="BG39" s="1173"/>
    </row>
    <row r="40" spans="4:73" ht="15" thickBot="1" x14ac:dyDescent="0.35">
      <c r="D40" s="1275"/>
      <c r="E40" s="1275"/>
      <c r="F40" s="1275"/>
      <c r="G40" s="1275"/>
      <c r="H40" s="1275"/>
      <c r="I40" s="1275"/>
      <c r="J40" s="1275"/>
      <c r="K40" s="1275"/>
      <c r="L40" s="1275"/>
      <c r="M40" s="1275"/>
      <c r="N40" s="1275"/>
      <c r="O40" s="1275"/>
      <c r="P40" s="1275"/>
      <c r="Q40" s="1275"/>
      <c r="R40" s="1275"/>
      <c r="S40" s="1275"/>
      <c r="T40" s="1275"/>
      <c r="U40" s="1275"/>
      <c r="V40" s="1275"/>
      <c r="W40" s="1275"/>
      <c r="X40" s="1275"/>
      <c r="Y40" s="1275"/>
      <c r="Z40" s="1275"/>
      <c r="AA40" s="1275"/>
      <c r="AB40" s="1275"/>
      <c r="AC40" s="1275"/>
      <c r="AD40" s="1275"/>
      <c r="AE40" s="492"/>
      <c r="AF40" s="492"/>
      <c r="AG40" s="492"/>
      <c r="AH40" s="492"/>
      <c r="AI40" s="492"/>
      <c r="AJ40" s="492"/>
      <c r="AK40" s="492"/>
      <c r="AL40" s="492"/>
      <c r="AM40" s="492"/>
      <c r="AN40" s="492"/>
      <c r="AO40" s="492"/>
      <c r="AP40" s="492"/>
      <c r="AQ40" s="492"/>
      <c r="AR40" s="492"/>
      <c r="AS40" s="492"/>
      <c r="AT40" s="492"/>
      <c r="AU40" s="492"/>
      <c r="AV40" s="492"/>
      <c r="AW40" s="492"/>
      <c r="AX40" s="492"/>
      <c r="AY40" s="492"/>
      <c r="AZ40" s="492"/>
      <c r="BA40" s="493"/>
      <c r="BB40" s="493"/>
      <c r="BC40" s="493"/>
      <c r="BD40" s="493"/>
      <c r="BE40" s="493"/>
      <c r="BF40" s="493"/>
      <c r="BG40" s="493"/>
    </row>
    <row r="41" spans="4:73" ht="25.5" customHeight="1" thickBot="1" x14ac:dyDescent="0.35">
      <c r="D41" s="1280" t="s">
        <v>770</v>
      </c>
      <c r="E41" s="1281"/>
      <c r="F41" s="1281"/>
      <c r="G41" s="1281"/>
      <c r="H41" s="1281"/>
      <c r="I41" s="1281"/>
      <c r="J41" s="1281"/>
      <c r="K41" s="1281"/>
      <c r="L41" s="1281"/>
      <c r="M41" s="1281"/>
      <c r="N41" s="1281"/>
      <c r="O41" s="1281"/>
      <c r="P41" s="1281"/>
      <c r="Q41" s="1281"/>
      <c r="R41" s="1281"/>
      <c r="S41" s="1281"/>
      <c r="T41" s="1281"/>
      <c r="U41" s="1281"/>
      <c r="V41" s="1281"/>
      <c r="W41" s="1281"/>
      <c r="X41" s="1281"/>
      <c r="Y41" s="1281"/>
      <c r="Z41" s="1281"/>
      <c r="AA41" s="1281"/>
      <c r="AB41" s="1281"/>
      <c r="AC41" s="1281"/>
      <c r="AD41" s="1281"/>
      <c r="AE41" s="1281"/>
      <c r="AF41" s="1281"/>
      <c r="AG41" s="1281"/>
      <c r="AH41" s="1281"/>
      <c r="AI41" s="1281"/>
      <c r="AJ41" s="1281"/>
      <c r="AK41" s="1281"/>
      <c r="AL41" s="1281"/>
      <c r="AM41" s="1281"/>
      <c r="AN41" s="1281"/>
      <c r="AO41" s="1281"/>
      <c r="AP41" s="1281"/>
      <c r="AQ41" s="1281"/>
      <c r="AR41" s="1281"/>
      <c r="AS41" s="1281"/>
      <c r="AT41" s="1281"/>
      <c r="AU41" s="1281"/>
      <c r="AV41" s="1281"/>
      <c r="AW41" s="1281"/>
      <c r="AX41" s="1281"/>
      <c r="AY41" s="1281"/>
      <c r="AZ41" s="1281"/>
      <c r="BA41" s="1281"/>
      <c r="BB41" s="1281"/>
      <c r="BC41" s="1281"/>
      <c r="BD41" s="1281"/>
      <c r="BE41" s="1281"/>
      <c r="BF41" s="1281"/>
      <c r="BG41" s="1282"/>
    </row>
    <row r="42" spans="4:73" ht="16.2" thickBot="1" x14ac:dyDescent="0.35">
      <c r="D42" s="712"/>
      <c r="E42" s="283"/>
      <c r="F42" s="283"/>
      <c r="G42" s="283"/>
      <c r="H42" s="283"/>
      <c r="I42" s="283"/>
      <c r="J42" s="713"/>
      <c r="K42" s="713"/>
      <c r="L42" s="713"/>
      <c r="M42" s="713"/>
      <c r="N42" s="1283" t="s">
        <v>771</v>
      </c>
      <c r="O42" s="1283"/>
      <c r="P42" s="1283"/>
      <c r="Q42" s="1283"/>
      <c r="R42" s="1283"/>
      <c r="S42" s="1283"/>
      <c r="T42" s="1283"/>
      <c r="U42" s="1283"/>
      <c r="V42" s="1283"/>
      <c r="W42" s="1283"/>
      <c r="X42" s="1283"/>
      <c r="Y42" s="1283"/>
      <c r="Z42" s="1283"/>
      <c r="AA42" s="1283"/>
      <c r="AB42" s="1283"/>
      <c r="AC42" s="1283"/>
      <c r="AD42" s="1283"/>
      <c r="AE42" s="1283"/>
      <c r="AF42" s="1283"/>
      <c r="AG42" s="1277"/>
      <c r="AH42" s="1278"/>
      <c r="AI42" s="1278"/>
      <c r="AJ42" s="1278"/>
      <c r="AK42" s="1278"/>
      <c r="AL42" s="1279"/>
      <c r="AM42" s="713"/>
      <c r="AN42" s="1284" t="s">
        <v>772</v>
      </c>
      <c r="AO42" s="1284"/>
      <c r="AP42" s="1284"/>
      <c r="AQ42" s="1284"/>
      <c r="AR42" s="1284"/>
      <c r="AS42" s="1285"/>
      <c r="AT42" s="1286">
        <f>AG42/52/168</f>
        <v>0</v>
      </c>
      <c r="AU42" s="1287"/>
      <c r="AV42" s="1287"/>
      <c r="AW42" s="1287"/>
      <c r="AX42" s="1287"/>
      <c r="AY42" s="1287"/>
      <c r="AZ42" s="1288"/>
      <c r="BA42" s="283"/>
      <c r="BB42" s="283"/>
      <c r="BC42" s="283"/>
      <c r="BD42" s="283"/>
      <c r="BE42" s="283"/>
      <c r="BF42" s="283"/>
      <c r="BG42" s="714"/>
    </row>
    <row r="43" spans="4:73" ht="15" thickBot="1" x14ac:dyDescent="0.35">
      <c r="D43" s="715"/>
      <c r="E43" s="716"/>
      <c r="F43" s="716"/>
      <c r="G43" s="716"/>
      <c r="H43" s="716"/>
      <c r="I43" s="716"/>
      <c r="J43" s="716"/>
      <c r="K43" s="716"/>
      <c r="L43" s="716"/>
      <c r="M43" s="716"/>
      <c r="N43" s="716"/>
      <c r="O43" s="716"/>
      <c r="P43" s="716"/>
      <c r="Q43" s="716"/>
      <c r="R43" s="716"/>
      <c r="S43" s="716"/>
      <c r="T43" s="716"/>
      <c r="U43" s="716"/>
      <c r="V43" s="716"/>
      <c r="W43" s="716"/>
      <c r="X43" s="716"/>
      <c r="Y43" s="716"/>
      <c r="Z43" s="716"/>
      <c r="AA43" s="716"/>
      <c r="AB43" s="716"/>
      <c r="AC43" s="716"/>
      <c r="AD43" s="716"/>
      <c r="AE43" s="716"/>
      <c r="AF43" s="716"/>
      <c r="AG43" s="716"/>
      <c r="AH43" s="716"/>
      <c r="AI43" s="716"/>
      <c r="AJ43" s="716"/>
      <c r="AK43" s="716"/>
      <c r="AL43" s="716"/>
      <c r="AM43" s="716"/>
      <c r="AN43" s="716"/>
      <c r="AO43" s="716"/>
      <c r="AP43" s="716"/>
      <c r="AQ43" s="716"/>
      <c r="AR43" s="716"/>
      <c r="AS43" s="716"/>
      <c r="AT43" s="716"/>
      <c r="AU43" s="716"/>
      <c r="AV43" s="716"/>
      <c r="AW43" s="716"/>
      <c r="AX43" s="716"/>
      <c r="AY43" s="716"/>
      <c r="AZ43" s="716"/>
      <c r="BA43" s="716"/>
      <c r="BB43" s="716"/>
      <c r="BC43" s="716"/>
      <c r="BD43" s="716"/>
      <c r="BE43" s="716"/>
      <c r="BF43" s="716"/>
      <c r="BG43" s="717"/>
      <c r="BK43" s="5"/>
    </row>
    <row r="44" spans="4:73" x14ac:dyDescent="0.3">
      <c r="AG44" s="1170"/>
      <c r="AH44" s="1170"/>
      <c r="AI44" s="1170"/>
      <c r="AJ44" s="1170"/>
      <c r="AK44" s="1170"/>
      <c r="AL44" s="1170"/>
      <c r="AR44" s="1276"/>
      <c r="AS44" s="1276"/>
      <c r="AT44" s="1276"/>
      <c r="AU44" s="1276"/>
      <c r="AV44" s="1276"/>
      <c r="AW44" s="1276"/>
    </row>
  </sheetData>
  <sheetProtection algorithmName="SHA-512" hashValue="0YfJBIET6fjB6XoTkE3qIf4Gk5vlrjQf+WLzZ8hDJAcmXpUYJP7wQN0wpMZUOTH4EHrVu8s2IhlcqcPcMz8qzw==" saltValue="YmY0bjxKiQ5TIo/iWrws+w==" spinCount="100000" sheet="1" objects="1" scenarios="1"/>
  <mergeCells count="143">
    <mergeCell ref="D33:AD39"/>
    <mergeCell ref="D40:AD40"/>
    <mergeCell ref="AG44:AL44"/>
    <mergeCell ref="AR44:AW44"/>
    <mergeCell ref="AG42:AL42"/>
    <mergeCell ref="D41:BG41"/>
    <mergeCell ref="N42:AF42"/>
    <mergeCell ref="AN42:AS42"/>
    <mergeCell ref="AT42:AZ42"/>
    <mergeCell ref="BK11:BW11"/>
    <mergeCell ref="AQ5:AU5"/>
    <mergeCell ref="X5:AB5"/>
    <mergeCell ref="X6:AB6"/>
    <mergeCell ref="N5:W5"/>
    <mergeCell ref="N6:W6"/>
    <mergeCell ref="D16:N17"/>
    <mergeCell ref="D18:N18"/>
    <mergeCell ref="BA16:BG17"/>
    <mergeCell ref="AS16:AY17"/>
    <mergeCell ref="AS18:AY18"/>
    <mergeCell ref="AH16:AQ17"/>
    <mergeCell ref="BA18:BG18"/>
    <mergeCell ref="D12:BG12"/>
    <mergeCell ref="D13:BG13"/>
    <mergeCell ref="O18:Y18"/>
    <mergeCell ref="D14:BG15"/>
    <mergeCell ref="D2:BG2"/>
    <mergeCell ref="D3:BG3"/>
    <mergeCell ref="AG5:AP5"/>
    <mergeCell ref="AG6:AP6"/>
    <mergeCell ref="AG7:AP7"/>
    <mergeCell ref="AG8:AP8"/>
    <mergeCell ref="AG9:AP9"/>
    <mergeCell ref="AG10:AP10"/>
    <mergeCell ref="N9:W9"/>
    <mergeCell ref="AQ6:AU6"/>
    <mergeCell ref="AQ7:AU7"/>
    <mergeCell ref="AQ8:AU8"/>
    <mergeCell ref="AQ9:AU9"/>
    <mergeCell ref="AQ10:AU10"/>
    <mergeCell ref="N8:W8"/>
    <mergeCell ref="X7:AB7"/>
    <mergeCell ref="N7:W7"/>
    <mergeCell ref="X10:AB10"/>
    <mergeCell ref="N10:W10"/>
    <mergeCell ref="X8:AB8"/>
    <mergeCell ref="X9:AB9"/>
    <mergeCell ref="BA10:BC10"/>
    <mergeCell ref="AW10:AZ10"/>
    <mergeCell ref="D22:N22"/>
    <mergeCell ref="O22:Y22"/>
    <mergeCell ref="Z22:AF22"/>
    <mergeCell ref="AH22:AQ22"/>
    <mergeCell ref="AS22:AY22"/>
    <mergeCell ref="BA22:BG22"/>
    <mergeCell ref="Z18:AF18"/>
    <mergeCell ref="AH18:AQ18"/>
    <mergeCell ref="Z16:AF17"/>
    <mergeCell ref="O16:Y17"/>
    <mergeCell ref="D20:N20"/>
    <mergeCell ref="O20:Y20"/>
    <mergeCell ref="Z20:AF20"/>
    <mergeCell ref="AH20:AQ20"/>
    <mergeCell ref="D19:N19"/>
    <mergeCell ref="O19:Y19"/>
    <mergeCell ref="D21:N21"/>
    <mergeCell ref="O21:Y21"/>
    <mergeCell ref="Z21:AF21"/>
    <mergeCell ref="AH21:AQ21"/>
    <mergeCell ref="AS21:AY21"/>
    <mergeCell ref="BA21:BG21"/>
    <mergeCell ref="Z19:AF19"/>
    <mergeCell ref="AH19:AQ19"/>
    <mergeCell ref="D23:N23"/>
    <mergeCell ref="O23:Y23"/>
    <mergeCell ref="Z23:AF23"/>
    <mergeCell ref="AH23:AQ23"/>
    <mergeCell ref="AS23:AY23"/>
    <mergeCell ref="BA23:BG23"/>
    <mergeCell ref="D24:N24"/>
    <mergeCell ref="O24:Y24"/>
    <mergeCell ref="Z24:AF24"/>
    <mergeCell ref="AH24:AQ24"/>
    <mergeCell ref="AS24:AY24"/>
    <mergeCell ref="BA24:BG24"/>
    <mergeCell ref="O26:Y26"/>
    <mergeCell ref="Z26:AF26"/>
    <mergeCell ref="AH26:AQ26"/>
    <mergeCell ref="AS26:AY26"/>
    <mergeCell ref="BA26:BG26"/>
    <mergeCell ref="D25:N25"/>
    <mergeCell ref="O25:Y25"/>
    <mergeCell ref="Z25:AF25"/>
    <mergeCell ref="AH25:AQ25"/>
    <mergeCell ref="AS25:AY25"/>
    <mergeCell ref="AH29:AQ29"/>
    <mergeCell ref="AS29:AY29"/>
    <mergeCell ref="BA29:BG29"/>
    <mergeCell ref="BA25:BG25"/>
    <mergeCell ref="BA30:BG30"/>
    <mergeCell ref="AZ16:AZ17"/>
    <mergeCell ref="AR16:AR17"/>
    <mergeCell ref="AG16:AG17"/>
    <mergeCell ref="AS27:AY27"/>
    <mergeCell ref="BA27:BG27"/>
    <mergeCell ref="AS20:AY20"/>
    <mergeCell ref="BA20:BG20"/>
    <mergeCell ref="AS19:AY19"/>
    <mergeCell ref="BA19:BG19"/>
    <mergeCell ref="AG30:AY30"/>
    <mergeCell ref="AE32:AY32"/>
    <mergeCell ref="AE33:AY33"/>
    <mergeCell ref="D32:AD32"/>
    <mergeCell ref="AE34:AY34"/>
    <mergeCell ref="AE39:AZ39"/>
    <mergeCell ref="D26:N26"/>
    <mergeCell ref="D31:BG31"/>
    <mergeCell ref="BA32:BG32"/>
    <mergeCell ref="BA33:BG33"/>
    <mergeCell ref="BA34:BG34"/>
    <mergeCell ref="BA35:BG35"/>
    <mergeCell ref="D27:N27"/>
    <mergeCell ref="O27:Y27"/>
    <mergeCell ref="Z27:AF27"/>
    <mergeCell ref="AH27:AQ27"/>
    <mergeCell ref="D28:N28"/>
    <mergeCell ref="O28:Y28"/>
    <mergeCell ref="Z28:AF28"/>
    <mergeCell ref="AH28:AQ28"/>
    <mergeCell ref="AS28:AY28"/>
    <mergeCell ref="BA28:BG28"/>
    <mergeCell ref="D29:N29"/>
    <mergeCell ref="O29:Y29"/>
    <mergeCell ref="Z29:AF29"/>
    <mergeCell ref="BQ34:BU34"/>
    <mergeCell ref="BA39:BG39"/>
    <mergeCell ref="BA38:BG38"/>
    <mergeCell ref="AE37:AZ37"/>
    <mergeCell ref="AE38:AZ38"/>
    <mergeCell ref="BA36:BG36"/>
    <mergeCell ref="AE36:AY36"/>
    <mergeCell ref="BA37:BG37"/>
    <mergeCell ref="AE35:AY35"/>
  </mergeCells>
  <phoneticPr fontId="80" type="noConversion"/>
  <printOptions horizontalCentered="1"/>
  <pageMargins left="0.45" right="0.45" top="1" bottom="0.25" header="0.3" footer="0.3"/>
  <pageSetup fitToHeight="0" orientation="portrait" r:id="rId1"/>
  <headerFooter>
    <oddHeader>&amp;C&amp;G</oddHeader>
  </headerFooter>
  <drawing r:id="rId2"/>
  <legacyDrawingHF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tabColor theme="1" tint="4.9989318521683403E-2"/>
    <pageSetUpPr fitToPage="1"/>
  </sheetPr>
  <dimension ref="C1:AU29"/>
  <sheetViews>
    <sheetView showGridLines="0" showRowColHeaders="0" zoomScaleNormal="100" workbookViewId="0">
      <extLst>
        <ext xmlns:xlsdti="http://schemas.microsoft.com/office/spreadsheetml/2023/showDataTypeIcons" uri="{77bfe23e-c014-4d31-8a63-9c772dbf06b6}">
          <xlsdti:showDataTypeIcons visible="0"/>
        </ext>
      </extLst>
    </sheetView>
  </sheetViews>
  <sheetFormatPr defaultRowHeight="14.4" x14ac:dyDescent="0.3"/>
  <cols>
    <col min="1" max="2" width="3.44140625" customWidth="1"/>
    <col min="3" max="3" width="7.6640625" style="47" customWidth="1"/>
    <col min="4" max="4" width="10.6640625" style="47" customWidth="1"/>
    <col min="5" max="5" width="8.5546875" style="47" customWidth="1"/>
    <col min="6" max="6" width="14.88671875" style="47" customWidth="1"/>
    <col min="7" max="20" width="8.5546875" customWidth="1"/>
    <col min="21" max="42" width="1.6640625" customWidth="1"/>
    <col min="45" max="45" width="21.5546875" hidden="1" customWidth="1"/>
  </cols>
  <sheetData>
    <row r="1" spans="3:46" ht="15" thickBot="1" x14ac:dyDescent="0.35"/>
    <row r="2" spans="3:46" ht="15" customHeight="1" x14ac:dyDescent="0.3">
      <c r="C2" s="1312" t="s">
        <v>222</v>
      </c>
      <c r="D2" s="1313"/>
      <c r="E2" s="1313"/>
      <c r="F2" s="1313"/>
      <c r="G2" s="1313"/>
      <c r="H2" s="1313"/>
      <c r="I2" s="1313"/>
      <c r="J2" s="1313"/>
      <c r="K2" s="1313"/>
      <c r="L2" s="1313"/>
      <c r="M2" s="1313"/>
      <c r="N2" s="1313"/>
      <c r="O2" s="1313"/>
      <c r="P2" s="1313"/>
      <c r="Q2" s="1313"/>
      <c r="R2" s="1313"/>
      <c r="S2" s="1313"/>
      <c r="T2" s="1313"/>
      <c r="U2" s="1313"/>
      <c r="V2" s="1313"/>
      <c r="W2" s="1313"/>
      <c r="X2" s="1313"/>
      <c r="Y2" s="1313"/>
      <c r="Z2" s="1313"/>
      <c r="AA2" s="1313"/>
      <c r="AB2" s="1313"/>
      <c r="AC2" s="1313"/>
      <c r="AD2" s="1313"/>
      <c r="AE2" s="1313"/>
      <c r="AF2" s="1313"/>
      <c r="AG2" s="1313"/>
      <c r="AH2" s="1313"/>
      <c r="AI2" s="1313"/>
      <c r="AJ2" s="1313"/>
      <c r="AK2" s="1313"/>
      <c r="AL2" s="1313"/>
      <c r="AM2" s="1313"/>
      <c r="AN2" s="1314"/>
    </row>
    <row r="3" spans="3:46" ht="18.600000000000001" customHeight="1" thickBot="1" x14ac:dyDescent="0.35">
      <c r="C3" s="1315"/>
      <c r="D3" s="1316"/>
      <c r="E3" s="1316"/>
      <c r="F3" s="1316"/>
      <c r="G3" s="1316"/>
      <c r="H3" s="1316"/>
      <c r="I3" s="1316"/>
      <c r="J3" s="1316"/>
      <c r="K3" s="1316"/>
      <c r="L3" s="1316"/>
      <c r="M3" s="1316"/>
      <c r="N3" s="1316"/>
      <c r="O3" s="1316"/>
      <c r="P3" s="1316"/>
      <c r="Q3" s="1316"/>
      <c r="R3" s="1316"/>
      <c r="S3" s="1316"/>
      <c r="T3" s="1316"/>
      <c r="U3" s="1316"/>
      <c r="V3" s="1316"/>
      <c r="W3" s="1316"/>
      <c r="X3" s="1316"/>
      <c r="Y3" s="1316"/>
      <c r="Z3" s="1316"/>
      <c r="AA3" s="1316"/>
      <c r="AB3" s="1316"/>
      <c r="AC3" s="1316"/>
      <c r="AD3" s="1316"/>
      <c r="AE3" s="1316"/>
      <c r="AF3" s="1316"/>
      <c r="AG3" s="1316"/>
      <c r="AH3" s="1316"/>
      <c r="AI3" s="1316"/>
      <c r="AJ3" s="1316"/>
      <c r="AK3" s="1316"/>
      <c r="AL3" s="1316"/>
      <c r="AM3" s="1316"/>
      <c r="AN3" s="1317"/>
    </row>
    <row r="4" spans="3:46" ht="16.95" customHeight="1" x14ac:dyDescent="0.3">
      <c r="C4" s="1323" t="s">
        <v>866</v>
      </c>
      <c r="D4" s="1325" t="s">
        <v>365</v>
      </c>
      <c r="E4" s="1323" t="s">
        <v>864</v>
      </c>
      <c r="F4" s="1321" t="s">
        <v>865</v>
      </c>
      <c r="G4" s="1302" t="s">
        <v>109</v>
      </c>
      <c r="H4" s="1097" t="s">
        <v>109</v>
      </c>
      <c r="I4" s="1302" t="s">
        <v>109</v>
      </c>
      <c r="J4" s="1097" t="s">
        <v>109</v>
      </c>
      <c r="K4" s="1302" t="s">
        <v>109</v>
      </c>
      <c r="L4" s="1097" t="s">
        <v>109</v>
      </c>
      <c r="M4" s="1302" t="s">
        <v>109</v>
      </c>
      <c r="N4" s="1097" t="s">
        <v>109</v>
      </c>
      <c r="O4" s="1302" t="s">
        <v>109</v>
      </c>
      <c r="P4" s="1097" t="s">
        <v>109</v>
      </c>
      <c r="Q4" s="1302" t="s">
        <v>109</v>
      </c>
      <c r="R4" s="1097" t="s">
        <v>109</v>
      </c>
      <c r="S4" s="1302" t="s">
        <v>109</v>
      </c>
      <c r="T4" s="1302" t="s">
        <v>109</v>
      </c>
      <c r="U4" s="1318" t="s">
        <v>867</v>
      </c>
      <c r="V4" s="1319"/>
      <c r="W4" s="1319"/>
      <c r="X4" s="1319"/>
      <c r="Y4" s="1319"/>
      <c r="Z4" s="1319"/>
      <c r="AA4" s="1319"/>
      <c r="AB4" s="1319"/>
      <c r="AC4" s="1319"/>
      <c r="AD4" s="1319"/>
      <c r="AE4" s="1319"/>
      <c r="AF4" s="1319"/>
      <c r="AG4" s="1319"/>
      <c r="AH4" s="1319"/>
      <c r="AI4" s="1319"/>
      <c r="AJ4" s="1319"/>
      <c r="AK4" s="1319"/>
      <c r="AL4" s="1319"/>
      <c r="AM4" s="1319"/>
      <c r="AN4" s="1320"/>
    </row>
    <row r="5" spans="3:46" ht="27" customHeight="1" thickBot="1" x14ac:dyDescent="0.35">
      <c r="C5" s="1324"/>
      <c r="D5" s="1326"/>
      <c r="E5" s="1324"/>
      <c r="F5" s="1322"/>
      <c r="G5" s="1303"/>
      <c r="H5" s="1304"/>
      <c r="I5" s="1303"/>
      <c r="J5" s="1304"/>
      <c r="K5" s="1303"/>
      <c r="L5" s="1304"/>
      <c r="M5" s="1303"/>
      <c r="N5" s="1304"/>
      <c r="O5" s="1303"/>
      <c r="P5" s="1304"/>
      <c r="Q5" s="1303"/>
      <c r="R5" s="1304"/>
      <c r="S5" s="1303"/>
      <c r="T5" s="1303"/>
      <c r="U5" s="624"/>
      <c r="V5" s="624"/>
      <c r="W5" s="624"/>
      <c r="X5" s="624"/>
      <c r="Y5" s="624"/>
      <c r="Z5" s="624"/>
      <c r="AA5" s="624"/>
      <c r="AB5" s="624"/>
      <c r="AC5" s="624"/>
      <c r="AD5" s="624"/>
      <c r="AE5" s="624"/>
      <c r="AF5" s="624"/>
      <c r="AG5" s="624"/>
      <c r="AH5" s="624"/>
      <c r="AI5" s="624"/>
      <c r="AJ5" s="624"/>
      <c r="AK5" s="624"/>
      <c r="AL5" s="624"/>
      <c r="AM5" s="624"/>
      <c r="AN5" s="625"/>
      <c r="AR5" s="986" t="s">
        <v>242</v>
      </c>
      <c r="AS5" s="986"/>
      <c r="AT5" s="986"/>
    </row>
    <row r="6" spans="3:46" ht="15" thickBot="1" x14ac:dyDescent="0.35">
      <c r="C6" s="1306" t="s">
        <v>113</v>
      </c>
      <c r="D6" s="1307"/>
      <c r="E6" s="1307"/>
      <c r="F6" s="1308"/>
      <c r="G6" s="61"/>
      <c r="H6" s="61"/>
      <c r="I6" s="62"/>
      <c r="J6" s="61"/>
      <c r="K6" s="62"/>
      <c r="L6" s="61"/>
      <c r="M6" s="62"/>
      <c r="N6" s="61"/>
      <c r="O6" s="62"/>
      <c r="P6" s="61"/>
      <c r="Q6" s="62"/>
      <c r="R6" s="61"/>
      <c r="S6" s="62"/>
      <c r="T6" s="61"/>
      <c r="U6" s="1299" t="s">
        <v>629</v>
      </c>
      <c r="V6" s="1300"/>
      <c r="W6" s="1300"/>
      <c r="X6" s="1300"/>
      <c r="Y6" s="1300"/>
      <c r="Z6" s="1300"/>
      <c r="AA6" s="1300"/>
      <c r="AB6" s="1301"/>
      <c r="AC6" s="1299" t="s">
        <v>630</v>
      </c>
      <c r="AD6" s="1300"/>
      <c r="AE6" s="1300"/>
      <c r="AF6" s="1300"/>
      <c r="AG6" s="1300"/>
      <c r="AH6" s="1300"/>
      <c r="AI6" s="1300"/>
      <c r="AJ6" s="1300"/>
      <c r="AK6" s="1300"/>
      <c r="AL6" s="1300"/>
      <c r="AM6" s="1300"/>
      <c r="AN6" s="1301"/>
      <c r="AO6" s="254"/>
    </row>
    <row r="7" spans="3:46" x14ac:dyDescent="0.3">
      <c r="C7" s="39">
        <v>1</v>
      </c>
      <c r="D7" s="50"/>
      <c r="E7" s="856"/>
      <c r="F7" s="52"/>
      <c r="G7" s="53"/>
      <c r="H7" s="53"/>
      <c r="I7" s="53"/>
      <c r="J7" s="53"/>
      <c r="K7" s="53"/>
      <c r="L7" s="53"/>
      <c r="M7" s="53"/>
      <c r="N7" s="53"/>
      <c r="O7" s="53"/>
      <c r="P7" s="53"/>
      <c r="Q7" s="53"/>
      <c r="R7" s="53"/>
      <c r="S7" s="53"/>
      <c r="T7" s="255"/>
      <c r="U7" s="1297"/>
      <c r="V7" s="1298"/>
      <c r="W7" s="1298"/>
      <c r="X7" s="1298"/>
      <c r="Y7" s="1298"/>
      <c r="Z7" s="1298"/>
      <c r="AA7" s="1298"/>
      <c r="AB7" s="1298"/>
      <c r="AC7" s="1289"/>
      <c r="AD7" s="1290"/>
      <c r="AE7" s="1290"/>
      <c r="AF7" s="1290"/>
      <c r="AG7" s="1290"/>
      <c r="AH7" s="1290"/>
      <c r="AI7" s="1290"/>
      <c r="AJ7" s="1290"/>
      <c r="AK7" s="1290"/>
      <c r="AL7" s="1290"/>
      <c r="AM7" s="1290"/>
      <c r="AN7" s="1291"/>
      <c r="AS7" t="s">
        <v>631</v>
      </c>
    </row>
    <row r="8" spans="3:46" x14ac:dyDescent="0.3">
      <c r="C8" s="40">
        <v>2</v>
      </c>
      <c r="D8" s="50"/>
      <c r="E8" s="856"/>
      <c r="F8" s="55"/>
      <c r="G8" s="53"/>
      <c r="H8" s="53"/>
      <c r="I8" s="32"/>
      <c r="J8" s="32"/>
      <c r="K8" s="32"/>
      <c r="L8" s="32"/>
      <c r="M8" s="32"/>
      <c r="N8" s="32"/>
      <c r="O8" s="32"/>
      <c r="P8" s="32"/>
      <c r="Q8" s="32"/>
      <c r="R8" s="32"/>
      <c r="S8" s="32"/>
      <c r="T8" s="35"/>
      <c r="U8" s="1297"/>
      <c r="V8" s="1298"/>
      <c r="W8" s="1298"/>
      <c r="X8" s="1298"/>
      <c r="Y8" s="1298"/>
      <c r="Z8" s="1298"/>
      <c r="AA8" s="1298"/>
      <c r="AB8" s="1298"/>
      <c r="AC8" s="1289"/>
      <c r="AD8" s="1290"/>
      <c r="AE8" s="1290"/>
      <c r="AF8" s="1290"/>
      <c r="AG8" s="1290"/>
      <c r="AH8" s="1290"/>
      <c r="AI8" s="1290"/>
      <c r="AJ8" s="1290"/>
      <c r="AK8" s="1290"/>
      <c r="AL8" s="1290"/>
      <c r="AM8" s="1290"/>
      <c r="AN8" s="1291"/>
      <c r="AS8" t="s">
        <v>632</v>
      </c>
    </row>
    <row r="9" spans="3:46" x14ac:dyDescent="0.3">
      <c r="C9" s="40">
        <v>3</v>
      </c>
      <c r="D9" s="50"/>
      <c r="E9" s="856"/>
      <c r="F9" s="55"/>
      <c r="G9" s="53"/>
      <c r="H9" s="53"/>
      <c r="I9" s="32"/>
      <c r="J9" s="32"/>
      <c r="K9" s="32"/>
      <c r="L9" s="32"/>
      <c r="M9" s="32"/>
      <c r="N9" s="32"/>
      <c r="O9" s="32"/>
      <c r="P9" s="32"/>
      <c r="Q9" s="32"/>
      <c r="R9" s="32"/>
      <c r="S9" s="32"/>
      <c r="T9" s="35"/>
      <c r="U9" s="1297"/>
      <c r="V9" s="1298"/>
      <c r="W9" s="1298"/>
      <c r="X9" s="1298"/>
      <c r="Y9" s="1298"/>
      <c r="Z9" s="1298"/>
      <c r="AA9" s="1298"/>
      <c r="AB9" s="1298"/>
      <c r="AC9" s="1289"/>
      <c r="AD9" s="1290"/>
      <c r="AE9" s="1290"/>
      <c r="AF9" s="1290"/>
      <c r="AG9" s="1290"/>
      <c r="AH9" s="1290"/>
      <c r="AI9" s="1290"/>
      <c r="AJ9" s="1290"/>
      <c r="AK9" s="1290"/>
      <c r="AL9" s="1290"/>
      <c r="AM9" s="1290"/>
      <c r="AN9" s="1291"/>
      <c r="AS9" t="s">
        <v>633</v>
      </c>
    </row>
    <row r="10" spans="3:46" x14ac:dyDescent="0.3">
      <c r="C10" s="40">
        <v>4</v>
      </c>
      <c r="D10" s="50"/>
      <c r="E10" s="856"/>
      <c r="F10" s="55"/>
      <c r="G10" s="53"/>
      <c r="H10" s="53"/>
      <c r="I10" s="32"/>
      <c r="J10" s="32"/>
      <c r="K10" s="32"/>
      <c r="L10" s="32"/>
      <c r="M10" s="32"/>
      <c r="N10" s="32"/>
      <c r="O10" s="32"/>
      <c r="P10" s="32"/>
      <c r="Q10" s="32"/>
      <c r="R10" s="32"/>
      <c r="S10" s="32"/>
      <c r="T10" s="35"/>
      <c r="U10" s="1297"/>
      <c r="V10" s="1298"/>
      <c r="W10" s="1298"/>
      <c r="X10" s="1298"/>
      <c r="Y10" s="1298"/>
      <c r="Z10" s="1298"/>
      <c r="AA10" s="1298"/>
      <c r="AB10" s="1298"/>
      <c r="AC10" s="1289"/>
      <c r="AD10" s="1290"/>
      <c r="AE10" s="1290"/>
      <c r="AF10" s="1290"/>
      <c r="AG10" s="1290"/>
      <c r="AH10" s="1290"/>
      <c r="AI10" s="1290"/>
      <c r="AJ10" s="1290"/>
      <c r="AK10" s="1290"/>
      <c r="AL10" s="1290"/>
      <c r="AM10" s="1290"/>
      <c r="AN10" s="1291"/>
      <c r="AS10" t="s">
        <v>62</v>
      </c>
    </row>
    <row r="11" spans="3:46" x14ac:dyDescent="0.3">
      <c r="C11" s="40">
        <v>5</v>
      </c>
      <c r="D11" s="50"/>
      <c r="E11" s="856"/>
      <c r="F11" s="55"/>
      <c r="G11" s="53"/>
      <c r="H11" s="53"/>
      <c r="I11" s="32"/>
      <c r="J11" s="32"/>
      <c r="K11" s="32"/>
      <c r="L11" s="32"/>
      <c r="M11" s="32"/>
      <c r="N11" s="32"/>
      <c r="O11" s="32"/>
      <c r="P11" s="32"/>
      <c r="Q11" s="32"/>
      <c r="R11" s="32"/>
      <c r="S11" s="32"/>
      <c r="T11" s="35"/>
      <c r="U11" s="1297"/>
      <c r="V11" s="1298"/>
      <c r="W11" s="1298"/>
      <c r="X11" s="1298"/>
      <c r="Y11" s="1298"/>
      <c r="Z11" s="1298"/>
      <c r="AA11" s="1298"/>
      <c r="AB11" s="1298"/>
      <c r="AC11" s="1289"/>
      <c r="AD11" s="1290"/>
      <c r="AE11" s="1290"/>
      <c r="AF11" s="1290"/>
      <c r="AG11" s="1290"/>
      <c r="AH11" s="1290"/>
      <c r="AI11" s="1290"/>
      <c r="AJ11" s="1290"/>
      <c r="AK11" s="1290"/>
      <c r="AL11" s="1290"/>
      <c r="AM11" s="1290"/>
      <c r="AN11" s="1291"/>
    </row>
    <row r="12" spans="3:46" x14ac:dyDescent="0.3">
      <c r="C12" s="40">
        <v>6</v>
      </c>
      <c r="D12" s="50"/>
      <c r="E12" s="856"/>
      <c r="F12" s="55"/>
      <c r="G12" s="53"/>
      <c r="H12" s="53"/>
      <c r="I12" s="32"/>
      <c r="J12" s="32"/>
      <c r="K12" s="32"/>
      <c r="L12" s="32"/>
      <c r="M12" s="32"/>
      <c r="N12" s="32"/>
      <c r="O12" s="32"/>
      <c r="P12" s="32"/>
      <c r="Q12" s="32"/>
      <c r="R12" s="32"/>
      <c r="S12" s="32"/>
      <c r="T12" s="35"/>
      <c r="U12" s="1297"/>
      <c r="V12" s="1298"/>
      <c r="W12" s="1298"/>
      <c r="X12" s="1298"/>
      <c r="Y12" s="1298"/>
      <c r="Z12" s="1298"/>
      <c r="AA12" s="1298"/>
      <c r="AB12" s="1298"/>
      <c r="AC12" s="1289"/>
      <c r="AD12" s="1290"/>
      <c r="AE12" s="1290"/>
      <c r="AF12" s="1290"/>
      <c r="AG12" s="1290"/>
      <c r="AH12" s="1290"/>
      <c r="AI12" s="1290"/>
      <c r="AJ12" s="1290"/>
      <c r="AK12" s="1290"/>
      <c r="AL12" s="1290"/>
      <c r="AM12" s="1290"/>
      <c r="AN12" s="1291"/>
      <c r="AS12" t="s">
        <v>797</v>
      </c>
    </row>
    <row r="13" spans="3:46" x14ac:dyDescent="0.3">
      <c r="C13" s="40">
        <v>7</v>
      </c>
      <c r="D13" s="50"/>
      <c r="E13" s="856"/>
      <c r="F13" s="55"/>
      <c r="G13" s="53"/>
      <c r="H13" s="32"/>
      <c r="I13" s="32"/>
      <c r="J13" s="32"/>
      <c r="K13" s="32"/>
      <c r="L13" s="32"/>
      <c r="M13" s="32"/>
      <c r="N13" s="32"/>
      <c r="O13" s="32"/>
      <c r="P13" s="32"/>
      <c r="Q13" s="32"/>
      <c r="R13" s="32"/>
      <c r="S13" s="32"/>
      <c r="T13" s="35"/>
      <c r="U13" s="1297"/>
      <c r="V13" s="1298"/>
      <c r="W13" s="1298"/>
      <c r="X13" s="1298"/>
      <c r="Y13" s="1298"/>
      <c r="Z13" s="1298"/>
      <c r="AA13" s="1298"/>
      <c r="AB13" s="1298"/>
      <c r="AC13" s="1289"/>
      <c r="AD13" s="1290"/>
      <c r="AE13" s="1290"/>
      <c r="AF13" s="1290"/>
      <c r="AG13" s="1290"/>
      <c r="AH13" s="1290"/>
      <c r="AI13" s="1290"/>
      <c r="AJ13" s="1290"/>
      <c r="AK13" s="1290"/>
      <c r="AL13" s="1290"/>
      <c r="AM13" s="1290"/>
      <c r="AN13" s="1291"/>
      <c r="AS13" t="s">
        <v>636</v>
      </c>
    </row>
    <row r="14" spans="3:46" x14ac:dyDescent="0.3">
      <c r="C14" s="40">
        <v>8</v>
      </c>
      <c r="D14" s="50"/>
      <c r="E14" s="856"/>
      <c r="F14" s="55"/>
      <c r="G14" s="53"/>
      <c r="H14" s="32"/>
      <c r="I14" s="32"/>
      <c r="J14" s="32"/>
      <c r="K14" s="32"/>
      <c r="L14" s="32"/>
      <c r="M14" s="32"/>
      <c r="N14" s="32"/>
      <c r="O14" s="32"/>
      <c r="P14" s="32"/>
      <c r="Q14" s="32"/>
      <c r="R14" s="32"/>
      <c r="S14" s="32"/>
      <c r="T14" s="35"/>
      <c r="U14" s="1297"/>
      <c r="V14" s="1298"/>
      <c r="W14" s="1298"/>
      <c r="X14" s="1298"/>
      <c r="Y14" s="1298"/>
      <c r="Z14" s="1298"/>
      <c r="AA14" s="1298"/>
      <c r="AB14" s="1298"/>
      <c r="AC14" s="1289"/>
      <c r="AD14" s="1290"/>
      <c r="AE14" s="1290"/>
      <c r="AF14" s="1290"/>
      <c r="AG14" s="1290"/>
      <c r="AH14" s="1290"/>
      <c r="AI14" s="1290"/>
      <c r="AJ14" s="1290"/>
      <c r="AK14" s="1290"/>
      <c r="AL14" s="1290"/>
      <c r="AM14" s="1290"/>
      <c r="AN14" s="1291"/>
      <c r="AS14" t="s">
        <v>635</v>
      </c>
    </row>
    <row r="15" spans="3:46" x14ac:dyDescent="0.3">
      <c r="C15" s="40">
        <v>9</v>
      </c>
      <c r="D15" s="50"/>
      <c r="E15" s="856"/>
      <c r="F15" s="55"/>
      <c r="G15" s="53"/>
      <c r="H15" s="32"/>
      <c r="I15" s="32"/>
      <c r="J15" s="32"/>
      <c r="K15" s="32"/>
      <c r="L15" s="32"/>
      <c r="M15" s="32"/>
      <c r="N15" s="32"/>
      <c r="O15" s="32"/>
      <c r="P15" s="32"/>
      <c r="Q15" s="32"/>
      <c r="R15" s="32"/>
      <c r="S15" s="32"/>
      <c r="T15" s="35"/>
      <c r="U15" s="1297"/>
      <c r="V15" s="1298"/>
      <c r="W15" s="1298"/>
      <c r="X15" s="1298"/>
      <c r="Y15" s="1298"/>
      <c r="Z15" s="1298"/>
      <c r="AA15" s="1298"/>
      <c r="AB15" s="1298"/>
      <c r="AC15" s="1289"/>
      <c r="AD15" s="1290"/>
      <c r="AE15" s="1290"/>
      <c r="AF15" s="1290"/>
      <c r="AG15" s="1290"/>
      <c r="AH15" s="1290"/>
      <c r="AI15" s="1290"/>
      <c r="AJ15" s="1290"/>
      <c r="AK15" s="1290"/>
      <c r="AL15" s="1290"/>
      <c r="AM15" s="1290"/>
      <c r="AN15" s="1291"/>
      <c r="AS15" t="s">
        <v>634</v>
      </c>
    </row>
    <row r="16" spans="3:46" x14ac:dyDescent="0.3">
      <c r="C16" s="40">
        <v>10</v>
      </c>
      <c r="D16" s="50"/>
      <c r="E16" s="856"/>
      <c r="F16" s="55"/>
      <c r="G16" s="53"/>
      <c r="H16" s="32"/>
      <c r="I16" s="32"/>
      <c r="J16" s="32"/>
      <c r="K16" s="32"/>
      <c r="L16" s="32"/>
      <c r="M16" s="32"/>
      <c r="N16" s="32"/>
      <c r="O16" s="32"/>
      <c r="P16" s="32"/>
      <c r="Q16" s="32"/>
      <c r="R16" s="32"/>
      <c r="S16" s="32"/>
      <c r="T16" s="35"/>
      <c r="U16" s="1297"/>
      <c r="V16" s="1298"/>
      <c r="W16" s="1298"/>
      <c r="X16" s="1298"/>
      <c r="Y16" s="1298"/>
      <c r="Z16" s="1298"/>
      <c r="AA16" s="1298"/>
      <c r="AB16" s="1298"/>
      <c r="AC16" s="1289"/>
      <c r="AD16" s="1290"/>
      <c r="AE16" s="1290"/>
      <c r="AF16" s="1290"/>
      <c r="AG16" s="1290"/>
      <c r="AH16" s="1290"/>
      <c r="AI16" s="1290"/>
      <c r="AJ16" s="1290"/>
      <c r="AK16" s="1290"/>
      <c r="AL16" s="1290"/>
      <c r="AM16" s="1290"/>
      <c r="AN16" s="1291"/>
      <c r="AS16" t="s">
        <v>62</v>
      </c>
    </row>
    <row r="17" spans="3:47" x14ac:dyDescent="0.3">
      <c r="C17" s="40">
        <v>11</v>
      </c>
      <c r="D17" s="50"/>
      <c r="E17" s="856"/>
      <c r="F17" s="55"/>
      <c r="G17" s="53"/>
      <c r="H17" s="32"/>
      <c r="I17" s="32"/>
      <c r="J17" s="32"/>
      <c r="K17" s="32"/>
      <c r="L17" s="32"/>
      <c r="M17" s="32"/>
      <c r="N17" s="32"/>
      <c r="O17" s="32"/>
      <c r="P17" s="32"/>
      <c r="Q17" s="32"/>
      <c r="R17" s="32"/>
      <c r="S17" s="32"/>
      <c r="T17" s="35"/>
      <c r="U17" s="1297"/>
      <c r="V17" s="1298"/>
      <c r="W17" s="1298"/>
      <c r="X17" s="1298"/>
      <c r="Y17" s="1298"/>
      <c r="Z17" s="1298"/>
      <c r="AA17" s="1298"/>
      <c r="AB17" s="1298"/>
      <c r="AC17" s="1289"/>
      <c r="AD17" s="1290"/>
      <c r="AE17" s="1290"/>
      <c r="AF17" s="1290"/>
      <c r="AG17" s="1290"/>
      <c r="AH17" s="1290"/>
      <c r="AI17" s="1290"/>
      <c r="AJ17" s="1290"/>
      <c r="AK17" s="1290"/>
      <c r="AL17" s="1290"/>
      <c r="AM17" s="1290"/>
      <c r="AN17" s="1291"/>
    </row>
    <row r="18" spans="3:47" x14ac:dyDescent="0.3">
      <c r="C18" s="40">
        <v>12</v>
      </c>
      <c r="D18" s="50"/>
      <c r="E18" s="856"/>
      <c r="F18" s="55"/>
      <c r="G18" s="53"/>
      <c r="H18" s="32"/>
      <c r="I18" s="32"/>
      <c r="J18" s="32"/>
      <c r="K18" s="32"/>
      <c r="L18" s="32"/>
      <c r="M18" s="32"/>
      <c r="N18" s="32"/>
      <c r="O18" s="32"/>
      <c r="P18" s="32"/>
      <c r="Q18" s="32"/>
      <c r="R18" s="32"/>
      <c r="S18" s="32"/>
      <c r="T18" s="35"/>
      <c r="U18" s="1297"/>
      <c r="V18" s="1298"/>
      <c r="W18" s="1298"/>
      <c r="X18" s="1298"/>
      <c r="Y18" s="1298"/>
      <c r="Z18" s="1298"/>
      <c r="AA18" s="1298"/>
      <c r="AB18" s="1298"/>
      <c r="AC18" s="1289"/>
      <c r="AD18" s="1290"/>
      <c r="AE18" s="1290"/>
      <c r="AF18" s="1290"/>
      <c r="AG18" s="1290"/>
      <c r="AH18" s="1290"/>
      <c r="AI18" s="1290"/>
      <c r="AJ18" s="1290"/>
      <c r="AK18" s="1290"/>
      <c r="AL18" s="1290"/>
      <c r="AM18" s="1290"/>
      <c r="AN18" s="1291"/>
    </row>
    <row r="19" spans="3:47" x14ac:dyDescent="0.3">
      <c r="C19" s="40">
        <v>13</v>
      </c>
      <c r="D19" s="50"/>
      <c r="E19" s="856"/>
      <c r="F19" s="55"/>
      <c r="G19" s="53"/>
      <c r="H19" s="32"/>
      <c r="I19" s="32"/>
      <c r="J19" s="32"/>
      <c r="K19" s="32"/>
      <c r="L19" s="32"/>
      <c r="M19" s="32"/>
      <c r="N19" s="32"/>
      <c r="O19" s="32"/>
      <c r="P19" s="32"/>
      <c r="Q19" s="32"/>
      <c r="R19" s="32"/>
      <c r="S19" s="32"/>
      <c r="T19" s="35"/>
      <c r="U19" s="1297"/>
      <c r="V19" s="1298"/>
      <c r="W19" s="1298"/>
      <c r="X19" s="1298"/>
      <c r="Y19" s="1298"/>
      <c r="Z19" s="1298"/>
      <c r="AA19" s="1298"/>
      <c r="AB19" s="1298"/>
      <c r="AC19" s="1289"/>
      <c r="AD19" s="1290"/>
      <c r="AE19" s="1290"/>
      <c r="AF19" s="1290"/>
      <c r="AG19" s="1290"/>
      <c r="AH19" s="1290"/>
      <c r="AI19" s="1290"/>
      <c r="AJ19" s="1290"/>
      <c r="AK19" s="1290"/>
      <c r="AL19" s="1290"/>
      <c r="AM19" s="1290"/>
      <c r="AN19" s="1291"/>
    </row>
    <row r="20" spans="3:47" x14ac:dyDescent="0.3">
      <c r="C20" s="40">
        <v>14</v>
      </c>
      <c r="D20" s="50"/>
      <c r="E20" s="856"/>
      <c r="F20" s="55"/>
      <c r="G20" s="53"/>
      <c r="H20" s="32"/>
      <c r="I20" s="32"/>
      <c r="J20" s="32"/>
      <c r="K20" s="32"/>
      <c r="L20" s="32"/>
      <c r="M20" s="32"/>
      <c r="N20" s="32"/>
      <c r="O20" s="32"/>
      <c r="P20" s="32"/>
      <c r="Q20" s="32"/>
      <c r="R20" s="32"/>
      <c r="S20" s="32"/>
      <c r="T20" s="35"/>
      <c r="U20" s="1297"/>
      <c r="V20" s="1298"/>
      <c r="W20" s="1298"/>
      <c r="X20" s="1298"/>
      <c r="Y20" s="1298"/>
      <c r="Z20" s="1298"/>
      <c r="AA20" s="1298"/>
      <c r="AB20" s="1298"/>
      <c r="AC20" s="1289"/>
      <c r="AD20" s="1290"/>
      <c r="AE20" s="1290"/>
      <c r="AF20" s="1290"/>
      <c r="AG20" s="1290"/>
      <c r="AH20" s="1290"/>
      <c r="AI20" s="1290"/>
      <c r="AJ20" s="1290"/>
      <c r="AK20" s="1290"/>
      <c r="AL20" s="1290"/>
      <c r="AM20" s="1290"/>
      <c r="AN20" s="1291"/>
    </row>
    <row r="21" spans="3:47" x14ac:dyDescent="0.3">
      <c r="C21" s="40">
        <v>15</v>
      </c>
      <c r="D21" s="50"/>
      <c r="E21" s="856"/>
      <c r="F21" s="55"/>
      <c r="G21" s="53"/>
      <c r="H21" s="32"/>
      <c r="I21" s="32"/>
      <c r="J21" s="32"/>
      <c r="K21" s="32"/>
      <c r="L21" s="32"/>
      <c r="M21" s="32"/>
      <c r="N21" s="32"/>
      <c r="O21" s="32"/>
      <c r="P21" s="32"/>
      <c r="Q21" s="32"/>
      <c r="R21" s="32"/>
      <c r="S21" s="32"/>
      <c r="T21" s="35"/>
      <c r="U21" s="1297"/>
      <c r="V21" s="1298"/>
      <c r="W21" s="1298"/>
      <c r="X21" s="1298"/>
      <c r="Y21" s="1298"/>
      <c r="Z21" s="1298"/>
      <c r="AA21" s="1298"/>
      <c r="AB21" s="1298"/>
      <c r="AC21" s="1289"/>
      <c r="AD21" s="1290"/>
      <c r="AE21" s="1290"/>
      <c r="AF21" s="1290"/>
      <c r="AG21" s="1290"/>
      <c r="AH21" s="1290"/>
      <c r="AI21" s="1290"/>
      <c r="AJ21" s="1290"/>
      <c r="AK21" s="1290"/>
      <c r="AL21" s="1290"/>
      <c r="AM21" s="1290"/>
      <c r="AN21" s="1291"/>
    </row>
    <row r="22" spans="3:47" x14ac:dyDescent="0.3">
      <c r="C22" s="40">
        <v>16</v>
      </c>
      <c r="D22" s="50"/>
      <c r="E22" s="856"/>
      <c r="F22" s="55"/>
      <c r="G22" s="53"/>
      <c r="H22" s="32"/>
      <c r="I22" s="32"/>
      <c r="J22" s="32"/>
      <c r="K22" s="32"/>
      <c r="L22" s="32"/>
      <c r="M22" s="32"/>
      <c r="N22" s="32"/>
      <c r="O22" s="32"/>
      <c r="P22" s="32"/>
      <c r="Q22" s="32"/>
      <c r="R22" s="32"/>
      <c r="S22" s="32"/>
      <c r="T22" s="35"/>
      <c r="U22" s="1297"/>
      <c r="V22" s="1298"/>
      <c r="W22" s="1298"/>
      <c r="X22" s="1298"/>
      <c r="Y22" s="1298"/>
      <c r="Z22" s="1298"/>
      <c r="AA22" s="1298"/>
      <c r="AB22" s="1298"/>
      <c r="AC22" s="1289"/>
      <c r="AD22" s="1290"/>
      <c r="AE22" s="1290"/>
      <c r="AF22" s="1290"/>
      <c r="AG22" s="1290"/>
      <c r="AH22" s="1290"/>
      <c r="AI22" s="1290"/>
      <c r="AJ22" s="1290"/>
      <c r="AK22" s="1290"/>
      <c r="AL22" s="1290"/>
      <c r="AM22" s="1290"/>
      <c r="AN22" s="1291"/>
    </row>
    <row r="23" spans="3:47" x14ac:dyDescent="0.3">
      <c r="C23" s="40">
        <v>17</v>
      </c>
      <c r="D23" s="50"/>
      <c r="E23" s="856"/>
      <c r="F23" s="55"/>
      <c r="G23" s="53"/>
      <c r="H23" s="32"/>
      <c r="I23" s="32"/>
      <c r="J23" s="32"/>
      <c r="K23" s="32"/>
      <c r="L23" s="32"/>
      <c r="M23" s="32"/>
      <c r="N23" s="32"/>
      <c r="O23" s="32"/>
      <c r="P23" s="32"/>
      <c r="Q23" s="32"/>
      <c r="R23" s="32"/>
      <c r="S23" s="32"/>
      <c r="T23" s="35"/>
      <c r="U23" s="1297"/>
      <c r="V23" s="1298"/>
      <c r="W23" s="1298"/>
      <c r="X23" s="1298"/>
      <c r="Y23" s="1298"/>
      <c r="Z23" s="1298"/>
      <c r="AA23" s="1298"/>
      <c r="AB23" s="1298"/>
      <c r="AC23" s="1289"/>
      <c r="AD23" s="1290"/>
      <c r="AE23" s="1290"/>
      <c r="AF23" s="1290"/>
      <c r="AG23" s="1290"/>
      <c r="AH23" s="1290"/>
      <c r="AI23" s="1290"/>
      <c r="AJ23" s="1290"/>
      <c r="AK23" s="1290"/>
      <c r="AL23" s="1290"/>
      <c r="AM23" s="1290"/>
      <c r="AN23" s="1291"/>
    </row>
    <row r="24" spans="3:47" x14ac:dyDescent="0.3">
      <c r="C24" s="40">
        <v>18</v>
      </c>
      <c r="D24" s="50"/>
      <c r="E24" s="856"/>
      <c r="F24" s="55"/>
      <c r="G24" s="53"/>
      <c r="H24" s="32"/>
      <c r="I24" s="32"/>
      <c r="J24" s="32"/>
      <c r="K24" s="32"/>
      <c r="L24" s="32"/>
      <c r="M24" s="32"/>
      <c r="N24" s="32"/>
      <c r="O24" s="32"/>
      <c r="P24" s="32"/>
      <c r="Q24" s="32"/>
      <c r="R24" s="32"/>
      <c r="S24" s="32"/>
      <c r="T24" s="35"/>
      <c r="U24" s="1297"/>
      <c r="V24" s="1298"/>
      <c r="W24" s="1298"/>
      <c r="X24" s="1298"/>
      <c r="Y24" s="1298"/>
      <c r="Z24" s="1298"/>
      <c r="AA24" s="1298"/>
      <c r="AB24" s="1298"/>
      <c r="AC24" s="1289"/>
      <c r="AD24" s="1290"/>
      <c r="AE24" s="1290"/>
      <c r="AF24" s="1290"/>
      <c r="AG24" s="1290"/>
      <c r="AH24" s="1290"/>
      <c r="AI24" s="1290"/>
      <c r="AJ24" s="1290"/>
      <c r="AK24" s="1290"/>
      <c r="AL24" s="1290"/>
      <c r="AM24" s="1290"/>
      <c r="AN24" s="1291"/>
    </row>
    <row r="25" spans="3:47" x14ac:dyDescent="0.3">
      <c r="C25" s="40">
        <v>19</v>
      </c>
      <c r="D25" s="50"/>
      <c r="E25" s="856"/>
      <c r="F25" s="55"/>
      <c r="G25" s="53"/>
      <c r="H25" s="32"/>
      <c r="I25" s="32"/>
      <c r="J25" s="32"/>
      <c r="K25" s="32"/>
      <c r="L25" s="32"/>
      <c r="M25" s="32"/>
      <c r="N25" s="32"/>
      <c r="O25" s="32"/>
      <c r="P25" s="32"/>
      <c r="Q25" s="32"/>
      <c r="R25" s="32"/>
      <c r="S25" s="32"/>
      <c r="T25" s="35"/>
      <c r="U25" s="1297"/>
      <c r="V25" s="1298"/>
      <c r="W25" s="1298"/>
      <c r="X25" s="1298"/>
      <c r="Y25" s="1298"/>
      <c r="Z25" s="1298"/>
      <c r="AA25" s="1298"/>
      <c r="AB25" s="1298"/>
      <c r="AC25" s="1289"/>
      <c r="AD25" s="1290"/>
      <c r="AE25" s="1290"/>
      <c r="AF25" s="1290"/>
      <c r="AG25" s="1290"/>
      <c r="AH25" s="1290"/>
      <c r="AI25" s="1290"/>
      <c r="AJ25" s="1290"/>
      <c r="AK25" s="1290"/>
      <c r="AL25" s="1290"/>
      <c r="AM25" s="1290"/>
      <c r="AN25" s="1291"/>
    </row>
    <row r="26" spans="3:47" ht="15" thickBot="1" x14ac:dyDescent="0.35">
      <c r="C26" s="41">
        <v>20</v>
      </c>
      <c r="D26" s="50"/>
      <c r="E26" s="856"/>
      <c r="F26" s="56"/>
      <c r="G26" s="33"/>
      <c r="H26" s="33"/>
      <c r="I26" s="33"/>
      <c r="J26" s="33"/>
      <c r="K26" s="33"/>
      <c r="L26" s="33"/>
      <c r="M26" s="33"/>
      <c r="N26" s="33"/>
      <c r="O26" s="33"/>
      <c r="P26" s="33"/>
      <c r="Q26" s="33"/>
      <c r="R26" s="33"/>
      <c r="S26" s="33"/>
      <c r="T26" s="256"/>
      <c r="U26" s="1295"/>
      <c r="V26" s="1296"/>
      <c r="W26" s="1296"/>
      <c r="X26" s="1296"/>
      <c r="Y26" s="1296"/>
      <c r="Z26" s="1296"/>
      <c r="AA26" s="1296"/>
      <c r="AB26" s="1296"/>
      <c r="AC26" s="1292"/>
      <c r="AD26" s="1293"/>
      <c r="AE26" s="1293"/>
      <c r="AF26" s="1293"/>
      <c r="AG26" s="1293"/>
      <c r="AH26" s="1293"/>
      <c r="AI26" s="1293"/>
      <c r="AJ26" s="1293"/>
      <c r="AK26" s="1293"/>
      <c r="AL26" s="1293"/>
      <c r="AM26" s="1293"/>
      <c r="AN26" s="1294"/>
      <c r="AQ26" s="991" t="s">
        <v>729</v>
      </c>
      <c r="AR26" s="1170"/>
      <c r="AS26" s="1170"/>
      <c r="AT26" s="1170"/>
      <c r="AU26" s="1170"/>
    </row>
    <row r="27" spans="3:47" ht="15" thickBot="1" x14ac:dyDescent="0.35">
      <c r="C27" s="1309" t="s">
        <v>110</v>
      </c>
      <c r="D27" s="1310"/>
      <c r="E27" s="1311"/>
      <c r="F27" s="60">
        <f>SUM(F7:F26)</f>
        <v>0</v>
      </c>
      <c r="G27" s="47" t="s">
        <v>540</v>
      </c>
      <c r="H27" s="47"/>
      <c r="I27" s="47"/>
      <c r="J27" s="47"/>
      <c r="K27" s="47"/>
      <c r="L27" s="47"/>
      <c r="M27" s="47"/>
      <c r="N27" s="47"/>
      <c r="O27" s="47"/>
      <c r="P27" s="47"/>
      <c r="Q27" s="47"/>
      <c r="R27" s="47"/>
      <c r="S27" s="47"/>
      <c r="T27" s="47"/>
    </row>
    <row r="28" spans="3:47" ht="15" thickBot="1" x14ac:dyDescent="0.35">
      <c r="C28" s="991" t="s">
        <v>111</v>
      </c>
      <c r="D28" s="991"/>
      <c r="E28" s="991"/>
      <c r="F28" s="58">
        <f>COUNTA(D7:D26)</f>
        <v>0</v>
      </c>
      <c r="G28" s="9"/>
      <c r="H28" s="1305" t="s">
        <v>240</v>
      </c>
      <c r="I28" s="1305"/>
      <c r="J28" s="1305"/>
      <c r="K28" s="1305"/>
      <c r="L28" s="1305"/>
      <c r="M28" s="1305"/>
      <c r="N28" s="118"/>
      <c r="O28" s="47"/>
      <c r="P28" s="47"/>
      <c r="Q28" s="47"/>
      <c r="R28" s="47"/>
      <c r="S28" s="47"/>
      <c r="T28" s="47"/>
    </row>
    <row r="29" spans="3:47" ht="15" thickBot="1" x14ac:dyDescent="0.35">
      <c r="C29" s="991" t="s">
        <v>112</v>
      </c>
      <c r="D29" s="991"/>
      <c r="E29" s="991"/>
      <c r="F29" s="59" t="str">
        <f>IFERROR(F27/F28, "0")</f>
        <v>0</v>
      </c>
      <c r="H29" s="1305" t="s">
        <v>241</v>
      </c>
      <c r="I29" s="1305"/>
      <c r="J29" s="1305"/>
      <c r="K29" s="1305"/>
      <c r="L29" s="1305"/>
      <c r="M29" s="1305"/>
      <c r="N29" s="118"/>
    </row>
  </sheetData>
  <sheetProtection algorithmName="SHA-512" hashValue="lzA884xh44TC6KXPl6BELsLWqvqZaFPu0ywdTE03uonmgD5qrTLFyKpZmQRq9FdvK8srpZq/LoBlf2k0lWgT5A==" saltValue="t93p8Zv9cwbclTgSHmidRw==" spinCount="100000" sheet="1" objects="1" scenarios="1"/>
  <mergeCells count="70">
    <mergeCell ref="C2:AN3"/>
    <mergeCell ref="U4:AN4"/>
    <mergeCell ref="M4:M5"/>
    <mergeCell ref="N4:N5"/>
    <mergeCell ref="O4:O5"/>
    <mergeCell ref="P4:P5"/>
    <mergeCell ref="Q4:Q5"/>
    <mergeCell ref="H4:H5"/>
    <mergeCell ref="I4:I5"/>
    <mergeCell ref="J4:J5"/>
    <mergeCell ref="K4:K5"/>
    <mergeCell ref="L4:L5"/>
    <mergeCell ref="F4:F5"/>
    <mergeCell ref="C4:C5"/>
    <mergeCell ref="D4:D5"/>
    <mergeCell ref="E4:E5"/>
    <mergeCell ref="H28:M28"/>
    <mergeCell ref="H29:M29"/>
    <mergeCell ref="C6:F6"/>
    <mergeCell ref="C27:E27"/>
    <mergeCell ref="C28:E28"/>
    <mergeCell ref="C29:E29"/>
    <mergeCell ref="G4:G5"/>
    <mergeCell ref="U6:AB6"/>
    <mergeCell ref="R4:R5"/>
    <mergeCell ref="S4:S5"/>
    <mergeCell ref="T4:T5"/>
    <mergeCell ref="AC6:AN6"/>
    <mergeCell ref="U7:AB7"/>
    <mergeCell ref="U8:AB8"/>
    <mergeCell ref="U9:AB9"/>
    <mergeCell ref="U10:AB10"/>
    <mergeCell ref="U11:AB11"/>
    <mergeCell ref="U12:AB12"/>
    <mergeCell ref="U13:AB13"/>
    <mergeCell ref="U14:AB14"/>
    <mergeCell ref="U15:AB15"/>
    <mergeCell ref="U16:AB16"/>
    <mergeCell ref="U17:AB17"/>
    <mergeCell ref="U23:AB23"/>
    <mergeCell ref="U24:AB24"/>
    <mergeCell ref="U25:AB25"/>
    <mergeCell ref="AC23:AN23"/>
    <mergeCell ref="U26:AB26"/>
    <mergeCell ref="U18:AB18"/>
    <mergeCell ref="U19:AB19"/>
    <mergeCell ref="U20:AB20"/>
    <mergeCell ref="U21:AB21"/>
    <mergeCell ref="U22:AB22"/>
    <mergeCell ref="AC18:AN18"/>
    <mergeCell ref="AC19:AN19"/>
    <mergeCell ref="AC20:AN20"/>
    <mergeCell ref="AC21:AN21"/>
    <mergeCell ref="AC22:AN22"/>
    <mergeCell ref="AR5:AT5"/>
    <mergeCell ref="AQ26:AU26"/>
    <mergeCell ref="AC24:AN24"/>
    <mergeCell ref="AC25:AN25"/>
    <mergeCell ref="AC26:AN26"/>
    <mergeCell ref="AC7:AN7"/>
    <mergeCell ref="AC8:AN8"/>
    <mergeCell ref="AC9:AN9"/>
    <mergeCell ref="AC10:AN10"/>
    <mergeCell ref="AC11:AN11"/>
    <mergeCell ref="AC12:AN12"/>
    <mergeCell ref="AC13:AN13"/>
    <mergeCell ref="AC14:AN14"/>
    <mergeCell ref="AC15:AN15"/>
    <mergeCell ref="AC16:AN16"/>
    <mergeCell ref="AC17:AN17"/>
  </mergeCells>
  <phoneticPr fontId="3" type="noConversion"/>
  <dataValidations count="2">
    <dataValidation type="list" allowBlank="1" showInputMessage="1" showErrorMessage="1" sqref="U7:AB26" xr:uid="{3C697F42-77FA-4F82-A57B-051B0C318E56}">
      <formula1>$AS$6:$AS$10</formula1>
    </dataValidation>
    <dataValidation type="list" allowBlank="1" showInputMessage="1" showErrorMessage="1" sqref="AC7:AN26" xr:uid="{17F07BE4-A08F-4833-B4BC-8FB2080965A2}">
      <formula1>$AS$11:$AS$16</formula1>
    </dataValidation>
  </dataValidations>
  <printOptions horizontalCentered="1"/>
  <pageMargins left="0" right="0" top="0.75" bottom="0.5" header="0.3" footer="0"/>
  <pageSetup scale="69" fitToHeight="0" orientation="landscape" r:id="rId1"/>
  <headerFooter>
    <oddHeader>&amp;C&amp;G</oddHeader>
  </headerFooter>
  <drawing r:id="rId2"/>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960DA-1441-4FAD-A60F-582827AD5867}">
  <sheetPr>
    <tabColor theme="1" tint="4.9989318521683403E-2"/>
  </sheetPr>
  <dimension ref="B7:N46"/>
  <sheetViews>
    <sheetView showGridLines="0" showRowColHeaders="0" topLeftCell="A16" workbookViewId="0">
      <selection activeCell="C29" sqref="C28:C29"/>
      <extLst>
        <ext xmlns:xlsdti="http://schemas.microsoft.com/office/spreadsheetml/2023/showDataTypeIcons" uri="{77bfe23e-c014-4d31-8a63-9c772dbf06b6}">
          <xlsdti:showDataTypeIcons visible="0"/>
        </ext>
      </extLst>
    </sheetView>
  </sheetViews>
  <sheetFormatPr defaultRowHeight="14.4" x14ac:dyDescent="0.3"/>
  <cols>
    <col min="1" max="1" width="3.33203125" customWidth="1"/>
    <col min="2" max="2" width="3.6640625" customWidth="1"/>
  </cols>
  <sheetData>
    <row r="7" spans="2:13" ht="14.4" customHeight="1" x14ac:dyDescent="0.3">
      <c r="B7" s="1327" t="s">
        <v>840</v>
      </c>
      <c r="C7" s="1327"/>
      <c r="D7" s="1327"/>
      <c r="E7" s="1327"/>
      <c r="F7" s="1327"/>
      <c r="G7" s="1327"/>
      <c r="H7" s="1327"/>
      <c r="I7" s="1327"/>
      <c r="J7" s="1327"/>
      <c r="K7" s="1327"/>
      <c r="L7" s="1327"/>
      <c r="M7" s="1327"/>
    </row>
    <row r="8" spans="2:13" ht="18" x14ac:dyDescent="0.3">
      <c r="C8" s="621"/>
    </row>
    <row r="9" spans="2:13" ht="15.6" x14ac:dyDescent="0.3">
      <c r="C9" s="619" t="s">
        <v>841</v>
      </c>
    </row>
    <row r="10" spans="2:13" ht="15.6" x14ac:dyDescent="0.3">
      <c r="D10" s="618" t="s">
        <v>842</v>
      </c>
    </row>
    <row r="11" spans="2:13" ht="15.6" x14ac:dyDescent="0.3">
      <c r="D11" s="618" t="s">
        <v>855</v>
      </c>
    </row>
    <row r="12" spans="2:13" ht="15.6" x14ac:dyDescent="0.3">
      <c r="D12" s="618" t="s">
        <v>848</v>
      </c>
    </row>
    <row r="13" spans="2:13" ht="18" customHeight="1" x14ac:dyDescent="0.3">
      <c r="D13" s="618" t="s">
        <v>856</v>
      </c>
    </row>
    <row r="14" spans="2:13" ht="18" customHeight="1" x14ac:dyDescent="0.3">
      <c r="D14" s="618" t="s">
        <v>849</v>
      </c>
    </row>
    <row r="15" spans="2:13" ht="18" customHeight="1" x14ac:dyDescent="0.3">
      <c r="D15" s="799" t="s">
        <v>847</v>
      </c>
    </row>
    <row r="16" spans="2:13" ht="15.6" customHeight="1" x14ac:dyDescent="0.3">
      <c r="C16" s="619"/>
    </row>
    <row r="17" spans="3:13" ht="15.6" customHeight="1" x14ac:dyDescent="0.3">
      <c r="C17" s="619" t="s">
        <v>843</v>
      </c>
    </row>
    <row r="18" spans="3:13" ht="15.6" customHeight="1" x14ac:dyDescent="0.3">
      <c r="D18" s="618" t="s">
        <v>857</v>
      </c>
    </row>
    <row r="19" spans="3:13" ht="15.6" customHeight="1" x14ac:dyDescent="0.3">
      <c r="D19" s="618" t="s">
        <v>850</v>
      </c>
    </row>
    <row r="20" spans="3:13" ht="15.6" customHeight="1" x14ac:dyDescent="0.3">
      <c r="D20" s="618" t="s">
        <v>858</v>
      </c>
    </row>
    <row r="21" spans="3:13" ht="15.6" customHeight="1" x14ac:dyDescent="0.3">
      <c r="D21" s="618" t="s">
        <v>851</v>
      </c>
    </row>
    <row r="22" spans="3:13" ht="18" customHeight="1" x14ac:dyDescent="0.3">
      <c r="D22" s="618" t="s">
        <v>859</v>
      </c>
    </row>
    <row r="23" spans="3:13" ht="15.6" customHeight="1" x14ac:dyDescent="0.3">
      <c r="D23" s="618" t="s">
        <v>852</v>
      </c>
    </row>
    <row r="24" spans="3:13" ht="15.6" customHeight="1" x14ac:dyDescent="0.3">
      <c r="D24" s="987" t="s">
        <v>860</v>
      </c>
      <c r="E24" s="987"/>
      <c r="F24" s="987"/>
      <c r="G24" s="987"/>
      <c r="H24" s="987"/>
      <c r="I24" s="987"/>
      <c r="J24" s="987"/>
      <c r="K24" s="987"/>
      <c r="L24" s="987"/>
      <c r="M24" s="987"/>
    </row>
    <row r="25" spans="3:13" ht="15.6" customHeight="1" x14ac:dyDescent="0.3">
      <c r="C25" s="618"/>
      <c r="D25" s="987"/>
      <c r="E25" s="987"/>
      <c r="F25" s="987"/>
      <c r="G25" s="987"/>
      <c r="H25" s="987"/>
      <c r="I25" s="987"/>
      <c r="J25" s="987"/>
      <c r="K25" s="987"/>
      <c r="L25" s="987"/>
      <c r="M25" s="987"/>
    </row>
    <row r="26" spans="3:13" ht="15.6" customHeight="1" x14ac:dyDescent="0.3">
      <c r="C26" s="618"/>
      <c r="D26" s="790"/>
      <c r="E26" s="790"/>
      <c r="F26" s="790"/>
      <c r="G26" s="790"/>
      <c r="H26" s="790"/>
      <c r="I26" s="790"/>
      <c r="J26" s="790"/>
      <c r="K26" s="790"/>
      <c r="L26" s="790"/>
      <c r="M26" s="790"/>
    </row>
    <row r="27" spans="3:13" ht="15.6" customHeight="1" x14ac:dyDescent="0.3">
      <c r="C27" s="619" t="s">
        <v>844</v>
      </c>
    </row>
    <row r="28" spans="3:13" ht="15.6" customHeight="1" x14ac:dyDescent="0.3">
      <c r="D28" s="987" t="s">
        <v>861</v>
      </c>
      <c r="E28" s="987"/>
      <c r="F28" s="987"/>
      <c r="G28" s="987"/>
      <c r="H28" s="987"/>
      <c r="I28" s="987"/>
      <c r="J28" s="987"/>
      <c r="K28" s="987"/>
      <c r="L28" s="987"/>
      <c r="M28" s="987"/>
    </row>
    <row r="29" spans="3:13" ht="15.6" customHeight="1" x14ac:dyDescent="0.3">
      <c r="D29" s="987"/>
      <c r="E29" s="987"/>
      <c r="F29" s="987"/>
      <c r="G29" s="987"/>
      <c r="H29" s="987"/>
      <c r="I29" s="987"/>
      <c r="J29" s="987"/>
      <c r="K29" s="987"/>
      <c r="L29" s="987"/>
      <c r="M29" s="987"/>
    </row>
    <row r="30" spans="3:13" ht="15.6" customHeight="1" x14ac:dyDescent="0.3">
      <c r="C30" s="623"/>
    </row>
    <row r="31" spans="3:13" ht="15.6" customHeight="1" x14ac:dyDescent="0.3">
      <c r="D31" s="623" t="s">
        <v>845</v>
      </c>
    </row>
    <row r="32" spans="3:13" ht="15.6" customHeight="1" x14ac:dyDescent="0.3">
      <c r="D32" s="618" t="s">
        <v>853</v>
      </c>
    </row>
    <row r="33" spans="3:14" ht="15.6" customHeight="1" x14ac:dyDescent="0.3">
      <c r="D33" s="618" t="s">
        <v>862</v>
      </c>
    </row>
    <row r="34" spans="3:14" ht="15.6" customHeight="1" x14ac:dyDescent="0.3">
      <c r="D34" s="618" t="s">
        <v>854</v>
      </c>
      <c r="E34" s="800"/>
      <c r="F34" s="800"/>
      <c r="G34" s="800"/>
      <c r="H34" s="800"/>
      <c r="I34" s="800"/>
      <c r="J34" s="800"/>
      <c r="K34" s="800"/>
    </row>
    <row r="35" spans="3:14" ht="15.6" customHeight="1" x14ac:dyDescent="0.3">
      <c r="D35" s="618" t="s">
        <v>863</v>
      </c>
      <c r="E35" s="800"/>
      <c r="F35" s="800"/>
      <c r="G35" s="800"/>
      <c r="H35" s="800"/>
      <c r="I35" s="800"/>
      <c r="J35" s="800"/>
      <c r="K35" s="800"/>
    </row>
    <row r="36" spans="3:14" ht="15.6" customHeight="1" x14ac:dyDescent="0.3">
      <c r="C36" s="618"/>
      <c r="D36" s="622"/>
      <c r="E36" s="622"/>
      <c r="F36" s="622"/>
      <c r="G36" s="622"/>
      <c r="H36" s="622"/>
      <c r="I36" s="622"/>
      <c r="J36" s="622"/>
      <c r="K36" s="622"/>
      <c r="L36" s="622"/>
      <c r="M36" s="622"/>
      <c r="N36" s="622"/>
    </row>
    <row r="37" spans="3:14" ht="15.6" customHeight="1" x14ac:dyDescent="0.35">
      <c r="C37" s="801" t="s">
        <v>846</v>
      </c>
      <c r="D37" s="802"/>
      <c r="E37" s="802"/>
      <c r="F37" s="802"/>
      <c r="G37" s="802"/>
      <c r="H37" s="802"/>
      <c r="I37" s="802"/>
      <c r="J37" s="802"/>
      <c r="K37" s="802"/>
      <c r="L37" s="802"/>
      <c r="M37" s="622"/>
      <c r="N37" s="622"/>
    </row>
    <row r="38" spans="3:14" ht="15.6" customHeight="1" x14ac:dyDescent="0.3">
      <c r="C38" s="618"/>
    </row>
    <row r="39" spans="3:14" ht="15.6" customHeight="1" x14ac:dyDescent="0.3">
      <c r="C39" s="619"/>
    </row>
    <row r="40" spans="3:14" ht="15.6" customHeight="1" x14ac:dyDescent="0.3">
      <c r="C40" s="622"/>
    </row>
    <row r="41" spans="3:14" ht="15.6" customHeight="1" x14ac:dyDescent="0.3">
      <c r="C41" s="622"/>
    </row>
    <row r="42" spans="3:14" ht="15.6" customHeight="1" x14ac:dyDescent="0.3">
      <c r="C42" s="622"/>
    </row>
    <row r="43" spans="3:14" ht="15.6" customHeight="1" x14ac:dyDescent="0.3">
      <c r="C43" s="620"/>
    </row>
    <row r="44" spans="3:14" ht="15.6" customHeight="1" x14ac:dyDescent="0.3">
      <c r="C44" s="620"/>
    </row>
    <row r="45" spans="3:14" ht="15.6" customHeight="1" x14ac:dyDescent="0.3">
      <c r="C45" s="618"/>
    </row>
    <row r="46" spans="3:14" ht="15.6" customHeight="1" x14ac:dyDescent="0.3">
      <c r="C46" s="619"/>
    </row>
  </sheetData>
  <sheetProtection algorithmName="SHA-512" hashValue="ZuU1S9OiOatLgICEZ4kaxOB8nc7p+Mm9AHcRWjyIPESRPTj42FHR4XYCUkW+MavskhndBSC8xfmargg46/4eUw==" saltValue="pDs8kOxOaJTk9zuYmb+MCw==" spinCount="100000" sheet="1" objects="1" scenarios="1"/>
  <mergeCells count="3">
    <mergeCell ref="D24:M25"/>
    <mergeCell ref="D28:M29"/>
    <mergeCell ref="B7:M7"/>
  </mergeCells>
  <pageMargins left="0.25" right="0.25" top="0.75" bottom="0.75" header="0.3" footer="0.3"/>
  <pageSetup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7">
    <tabColor theme="1" tint="4.9989318521683403E-2"/>
  </sheetPr>
  <dimension ref="C2:BG28"/>
  <sheetViews>
    <sheetView showGridLines="0" showRowColHeaders="0" zoomScaleNormal="100" workbookViewId="0">
      <selection activeCell="A3" sqref="A3"/>
    </sheetView>
  </sheetViews>
  <sheetFormatPr defaultRowHeight="14.4" x14ac:dyDescent="0.3"/>
  <cols>
    <col min="2" max="2" width="27.6640625" customWidth="1"/>
    <col min="3" max="3" width="8.5546875" customWidth="1"/>
    <col min="4" max="4" width="1.33203125" customWidth="1"/>
    <col min="5" max="59" width="1.6640625" customWidth="1"/>
  </cols>
  <sheetData>
    <row r="2" spans="3:59" ht="15" thickBot="1" x14ac:dyDescent="0.35"/>
    <row r="3" spans="3:59" ht="15" thickBot="1" x14ac:dyDescent="0.35">
      <c r="C3" s="257"/>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c r="AN3" s="150"/>
      <c r="AO3" s="150"/>
      <c r="AP3" s="150"/>
      <c r="AQ3" s="150"/>
      <c r="AR3" s="150"/>
      <c r="AS3" s="150"/>
      <c r="AT3" s="150"/>
      <c r="AU3" s="150"/>
      <c r="AV3" s="150"/>
      <c r="AW3" s="150"/>
      <c r="AX3" s="150"/>
      <c r="AY3" s="150"/>
      <c r="AZ3" s="150"/>
      <c r="BA3" s="150"/>
      <c r="BB3" s="150"/>
      <c r="BC3" s="150"/>
      <c r="BD3" s="150"/>
      <c r="BE3" s="150"/>
      <c r="BF3" s="150"/>
      <c r="BG3" s="151"/>
    </row>
    <row r="4" spans="3:59" ht="18" customHeight="1" x14ac:dyDescent="0.3">
      <c r="C4" s="22"/>
      <c r="D4" s="1217" t="s">
        <v>176</v>
      </c>
      <c r="E4" s="1218"/>
      <c r="F4" s="1218"/>
      <c r="G4" s="1218"/>
      <c r="H4" s="1218"/>
      <c r="I4" s="1218"/>
      <c r="J4" s="1218"/>
      <c r="K4" s="1218"/>
      <c r="L4" s="1218"/>
      <c r="M4" s="1218"/>
      <c r="N4" s="1218"/>
      <c r="O4" s="1218"/>
      <c r="P4" s="1218"/>
      <c r="Q4" s="1218"/>
      <c r="R4" s="1218"/>
      <c r="S4" s="1218"/>
      <c r="T4" s="1218"/>
      <c r="U4" s="1218"/>
      <c r="V4" s="1218"/>
      <c r="W4" s="1218"/>
      <c r="X4" s="1218"/>
      <c r="Y4" s="1218"/>
      <c r="Z4" s="1218"/>
      <c r="AA4" s="1218"/>
      <c r="AB4" s="1218"/>
      <c r="AC4" s="1218"/>
      <c r="AD4" s="1218"/>
      <c r="AE4" s="1218"/>
      <c r="AF4" s="1218"/>
      <c r="AG4" s="1218"/>
      <c r="AH4" s="1218"/>
      <c r="AI4" s="1218"/>
      <c r="AJ4" s="1218"/>
      <c r="AK4" s="1218"/>
      <c r="AL4" s="1218"/>
      <c r="AM4" s="1218"/>
      <c r="AN4" s="1218"/>
      <c r="AO4" s="1218"/>
      <c r="AP4" s="1218"/>
      <c r="AQ4" s="1218"/>
      <c r="AR4" s="1218"/>
      <c r="AS4" s="1218"/>
      <c r="AT4" s="1218"/>
      <c r="AU4" s="1218"/>
      <c r="AV4" s="1218"/>
      <c r="AW4" s="1218"/>
      <c r="AX4" s="1218"/>
      <c r="AY4" s="1218"/>
      <c r="AZ4" s="1218"/>
      <c r="BA4" s="1218"/>
      <c r="BB4" s="1219"/>
      <c r="BG4" s="23"/>
    </row>
    <row r="5" spans="3:59" ht="18" customHeight="1" thickBot="1" x14ac:dyDescent="0.35">
      <c r="C5" s="22"/>
      <c r="D5" s="1349" t="s">
        <v>177</v>
      </c>
      <c r="E5" s="1350"/>
      <c r="F5" s="1350"/>
      <c r="G5" s="1350"/>
      <c r="H5" s="1350"/>
      <c r="I5" s="1350"/>
      <c r="J5" s="1350"/>
      <c r="K5" s="1350"/>
      <c r="L5" s="1350"/>
      <c r="M5" s="1350"/>
      <c r="N5" s="1350"/>
      <c r="O5" s="1350"/>
      <c r="P5" s="1350"/>
      <c r="Q5" s="1350"/>
      <c r="R5" s="1350"/>
      <c r="S5" s="1350"/>
      <c r="T5" s="1350"/>
      <c r="U5" s="1350"/>
      <c r="V5" s="1350"/>
      <c r="W5" s="1350"/>
      <c r="X5" s="1350"/>
      <c r="Y5" s="1350"/>
      <c r="Z5" s="1350"/>
      <c r="AA5" s="1350"/>
      <c r="AB5" s="1350"/>
      <c r="AC5" s="1350"/>
      <c r="AD5" s="1350"/>
      <c r="AE5" s="1350"/>
      <c r="AF5" s="1350"/>
      <c r="AG5" s="1350"/>
      <c r="AH5" s="1350"/>
      <c r="AI5" s="1350"/>
      <c r="AJ5" s="1350"/>
      <c r="AK5" s="1350"/>
      <c r="AL5" s="1350"/>
      <c r="AM5" s="1350"/>
      <c r="AN5" s="1350"/>
      <c r="AO5" s="1350"/>
      <c r="AP5" s="1350"/>
      <c r="AQ5" s="1350"/>
      <c r="AR5" s="1350"/>
      <c r="AS5" s="1350"/>
      <c r="AT5" s="1350"/>
      <c r="AU5" s="1350"/>
      <c r="AV5" s="1350"/>
      <c r="AW5" s="1350"/>
      <c r="AX5" s="1350"/>
      <c r="AY5" s="1350"/>
      <c r="AZ5" s="1350"/>
      <c r="BA5" s="1350"/>
      <c r="BB5" s="1351"/>
      <c r="BG5" s="23"/>
    </row>
    <row r="6" spans="3:59" ht="18" customHeight="1" x14ac:dyDescent="0.3">
      <c r="C6" s="22"/>
      <c r="BG6" s="23"/>
    </row>
    <row r="7" spans="3:59" ht="18" customHeight="1" x14ac:dyDescent="0.3">
      <c r="C7" s="22"/>
      <c r="D7" s="1352" t="s">
        <v>700</v>
      </c>
      <c r="E7" s="1352"/>
      <c r="F7" s="1352"/>
      <c r="G7" s="1352"/>
      <c r="H7" s="1352"/>
      <c r="I7" s="1352"/>
      <c r="J7" s="1352"/>
      <c r="K7" s="1352"/>
      <c r="L7" s="1352"/>
      <c r="M7" s="1352"/>
      <c r="N7" s="1352"/>
      <c r="O7" s="1352"/>
      <c r="P7" s="1352"/>
      <c r="Q7" s="1352"/>
      <c r="R7" s="1352"/>
      <c r="S7" s="1352"/>
      <c r="T7" s="1352"/>
      <c r="U7" s="1352"/>
      <c r="V7" s="1352"/>
      <c r="W7" s="1352"/>
      <c r="X7" s="1352"/>
      <c r="Y7" s="1352"/>
      <c r="Z7" s="1352"/>
      <c r="AA7" s="1352"/>
      <c r="AB7" s="1352"/>
      <c r="AC7" s="1352"/>
      <c r="AD7" s="1352"/>
      <c r="AE7" s="1352"/>
      <c r="AF7" s="1352"/>
      <c r="AG7" s="1352"/>
      <c r="AH7" s="1352"/>
      <c r="AI7" s="1352"/>
      <c r="AJ7" s="1352"/>
      <c r="AK7" s="1352"/>
      <c r="AL7" s="1352"/>
      <c r="AM7" s="1352"/>
      <c r="AN7" s="1352"/>
      <c r="AO7" s="1352"/>
      <c r="AP7" s="1352"/>
      <c r="AQ7" s="1352"/>
      <c r="AR7" s="1352"/>
      <c r="AS7" s="1352"/>
      <c r="AT7" s="1352"/>
      <c r="AU7" s="1352"/>
      <c r="AV7" s="1352"/>
      <c r="AW7" s="1352"/>
      <c r="AX7" s="1352"/>
      <c r="AY7" s="1352"/>
      <c r="AZ7" s="1352"/>
      <c r="BA7" s="1352"/>
      <c r="BB7" s="1352"/>
      <c r="BG7" s="23"/>
    </row>
    <row r="8" spans="3:59" ht="18" customHeight="1" x14ac:dyDescent="0.3">
      <c r="C8" s="22"/>
      <c r="D8" s="1352"/>
      <c r="E8" s="1352"/>
      <c r="F8" s="1352"/>
      <c r="G8" s="1352"/>
      <c r="H8" s="1352"/>
      <c r="I8" s="1352"/>
      <c r="J8" s="1352"/>
      <c r="K8" s="1352"/>
      <c r="L8" s="1352"/>
      <c r="M8" s="1352"/>
      <c r="N8" s="1352"/>
      <c r="O8" s="1352"/>
      <c r="P8" s="1352"/>
      <c r="Q8" s="1352"/>
      <c r="R8" s="1352"/>
      <c r="S8" s="1352"/>
      <c r="T8" s="1352"/>
      <c r="U8" s="1352"/>
      <c r="V8" s="1352"/>
      <c r="W8" s="1352"/>
      <c r="X8" s="1352"/>
      <c r="Y8" s="1352"/>
      <c r="Z8" s="1352"/>
      <c r="AA8" s="1352"/>
      <c r="AB8" s="1352"/>
      <c r="AC8" s="1352"/>
      <c r="AD8" s="1352"/>
      <c r="AE8" s="1352"/>
      <c r="AF8" s="1352"/>
      <c r="AG8" s="1352"/>
      <c r="AH8" s="1352"/>
      <c r="AI8" s="1352"/>
      <c r="AJ8" s="1352"/>
      <c r="AK8" s="1352"/>
      <c r="AL8" s="1352"/>
      <c r="AM8" s="1352"/>
      <c r="AN8" s="1352"/>
      <c r="AO8" s="1352"/>
      <c r="AP8" s="1352"/>
      <c r="AQ8" s="1352"/>
      <c r="AR8" s="1352"/>
      <c r="AS8" s="1352"/>
      <c r="AT8" s="1352"/>
      <c r="AU8" s="1352"/>
      <c r="AV8" s="1352"/>
      <c r="AW8" s="1352"/>
      <c r="AX8" s="1352"/>
      <c r="AY8" s="1352"/>
      <c r="AZ8" s="1352"/>
      <c r="BA8" s="1352"/>
      <c r="BB8" s="1352"/>
      <c r="BG8" s="23"/>
    </row>
    <row r="9" spans="3:59" ht="18" customHeight="1" x14ac:dyDescent="0.3">
      <c r="C9" s="22"/>
      <c r="D9" s="1352"/>
      <c r="E9" s="1352"/>
      <c r="F9" s="1352"/>
      <c r="G9" s="1352"/>
      <c r="H9" s="1352"/>
      <c r="I9" s="1352"/>
      <c r="J9" s="1352"/>
      <c r="K9" s="1352"/>
      <c r="L9" s="1352"/>
      <c r="M9" s="1352"/>
      <c r="N9" s="1352"/>
      <c r="O9" s="1352"/>
      <c r="P9" s="1352"/>
      <c r="Q9" s="1352"/>
      <c r="R9" s="1352"/>
      <c r="S9" s="1352"/>
      <c r="T9" s="1352"/>
      <c r="U9" s="1352"/>
      <c r="V9" s="1352"/>
      <c r="W9" s="1352"/>
      <c r="X9" s="1352"/>
      <c r="Y9" s="1352"/>
      <c r="Z9" s="1352"/>
      <c r="AA9" s="1352"/>
      <c r="AB9" s="1352"/>
      <c r="AC9" s="1352"/>
      <c r="AD9" s="1352"/>
      <c r="AE9" s="1352"/>
      <c r="AF9" s="1352"/>
      <c r="AG9" s="1352"/>
      <c r="AH9" s="1352"/>
      <c r="AI9" s="1352"/>
      <c r="AJ9" s="1352"/>
      <c r="AK9" s="1352"/>
      <c r="AL9" s="1352"/>
      <c r="AM9" s="1352"/>
      <c r="AN9" s="1352"/>
      <c r="AO9" s="1352"/>
      <c r="AP9" s="1352"/>
      <c r="AQ9" s="1352"/>
      <c r="AR9" s="1352"/>
      <c r="AS9" s="1352"/>
      <c r="AT9" s="1352"/>
      <c r="AU9" s="1352"/>
      <c r="AV9" s="1352"/>
      <c r="AW9" s="1352"/>
      <c r="AX9" s="1352"/>
      <c r="AY9" s="1352"/>
      <c r="AZ9" s="1352"/>
      <c r="BA9" s="1352"/>
      <c r="BB9" s="1352"/>
      <c r="BG9" s="23"/>
    </row>
    <row r="10" spans="3:59" ht="18" customHeight="1" thickBot="1" x14ac:dyDescent="0.35">
      <c r="C10" s="22"/>
      <c r="D10" s="1352"/>
      <c r="E10" s="1352"/>
      <c r="F10" s="1352"/>
      <c r="G10" s="1352"/>
      <c r="H10" s="1352"/>
      <c r="I10" s="1352"/>
      <c r="J10" s="1352"/>
      <c r="K10" s="1352"/>
      <c r="L10" s="1352"/>
      <c r="M10" s="1352"/>
      <c r="N10" s="1352"/>
      <c r="O10" s="1352"/>
      <c r="P10" s="1352"/>
      <c r="Q10" s="1352"/>
      <c r="R10" s="1352"/>
      <c r="S10" s="1352"/>
      <c r="T10" s="1352"/>
      <c r="U10" s="1352"/>
      <c r="V10" s="1352"/>
      <c r="W10" s="1352"/>
      <c r="X10" s="1352"/>
      <c r="Y10" s="1352"/>
      <c r="Z10" s="1352"/>
      <c r="AA10" s="1352"/>
      <c r="AB10" s="1352"/>
      <c r="AC10" s="1352"/>
      <c r="AD10" s="1352"/>
      <c r="AE10" s="1352"/>
      <c r="AF10" s="1352"/>
      <c r="AG10" s="1352"/>
      <c r="AH10" s="1352"/>
      <c r="AI10" s="1352"/>
      <c r="AJ10" s="1352"/>
      <c r="AK10" s="1352"/>
      <c r="AL10" s="1352"/>
      <c r="AM10" s="1352"/>
      <c r="AN10" s="1352"/>
      <c r="AO10" s="1352"/>
      <c r="AP10" s="1352"/>
      <c r="AQ10" s="1352"/>
      <c r="AR10" s="1352"/>
      <c r="AS10" s="1352"/>
      <c r="AT10" s="1352"/>
      <c r="AU10" s="1352"/>
      <c r="AV10" s="1352"/>
      <c r="AW10" s="1352"/>
      <c r="AX10" s="1352"/>
      <c r="AY10" s="1352"/>
      <c r="AZ10" s="1352"/>
      <c r="BA10" s="1352"/>
      <c r="BB10" s="1352"/>
      <c r="BG10" s="23"/>
    </row>
    <row r="11" spans="3:59" ht="18" customHeight="1" x14ac:dyDescent="0.3">
      <c r="C11" s="22"/>
      <c r="D11" s="112"/>
      <c r="E11" s="112"/>
      <c r="F11" s="112"/>
      <c r="H11" s="1336" t="s">
        <v>178</v>
      </c>
      <c r="I11" s="1337"/>
      <c r="J11" s="1337"/>
      <c r="K11" s="1337"/>
      <c r="L11" s="1337"/>
      <c r="M11" s="1337"/>
      <c r="N11" s="1337"/>
      <c r="O11" s="1337"/>
      <c r="P11" s="1337"/>
      <c r="Q11" s="1337"/>
      <c r="R11" s="1337"/>
      <c r="S11" s="1337"/>
      <c r="T11" s="1337"/>
      <c r="U11" s="1337"/>
      <c r="V11" s="1337"/>
      <c r="W11" s="1337"/>
      <c r="X11" s="1337"/>
      <c r="Y11" s="1337"/>
      <c r="Z11" s="1337"/>
      <c r="AA11" s="1337"/>
      <c r="AB11" s="1337"/>
      <c r="AC11" s="1259" t="s">
        <v>179</v>
      </c>
      <c r="AD11" s="1259"/>
      <c r="AE11" s="1259"/>
      <c r="AF11" s="1259"/>
      <c r="AG11" s="1259"/>
      <c r="AH11" s="1259"/>
      <c r="AI11" s="1259"/>
      <c r="AJ11" s="1259"/>
      <c r="AK11" s="1259" t="s">
        <v>180</v>
      </c>
      <c r="AL11" s="1259"/>
      <c r="AM11" s="1259"/>
      <c r="AN11" s="1259"/>
      <c r="AO11" s="1259"/>
      <c r="AP11" s="1259"/>
      <c r="AQ11" s="1259" t="s">
        <v>181</v>
      </c>
      <c r="AR11" s="1259"/>
      <c r="AS11" s="1259"/>
      <c r="AT11" s="1259"/>
      <c r="AU11" s="1259"/>
      <c r="AV11" s="1259"/>
      <c r="AW11" s="1259"/>
      <c r="AX11" s="1259"/>
      <c r="AY11" s="1260"/>
      <c r="AZ11" s="112"/>
      <c r="BA11" s="112"/>
      <c r="BB11" s="112"/>
      <c r="BG11" s="23"/>
    </row>
    <row r="12" spans="3:59" ht="18" customHeight="1" x14ac:dyDescent="0.3">
      <c r="C12" s="22"/>
      <c r="D12" s="112"/>
      <c r="E12" s="112"/>
      <c r="F12" s="112"/>
      <c r="G12" s="111"/>
      <c r="H12" s="1226"/>
      <c r="I12" s="1227"/>
      <c r="J12" s="1227"/>
      <c r="K12" s="1227"/>
      <c r="L12" s="1227"/>
      <c r="M12" s="1227"/>
      <c r="N12" s="1227"/>
      <c r="O12" s="1227"/>
      <c r="P12" s="1227"/>
      <c r="Q12" s="1227"/>
      <c r="R12" s="1227"/>
      <c r="S12" s="1227"/>
      <c r="T12" s="1227"/>
      <c r="U12" s="1227"/>
      <c r="V12" s="1227"/>
      <c r="W12" s="1227"/>
      <c r="X12" s="1227"/>
      <c r="Y12" s="1227"/>
      <c r="Z12" s="1227"/>
      <c r="AA12" s="1227"/>
      <c r="AB12" s="1227"/>
      <c r="AC12" s="1205"/>
      <c r="AD12" s="1205"/>
      <c r="AE12" s="1205"/>
      <c r="AF12" s="1205"/>
      <c r="AG12" s="1205"/>
      <c r="AH12" s="1205"/>
      <c r="AI12" s="1205"/>
      <c r="AJ12" s="1205"/>
      <c r="AK12" s="1205"/>
      <c r="AL12" s="1205"/>
      <c r="AM12" s="1205"/>
      <c r="AN12" s="1205"/>
      <c r="AO12" s="1205"/>
      <c r="AP12" s="1205"/>
      <c r="AQ12" s="1205"/>
      <c r="AR12" s="1205"/>
      <c r="AS12" s="1205"/>
      <c r="AT12" s="1205"/>
      <c r="AU12" s="1205"/>
      <c r="AV12" s="1205"/>
      <c r="AW12" s="1205"/>
      <c r="AX12" s="1205"/>
      <c r="AY12" s="1206"/>
      <c r="AZ12" s="112"/>
      <c r="BA12" s="112"/>
      <c r="BB12" s="112"/>
      <c r="BG12" s="23"/>
    </row>
    <row r="13" spans="3:59" ht="18" customHeight="1" thickBot="1" x14ac:dyDescent="0.35">
      <c r="C13" s="22"/>
      <c r="G13" s="111"/>
      <c r="H13" s="1243"/>
      <c r="I13" s="1244"/>
      <c r="J13" s="1244"/>
      <c r="K13" s="1244"/>
      <c r="L13" s="1244"/>
      <c r="M13" s="1244"/>
      <c r="N13" s="1244"/>
      <c r="O13" s="1244"/>
      <c r="P13" s="1244"/>
      <c r="Q13" s="1244"/>
      <c r="R13" s="1244"/>
      <c r="S13" s="1244"/>
      <c r="T13" s="1244"/>
      <c r="U13" s="1244"/>
      <c r="V13" s="1244"/>
      <c r="W13" s="1244"/>
      <c r="X13" s="1244"/>
      <c r="Y13" s="1244"/>
      <c r="Z13" s="1244"/>
      <c r="AA13" s="1244"/>
      <c r="AB13" s="1244"/>
      <c r="AC13" s="1208"/>
      <c r="AD13" s="1208"/>
      <c r="AE13" s="1208"/>
      <c r="AF13" s="1208"/>
      <c r="AG13" s="1208"/>
      <c r="AH13" s="1208"/>
      <c r="AI13" s="1208"/>
      <c r="AJ13" s="1208"/>
      <c r="AK13" s="1208"/>
      <c r="AL13" s="1208"/>
      <c r="AM13" s="1208"/>
      <c r="AN13" s="1208"/>
      <c r="AO13" s="1208"/>
      <c r="AP13" s="1208"/>
      <c r="AQ13" s="1208"/>
      <c r="AR13" s="1208"/>
      <c r="AS13" s="1208"/>
      <c r="AT13" s="1208"/>
      <c r="AU13" s="1208"/>
      <c r="AV13" s="1208"/>
      <c r="AW13" s="1208"/>
      <c r="AX13" s="1208"/>
      <c r="AY13" s="1209"/>
      <c r="BG13" s="23"/>
    </row>
    <row r="14" spans="3:59" ht="18" customHeight="1" x14ac:dyDescent="0.3">
      <c r="C14" s="22"/>
      <c r="H14" s="1253"/>
      <c r="I14" s="1198"/>
      <c r="J14" s="1198"/>
      <c r="K14" s="1198"/>
      <c r="L14" s="1198"/>
      <c r="M14" s="1198"/>
      <c r="N14" s="1198"/>
      <c r="O14" s="1198"/>
      <c r="P14" s="1198"/>
      <c r="Q14" s="1198"/>
      <c r="R14" s="1198"/>
      <c r="S14" s="1198"/>
      <c r="T14" s="1198"/>
      <c r="U14" s="1198"/>
      <c r="V14" s="1198"/>
      <c r="W14" s="1198"/>
      <c r="X14" s="1198"/>
      <c r="Y14" s="1198"/>
      <c r="Z14" s="1198"/>
      <c r="AA14" s="1198"/>
      <c r="AB14" s="1198"/>
      <c r="AC14" s="1346"/>
      <c r="AD14" s="1347"/>
      <c r="AE14" s="1347"/>
      <c r="AF14" s="1347"/>
      <c r="AG14" s="1347"/>
      <c r="AH14" s="1347"/>
      <c r="AI14" s="1347"/>
      <c r="AJ14" s="1348"/>
      <c r="AK14" s="1346"/>
      <c r="AL14" s="1347"/>
      <c r="AM14" s="1347"/>
      <c r="AN14" s="1347"/>
      <c r="AO14" s="1347"/>
      <c r="AP14" s="1348"/>
      <c r="AQ14" s="1198"/>
      <c r="AR14" s="1198"/>
      <c r="AS14" s="1198"/>
      <c r="AT14" s="1198"/>
      <c r="AU14" s="1198"/>
      <c r="AV14" s="1198"/>
      <c r="AW14" s="1198"/>
      <c r="AX14" s="1198"/>
      <c r="AY14" s="1199"/>
      <c r="BG14" s="23"/>
    </row>
    <row r="15" spans="3:59" ht="18" customHeight="1" x14ac:dyDescent="0.3">
      <c r="C15" s="22"/>
      <c r="H15" s="1239"/>
      <c r="I15" s="1180"/>
      <c r="J15" s="1180"/>
      <c r="K15" s="1180"/>
      <c r="L15" s="1180"/>
      <c r="M15" s="1180"/>
      <c r="N15" s="1180"/>
      <c r="O15" s="1180"/>
      <c r="P15" s="1180"/>
      <c r="Q15" s="1180"/>
      <c r="R15" s="1180"/>
      <c r="S15" s="1180"/>
      <c r="T15" s="1180"/>
      <c r="U15" s="1180"/>
      <c r="V15" s="1180"/>
      <c r="W15" s="1180"/>
      <c r="X15" s="1180"/>
      <c r="Y15" s="1180"/>
      <c r="Z15" s="1180"/>
      <c r="AA15" s="1180"/>
      <c r="AB15" s="1180"/>
      <c r="AC15" s="1200"/>
      <c r="AD15" s="1201"/>
      <c r="AE15" s="1201"/>
      <c r="AF15" s="1201"/>
      <c r="AG15" s="1201"/>
      <c r="AH15" s="1201"/>
      <c r="AI15" s="1201"/>
      <c r="AJ15" s="1342"/>
      <c r="AK15" s="1200"/>
      <c r="AL15" s="1201"/>
      <c r="AM15" s="1201"/>
      <c r="AN15" s="1201"/>
      <c r="AO15" s="1201"/>
      <c r="AP15" s="1342"/>
      <c r="AQ15" s="1180"/>
      <c r="AR15" s="1180"/>
      <c r="AS15" s="1180"/>
      <c r="AT15" s="1180"/>
      <c r="AU15" s="1180"/>
      <c r="AV15" s="1180"/>
      <c r="AW15" s="1180"/>
      <c r="AX15" s="1180"/>
      <c r="AY15" s="1181"/>
      <c r="BG15" s="23"/>
    </row>
    <row r="16" spans="3:59" ht="18" customHeight="1" x14ac:dyDescent="0.3">
      <c r="C16" s="22"/>
      <c r="H16" s="1239"/>
      <c r="I16" s="1180"/>
      <c r="J16" s="1180"/>
      <c r="K16" s="1180"/>
      <c r="L16" s="1180"/>
      <c r="M16" s="1180"/>
      <c r="N16" s="1180"/>
      <c r="O16" s="1180"/>
      <c r="P16" s="1180"/>
      <c r="Q16" s="1180"/>
      <c r="R16" s="1180"/>
      <c r="S16" s="1180"/>
      <c r="T16" s="1180"/>
      <c r="U16" s="1180"/>
      <c r="V16" s="1180"/>
      <c r="W16" s="1180"/>
      <c r="X16" s="1180"/>
      <c r="Y16" s="1180"/>
      <c r="Z16" s="1180"/>
      <c r="AA16" s="1180"/>
      <c r="AB16" s="1180"/>
      <c r="AC16" s="1200"/>
      <c r="AD16" s="1201"/>
      <c r="AE16" s="1201"/>
      <c r="AF16" s="1201"/>
      <c r="AG16" s="1201"/>
      <c r="AH16" s="1201"/>
      <c r="AI16" s="1201"/>
      <c r="AJ16" s="1342"/>
      <c r="AK16" s="1200"/>
      <c r="AL16" s="1201"/>
      <c r="AM16" s="1201"/>
      <c r="AN16" s="1201"/>
      <c r="AO16" s="1201"/>
      <c r="AP16" s="1342"/>
      <c r="AQ16" s="1180"/>
      <c r="AR16" s="1180"/>
      <c r="AS16" s="1180"/>
      <c r="AT16" s="1180"/>
      <c r="AU16" s="1180"/>
      <c r="AV16" s="1180"/>
      <c r="AW16" s="1180"/>
      <c r="AX16" s="1180"/>
      <c r="AY16" s="1181"/>
      <c r="BG16" s="23"/>
    </row>
    <row r="17" spans="3:59" ht="18" customHeight="1" x14ac:dyDescent="0.3">
      <c r="C17" s="22"/>
      <c r="H17" s="1239"/>
      <c r="I17" s="1180"/>
      <c r="J17" s="1180"/>
      <c r="K17" s="1180"/>
      <c r="L17" s="1180"/>
      <c r="M17" s="1180"/>
      <c r="N17" s="1180"/>
      <c r="O17" s="1180"/>
      <c r="P17" s="1180"/>
      <c r="Q17" s="1180"/>
      <c r="R17" s="1180"/>
      <c r="S17" s="1180"/>
      <c r="T17" s="1180"/>
      <c r="U17" s="1180"/>
      <c r="V17" s="1180"/>
      <c r="W17" s="1180"/>
      <c r="X17" s="1180"/>
      <c r="Y17" s="1180"/>
      <c r="Z17" s="1180"/>
      <c r="AA17" s="1180"/>
      <c r="AB17" s="1180"/>
      <c r="AC17" s="1200"/>
      <c r="AD17" s="1201"/>
      <c r="AE17" s="1201"/>
      <c r="AF17" s="1201"/>
      <c r="AG17" s="1201"/>
      <c r="AH17" s="1201"/>
      <c r="AI17" s="1201"/>
      <c r="AJ17" s="1342"/>
      <c r="AK17" s="1200"/>
      <c r="AL17" s="1201"/>
      <c r="AM17" s="1201"/>
      <c r="AN17" s="1201"/>
      <c r="AO17" s="1201"/>
      <c r="AP17" s="1342"/>
      <c r="AQ17" s="1180"/>
      <c r="AR17" s="1180"/>
      <c r="AS17" s="1180"/>
      <c r="AT17" s="1180"/>
      <c r="AU17" s="1180"/>
      <c r="AV17" s="1180"/>
      <c r="AW17" s="1180"/>
      <c r="AX17" s="1180"/>
      <c r="AY17" s="1181"/>
      <c r="BG17" s="23"/>
    </row>
    <row r="18" spans="3:59" ht="18" customHeight="1" x14ac:dyDescent="0.3">
      <c r="C18" s="22"/>
      <c r="H18" s="1239"/>
      <c r="I18" s="1180"/>
      <c r="J18" s="1180"/>
      <c r="K18" s="1180"/>
      <c r="L18" s="1180"/>
      <c r="M18" s="1180"/>
      <c r="N18" s="1180"/>
      <c r="O18" s="1180"/>
      <c r="P18" s="1180"/>
      <c r="Q18" s="1180"/>
      <c r="R18" s="1180"/>
      <c r="S18" s="1180"/>
      <c r="T18" s="1180"/>
      <c r="U18" s="1180"/>
      <c r="V18" s="1180"/>
      <c r="W18" s="1180"/>
      <c r="X18" s="1180"/>
      <c r="Y18" s="1180"/>
      <c r="Z18" s="1180"/>
      <c r="AA18" s="1180"/>
      <c r="AB18" s="1180"/>
      <c r="AC18" s="1200"/>
      <c r="AD18" s="1201"/>
      <c r="AE18" s="1201"/>
      <c r="AF18" s="1201"/>
      <c r="AG18" s="1201"/>
      <c r="AH18" s="1201"/>
      <c r="AI18" s="1201"/>
      <c r="AJ18" s="1342"/>
      <c r="AK18" s="1200"/>
      <c r="AL18" s="1201"/>
      <c r="AM18" s="1201"/>
      <c r="AN18" s="1201"/>
      <c r="AO18" s="1201"/>
      <c r="AP18" s="1342"/>
      <c r="AQ18" s="1180"/>
      <c r="AR18" s="1180"/>
      <c r="AS18" s="1180"/>
      <c r="AT18" s="1180"/>
      <c r="AU18" s="1180"/>
      <c r="AV18" s="1180"/>
      <c r="AW18" s="1180"/>
      <c r="AX18" s="1180"/>
      <c r="AY18" s="1181"/>
      <c r="BG18" s="23"/>
    </row>
    <row r="19" spans="3:59" ht="18" customHeight="1" x14ac:dyDescent="0.3">
      <c r="C19" s="22"/>
      <c r="H19" s="1239"/>
      <c r="I19" s="1180"/>
      <c r="J19" s="1180"/>
      <c r="K19" s="1180"/>
      <c r="L19" s="1180"/>
      <c r="M19" s="1180"/>
      <c r="N19" s="1180"/>
      <c r="O19" s="1180"/>
      <c r="P19" s="1180"/>
      <c r="Q19" s="1180"/>
      <c r="R19" s="1180"/>
      <c r="S19" s="1180"/>
      <c r="T19" s="1180"/>
      <c r="U19" s="1180"/>
      <c r="V19" s="1180"/>
      <c r="W19" s="1180"/>
      <c r="X19" s="1180"/>
      <c r="Y19" s="1180"/>
      <c r="Z19" s="1180"/>
      <c r="AA19" s="1180"/>
      <c r="AB19" s="1180"/>
      <c r="AC19" s="1200"/>
      <c r="AD19" s="1201"/>
      <c r="AE19" s="1201"/>
      <c r="AF19" s="1201"/>
      <c r="AG19" s="1201"/>
      <c r="AH19" s="1201"/>
      <c r="AI19" s="1201"/>
      <c r="AJ19" s="1342"/>
      <c r="AK19" s="1200"/>
      <c r="AL19" s="1201"/>
      <c r="AM19" s="1201"/>
      <c r="AN19" s="1201"/>
      <c r="AO19" s="1201"/>
      <c r="AP19" s="1342"/>
      <c r="AQ19" s="1180"/>
      <c r="AR19" s="1180"/>
      <c r="AS19" s="1180"/>
      <c r="AT19" s="1180"/>
      <c r="AU19" s="1180"/>
      <c r="AV19" s="1180"/>
      <c r="AW19" s="1180"/>
      <c r="AX19" s="1180"/>
      <c r="AY19" s="1181"/>
      <c r="BG19" s="23"/>
    </row>
    <row r="20" spans="3:59" ht="18" customHeight="1" x14ac:dyDescent="0.3">
      <c r="C20" s="22"/>
      <c r="H20" s="1239"/>
      <c r="I20" s="1180"/>
      <c r="J20" s="1180"/>
      <c r="K20" s="1180"/>
      <c r="L20" s="1180"/>
      <c r="M20" s="1180"/>
      <c r="N20" s="1180"/>
      <c r="O20" s="1180"/>
      <c r="P20" s="1180"/>
      <c r="Q20" s="1180"/>
      <c r="R20" s="1180"/>
      <c r="S20" s="1180"/>
      <c r="T20" s="1180"/>
      <c r="U20" s="1180"/>
      <c r="V20" s="1180"/>
      <c r="W20" s="1180"/>
      <c r="X20" s="1180"/>
      <c r="Y20" s="1180"/>
      <c r="Z20" s="1180"/>
      <c r="AA20" s="1180"/>
      <c r="AB20" s="1180"/>
      <c r="AC20" s="1200"/>
      <c r="AD20" s="1201"/>
      <c r="AE20" s="1201"/>
      <c r="AF20" s="1201"/>
      <c r="AG20" s="1201"/>
      <c r="AH20" s="1201"/>
      <c r="AI20" s="1201"/>
      <c r="AJ20" s="1342"/>
      <c r="AK20" s="1200"/>
      <c r="AL20" s="1201"/>
      <c r="AM20" s="1201"/>
      <c r="AN20" s="1201"/>
      <c r="AO20" s="1201"/>
      <c r="AP20" s="1342"/>
      <c r="AQ20" s="1180"/>
      <c r="AR20" s="1180"/>
      <c r="AS20" s="1180"/>
      <c r="AT20" s="1180"/>
      <c r="AU20" s="1180"/>
      <c r="AV20" s="1180"/>
      <c r="AW20" s="1180"/>
      <c r="AX20" s="1180"/>
      <c r="AY20" s="1181"/>
      <c r="BG20" s="23"/>
    </row>
    <row r="21" spans="3:59" ht="18" customHeight="1" thickBot="1" x14ac:dyDescent="0.35">
      <c r="C21" s="22"/>
      <c r="H21" s="1240"/>
      <c r="I21" s="1241"/>
      <c r="J21" s="1241"/>
      <c r="K21" s="1241"/>
      <c r="L21" s="1241"/>
      <c r="M21" s="1241"/>
      <c r="N21" s="1241"/>
      <c r="O21" s="1241"/>
      <c r="P21" s="1241"/>
      <c r="Q21" s="1241"/>
      <c r="R21" s="1241"/>
      <c r="S21" s="1241"/>
      <c r="T21" s="1241"/>
      <c r="U21" s="1241"/>
      <c r="V21" s="1241"/>
      <c r="W21" s="1241"/>
      <c r="X21" s="1241"/>
      <c r="Y21" s="1241"/>
      <c r="Z21" s="1241"/>
      <c r="AA21" s="1241"/>
      <c r="AB21" s="1241"/>
      <c r="AC21" s="1343"/>
      <c r="AD21" s="1344"/>
      <c r="AE21" s="1344"/>
      <c r="AF21" s="1344"/>
      <c r="AG21" s="1344"/>
      <c r="AH21" s="1344"/>
      <c r="AI21" s="1344"/>
      <c r="AJ21" s="1345"/>
      <c r="AK21" s="1343"/>
      <c r="AL21" s="1344"/>
      <c r="AM21" s="1344"/>
      <c r="AN21" s="1344"/>
      <c r="AO21" s="1344"/>
      <c r="AP21" s="1345"/>
      <c r="AQ21" s="1241"/>
      <c r="AR21" s="1241"/>
      <c r="AS21" s="1241"/>
      <c r="AT21" s="1241"/>
      <c r="AU21" s="1241"/>
      <c r="AV21" s="1241"/>
      <c r="AW21" s="1241"/>
      <c r="AX21" s="1241"/>
      <c r="AY21" s="1242"/>
      <c r="BG21" s="23"/>
    </row>
    <row r="22" spans="3:59" ht="18" customHeight="1" thickBot="1" x14ac:dyDescent="0.35">
      <c r="C22" s="22"/>
      <c r="BG22" s="23"/>
    </row>
    <row r="23" spans="3:59" ht="18" customHeight="1" x14ac:dyDescent="0.3">
      <c r="C23" s="22"/>
      <c r="H23" s="1336" t="s">
        <v>182</v>
      </c>
      <c r="I23" s="1337"/>
      <c r="J23" s="1337"/>
      <c r="K23" s="1337"/>
      <c r="L23" s="1337"/>
      <c r="M23" s="1337"/>
      <c r="N23" s="1337"/>
      <c r="O23" s="1337"/>
      <c r="P23" s="1337"/>
      <c r="Q23" s="1337"/>
      <c r="R23" s="1337"/>
      <c r="S23" s="1337"/>
      <c r="T23" s="1337"/>
      <c r="U23" s="1337"/>
      <c r="V23" s="1337"/>
      <c r="W23" s="1337"/>
      <c r="X23" s="1337"/>
      <c r="Y23" s="1337"/>
      <c r="Z23" s="1337"/>
      <c r="AA23" s="1337"/>
      <c r="AB23" s="1337"/>
      <c r="AC23" s="1259" t="s">
        <v>179</v>
      </c>
      <c r="AD23" s="1259"/>
      <c r="AE23" s="1259"/>
      <c r="AF23" s="1259"/>
      <c r="AG23" s="1259"/>
      <c r="AH23" s="1259"/>
      <c r="AI23" s="1259"/>
      <c r="AJ23" s="1259"/>
      <c r="AK23" s="1259" t="s">
        <v>183</v>
      </c>
      <c r="AL23" s="1259"/>
      <c r="AM23" s="1259"/>
      <c r="AN23" s="1259"/>
      <c r="AO23" s="1259"/>
      <c r="AP23" s="1259"/>
      <c r="AQ23" s="1259"/>
      <c r="AR23" s="1259"/>
      <c r="AS23" s="1259"/>
      <c r="AT23" s="1259"/>
      <c r="AU23" s="1259"/>
      <c r="AV23" s="1259"/>
      <c r="AW23" s="1259"/>
      <c r="AX23" s="1259"/>
      <c r="AY23" s="1260"/>
      <c r="BG23" s="23"/>
    </row>
    <row r="24" spans="3:59" ht="18" customHeight="1" x14ac:dyDescent="0.3">
      <c r="C24" s="22"/>
      <c r="H24" s="1226"/>
      <c r="I24" s="1227"/>
      <c r="J24" s="1227"/>
      <c r="K24" s="1227"/>
      <c r="L24" s="1227"/>
      <c r="M24" s="1227"/>
      <c r="N24" s="1227"/>
      <c r="O24" s="1227"/>
      <c r="P24" s="1227"/>
      <c r="Q24" s="1227"/>
      <c r="R24" s="1227"/>
      <c r="S24" s="1227"/>
      <c r="T24" s="1227"/>
      <c r="U24" s="1227"/>
      <c r="V24" s="1227"/>
      <c r="W24" s="1227"/>
      <c r="X24" s="1227"/>
      <c r="Y24" s="1227"/>
      <c r="Z24" s="1227"/>
      <c r="AA24" s="1227"/>
      <c r="AB24" s="1227"/>
      <c r="AC24" s="1205"/>
      <c r="AD24" s="1205"/>
      <c r="AE24" s="1205"/>
      <c r="AF24" s="1205"/>
      <c r="AG24" s="1205"/>
      <c r="AH24" s="1205"/>
      <c r="AI24" s="1205"/>
      <c r="AJ24" s="1205"/>
      <c r="AK24" s="1205"/>
      <c r="AL24" s="1205"/>
      <c r="AM24" s="1205"/>
      <c r="AN24" s="1205"/>
      <c r="AO24" s="1205"/>
      <c r="AP24" s="1205"/>
      <c r="AQ24" s="1205"/>
      <c r="AR24" s="1205"/>
      <c r="AS24" s="1205"/>
      <c r="AT24" s="1205"/>
      <c r="AU24" s="1205"/>
      <c r="AV24" s="1205"/>
      <c r="AW24" s="1205"/>
      <c r="AX24" s="1205"/>
      <c r="AY24" s="1206"/>
      <c r="BG24" s="23"/>
    </row>
    <row r="25" spans="3:59" ht="15" thickBot="1" x14ac:dyDescent="0.35">
      <c r="C25" s="22"/>
      <c r="H25" s="1338"/>
      <c r="I25" s="1339"/>
      <c r="J25" s="1339"/>
      <c r="K25" s="1339"/>
      <c r="L25" s="1339"/>
      <c r="M25" s="1339"/>
      <c r="N25" s="1339"/>
      <c r="O25" s="1339"/>
      <c r="P25" s="1339"/>
      <c r="Q25" s="1339"/>
      <c r="R25" s="1339"/>
      <c r="S25" s="1339"/>
      <c r="T25" s="1339"/>
      <c r="U25" s="1339"/>
      <c r="V25" s="1339"/>
      <c r="W25" s="1339"/>
      <c r="X25" s="1339"/>
      <c r="Y25" s="1339"/>
      <c r="Z25" s="1339"/>
      <c r="AA25" s="1339"/>
      <c r="AB25" s="1339"/>
      <c r="AC25" s="1340"/>
      <c r="AD25" s="1340"/>
      <c r="AE25" s="1340"/>
      <c r="AF25" s="1340"/>
      <c r="AG25" s="1340"/>
      <c r="AH25" s="1340"/>
      <c r="AI25" s="1340"/>
      <c r="AJ25" s="1340"/>
      <c r="AK25" s="1340"/>
      <c r="AL25" s="1340"/>
      <c r="AM25" s="1340"/>
      <c r="AN25" s="1340"/>
      <c r="AO25" s="1340"/>
      <c r="AP25" s="1340"/>
      <c r="AQ25" s="1340"/>
      <c r="AR25" s="1340"/>
      <c r="AS25" s="1340"/>
      <c r="AT25" s="1340"/>
      <c r="AU25" s="1340"/>
      <c r="AV25" s="1340"/>
      <c r="AW25" s="1340"/>
      <c r="AX25" s="1340"/>
      <c r="AY25" s="1341"/>
      <c r="BG25" s="23"/>
    </row>
    <row r="26" spans="3:59" x14ac:dyDescent="0.3">
      <c r="C26" s="22"/>
      <c r="H26" s="1328"/>
      <c r="I26" s="1329"/>
      <c r="J26" s="1329"/>
      <c r="K26" s="1329"/>
      <c r="L26" s="1329"/>
      <c r="M26" s="1329"/>
      <c r="N26" s="1329"/>
      <c r="O26" s="1329"/>
      <c r="P26" s="1329"/>
      <c r="Q26" s="1329"/>
      <c r="R26" s="1329"/>
      <c r="S26" s="1329"/>
      <c r="T26" s="1329"/>
      <c r="U26" s="1329"/>
      <c r="V26" s="1329"/>
      <c r="W26" s="1329"/>
      <c r="X26" s="1329"/>
      <c r="Y26" s="1329"/>
      <c r="Z26" s="1329"/>
      <c r="AA26" s="1329"/>
      <c r="AB26" s="1329"/>
      <c r="AC26" s="1332"/>
      <c r="AD26" s="1332"/>
      <c r="AE26" s="1332"/>
      <c r="AF26" s="1332"/>
      <c r="AG26" s="1332"/>
      <c r="AH26" s="1332"/>
      <c r="AI26" s="1332"/>
      <c r="AJ26" s="1332"/>
      <c r="AK26" s="1329"/>
      <c r="AL26" s="1329"/>
      <c r="AM26" s="1329"/>
      <c r="AN26" s="1329"/>
      <c r="AO26" s="1329"/>
      <c r="AP26" s="1329"/>
      <c r="AQ26" s="1329"/>
      <c r="AR26" s="1329"/>
      <c r="AS26" s="1329"/>
      <c r="AT26" s="1329"/>
      <c r="AU26" s="1329"/>
      <c r="AV26" s="1329"/>
      <c r="AW26" s="1329"/>
      <c r="AX26" s="1329"/>
      <c r="AY26" s="1334"/>
      <c r="BG26" s="23"/>
    </row>
    <row r="27" spans="3:59" x14ac:dyDescent="0.3">
      <c r="C27" s="22"/>
      <c r="H27" s="1330"/>
      <c r="I27" s="1331"/>
      <c r="J27" s="1331"/>
      <c r="K27" s="1331"/>
      <c r="L27" s="1331"/>
      <c r="M27" s="1331"/>
      <c r="N27" s="1331"/>
      <c r="O27" s="1331"/>
      <c r="P27" s="1331"/>
      <c r="Q27" s="1331"/>
      <c r="R27" s="1331"/>
      <c r="S27" s="1331"/>
      <c r="T27" s="1331"/>
      <c r="U27" s="1331"/>
      <c r="V27" s="1331"/>
      <c r="W27" s="1331"/>
      <c r="X27" s="1331"/>
      <c r="Y27" s="1331"/>
      <c r="Z27" s="1331"/>
      <c r="AA27" s="1331"/>
      <c r="AB27" s="1331"/>
      <c r="AC27" s="1333"/>
      <c r="AD27" s="1333"/>
      <c r="AE27" s="1333"/>
      <c r="AF27" s="1333"/>
      <c r="AG27" s="1333"/>
      <c r="AH27" s="1333"/>
      <c r="AI27" s="1333"/>
      <c r="AJ27" s="1333"/>
      <c r="AK27" s="1331"/>
      <c r="AL27" s="1331"/>
      <c r="AM27" s="1331"/>
      <c r="AN27" s="1331"/>
      <c r="AO27" s="1331"/>
      <c r="AP27" s="1331"/>
      <c r="AQ27" s="1331"/>
      <c r="AR27" s="1331"/>
      <c r="AS27" s="1331"/>
      <c r="AT27" s="1331"/>
      <c r="AU27" s="1331"/>
      <c r="AV27" s="1331"/>
      <c r="AW27" s="1331"/>
      <c r="AX27" s="1331"/>
      <c r="AY27" s="1335"/>
      <c r="BG27" s="23"/>
    </row>
    <row r="28" spans="3:59" ht="15" thickBot="1" x14ac:dyDescent="0.35">
      <c r="C28" s="24"/>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c r="AT28" s="25"/>
      <c r="AU28" s="25"/>
      <c r="AV28" s="25"/>
      <c r="AW28" s="25"/>
      <c r="AX28" s="25"/>
      <c r="AY28" s="25"/>
      <c r="AZ28" s="25"/>
      <c r="BA28" s="25"/>
      <c r="BB28" s="25"/>
      <c r="BC28" s="25"/>
      <c r="BD28" s="25"/>
      <c r="BE28" s="25"/>
      <c r="BF28" s="25"/>
      <c r="BG28" s="26"/>
    </row>
  </sheetData>
  <sheetProtection algorithmName="SHA-512" hashValue="jkaT6Z1HdSQyO9xECTDgKxtqTYtKe/RjtvdWnxelPhajmZ34IhC3pZDUz+02CfId5TfvQjDKiuBfsCIYhPW4TA==" saltValue="rlfJqMp4O3SPJ5yIbCOKfQ==" spinCount="100000" sheet="1" objects="1" scenarios="1"/>
  <mergeCells count="48">
    <mergeCell ref="D5:BB5"/>
    <mergeCell ref="D4:BB4"/>
    <mergeCell ref="D7:BB10"/>
    <mergeCell ref="H19:AB19"/>
    <mergeCell ref="H20:AB20"/>
    <mergeCell ref="AK11:AP13"/>
    <mergeCell ref="AK14:AP14"/>
    <mergeCell ref="AK15:AP15"/>
    <mergeCell ref="AK16:AP16"/>
    <mergeCell ref="AK17:AP17"/>
    <mergeCell ref="H11:AB13"/>
    <mergeCell ref="AC11:AJ13"/>
    <mergeCell ref="AC15:AJ15"/>
    <mergeCell ref="AC16:AJ16"/>
    <mergeCell ref="AC17:AJ17"/>
    <mergeCell ref="AQ18:AY18"/>
    <mergeCell ref="H14:AB14"/>
    <mergeCell ref="H15:AB15"/>
    <mergeCell ref="H16:AB16"/>
    <mergeCell ref="H17:AB17"/>
    <mergeCell ref="H18:AB18"/>
    <mergeCell ref="AC18:AJ18"/>
    <mergeCell ref="AK18:AP18"/>
    <mergeCell ref="AC14:AJ14"/>
    <mergeCell ref="AQ11:AY13"/>
    <mergeCell ref="AQ14:AY14"/>
    <mergeCell ref="AQ15:AY15"/>
    <mergeCell ref="AQ16:AY16"/>
    <mergeCell ref="AQ17:AY17"/>
    <mergeCell ref="AQ19:AY19"/>
    <mergeCell ref="AQ20:AY20"/>
    <mergeCell ref="AQ21:AY21"/>
    <mergeCell ref="H23:AB25"/>
    <mergeCell ref="AC23:AJ25"/>
    <mergeCell ref="AK23:AY25"/>
    <mergeCell ref="AC19:AJ19"/>
    <mergeCell ref="AC20:AJ20"/>
    <mergeCell ref="AC21:AJ21"/>
    <mergeCell ref="AK21:AP21"/>
    <mergeCell ref="AK19:AP19"/>
    <mergeCell ref="AK20:AP20"/>
    <mergeCell ref="H21:AB21"/>
    <mergeCell ref="H26:AB26"/>
    <mergeCell ref="H27:AB27"/>
    <mergeCell ref="AC26:AJ26"/>
    <mergeCell ref="AC27:AJ27"/>
    <mergeCell ref="AK26:AY26"/>
    <mergeCell ref="AK27:AY27"/>
  </mergeCells>
  <pageMargins left="0.7" right="0.7" top="1.5" bottom="0.75" header="0.55000000000000004" footer="0.3"/>
  <pageSetup orientation="portrait" r:id="rId1"/>
  <headerFooter>
    <oddHeader>&amp;C&amp;G</oddHeader>
    <oddFooter>&amp;L&amp;D&amp;R&amp;N</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5"/>
  <dimension ref="E6"/>
  <sheetViews>
    <sheetView showGridLines="0" showRowColHeaders="0" workbookViewId="0">
      <selection activeCell="D36" sqref="D36"/>
    </sheetView>
  </sheetViews>
  <sheetFormatPr defaultRowHeight="14.4" x14ac:dyDescent="0.3"/>
  <sheetData>
    <row r="6" spans="5:5" x14ac:dyDescent="0.3">
      <c r="E6" s="123"/>
    </row>
  </sheetData>
  <pageMargins left="0.7" right="0.7" top="0.75" bottom="0.75" header="0.3" footer="0.3"/>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tabColor theme="1" tint="4.9989318521683403E-2"/>
    <pageSetUpPr fitToPage="1"/>
  </sheetPr>
  <dimension ref="A1:AC32"/>
  <sheetViews>
    <sheetView showGridLines="0" showRowColHeaders="0" topLeftCell="B1" zoomScaleNormal="100" workbookViewId="0"/>
  </sheetViews>
  <sheetFormatPr defaultRowHeight="14.4" x14ac:dyDescent="0.3"/>
  <cols>
    <col min="1" max="1" width="1.33203125" hidden="1" customWidth="1"/>
    <col min="2" max="2" width="0.33203125" customWidth="1"/>
    <col min="3" max="3" width="0.44140625" customWidth="1"/>
    <col min="4" max="4" width="6.33203125" style="47" customWidth="1"/>
    <col min="5" max="5" width="12.109375" style="47" customWidth="1"/>
    <col min="6" max="6" width="12.88671875" style="47" customWidth="1"/>
    <col min="7" max="7" width="9.109375" customWidth="1"/>
    <col min="8" max="9" width="7.44140625" bestFit="1" customWidth="1"/>
    <col min="10" max="10" width="8.5546875" customWidth="1"/>
    <col min="11" max="11" width="7.44140625" bestFit="1" customWidth="1"/>
    <col min="12" max="12" width="7.44140625" customWidth="1"/>
    <col min="13" max="13" width="8.5546875" customWidth="1"/>
    <col min="14" max="15" width="7.44140625" bestFit="1" customWidth="1"/>
    <col min="16" max="16" width="8.5546875" customWidth="1"/>
    <col min="17" max="18" width="7.44140625" bestFit="1" customWidth="1"/>
    <col min="19" max="19" width="8.5546875" customWidth="1"/>
    <col min="20" max="21" width="7.44140625" bestFit="1" customWidth="1"/>
    <col min="23" max="24" width="7.44140625" bestFit="1" customWidth="1"/>
    <col min="25" max="25" width="2.5546875" customWidth="1"/>
  </cols>
  <sheetData>
    <row r="1" spans="4:29" ht="7.5" customHeight="1" thickBot="1" x14ac:dyDescent="0.35"/>
    <row r="2" spans="4:29" ht="16.95" customHeight="1" x14ac:dyDescent="0.3">
      <c r="D2" s="1375" t="s">
        <v>223</v>
      </c>
      <c r="E2" s="1376"/>
      <c r="F2" s="1376"/>
      <c r="G2" s="1376"/>
      <c r="H2" s="1376"/>
      <c r="I2" s="1376"/>
      <c r="J2" s="1376"/>
      <c r="K2" s="1376"/>
      <c r="L2" s="1376"/>
      <c r="M2" s="1376"/>
      <c r="N2" s="633"/>
      <c r="O2" s="633"/>
      <c r="P2" s="718"/>
      <c r="Q2" s="718"/>
      <c r="R2" s="718"/>
      <c r="S2" s="718"/>
      <c r="T2" s="718"/>
      <c r="U2" s="718"/>
      <c r="V2" s="718"/>
      <c r="W2" s="718"/>
      <c r="X2" s="720"/>
      <c r="Y2" s="110"/>
    </row>
    <row r="3" spans="4:29" ht="36.6" customHeight="1" thickBot="1" x14ac:dyDescent="0.35">
      <c r="D3" s="1377"/>
      <c r="E3" s="1378"/>
      <c r="F3" s="1378"/>
      <c r="G3" s="1378"/>
      <c r="H3" s="1378"/>
      <c r="I3" s="1378"/>
      <c r="J3" s="1378"/>
      <c r="K3" s="1378"/>
      <c r="L3" s="1378"/>
      <c r="M3" s="1378"/>
      <c r="N3" s="719"/>
      <c r="O3" s="719"/>
      <c r="P3" s="719"/>
      <c r="Q3" s="719"/>
      <c r="R3" s="719"/>
      <c r="S3" s="719"/>
      <c r="T3" s="719"/>
      <c r="U3" s="719"/>
      <c r="V3" s="719"/>
      <c r="W3" s="719"/>
      <c r="X3" s="721"/>
      <c r="Y3" s="110"/>
    </row>
    <row r="4" spans="4:29" ht="16.95" customHeight="1" thickBot="1" x14ac:dyDescent="0.35">
      <c r="D4" s="316"/>
      <c r="E4" s="317"/>
      <c r="F4" s="318"/>
      <c r="G4" s="1304" t="s">
        <v>115</v>
      </c>
      <c r="H4" s="1304"/>
      <c r="I4" s="1353"/>
      <c r="J4" s="1304" t="s">
        <v>115</v>
      </c>
      <c r="K4" s="1304"/>
      <c r="L4" s="1353"/>
      <c r="M4" s="1304" t="s">
        <v>115</v>
      </c>
      <c r="N4" s="1304"/>
      <c r="O4" s="1353"/>
      <c r="P4" s="1304" t="s">
        <v>115</v>
      </c>
      <c r="Q4" s="1304"/>
      <c r="R4" s="1353"/>
      <c r="S4" s="1304" t="s">
        <v>115</v>
      </c>
      <c r="T4" s="1304"/>
      <c r="U4" s="1353"/>
      <c r="V4" s="1304" t="s">
        <v>115</v>
      </c>
      <c r="W4" s="1304"/>
      <c r="X4" s="1353"/>
      <c r="Y4" s="110"/>
      <c r="Z4" s="863" t="s">
        <v>671</v>
      </c>
      <c r="AA4" s="863"/>
      <c r="AB4" s="863"/>
    </row>
    <row r="5" spans="4:29" ht="16.95" customHeight="1" thickBot="1" x14ac:dyDescent="0.35">
      <c r="D5" s="1371" t="s">
        <v>1069</v>
      </c>
      <c r="E5" s="1372"/>
      <c r="F5" s="1373"/>
      <c r="G5" s="1364"/>
      <c r="H5" s="1365"/>
      <c r="I5" s="1366"/>
      <c r="J5" s="1368"/>
      <c r="K5" s="1369"/>
      <c r="L5" s="1370"/>
      <c r="M5" s="1364"/>
      <c r="N5" s="1365"/>
      <c r="O5" s="1366"/>
      <c r="P5" s="1368"/>
      <c r="Q5" s="1369"/>
      <c r="R5" s="1370"/>
      <c r="S5" s="1360"/>
      <c r="T5" s="1360"/>
      <c r="U5" s="1360"/>
      <c r="V5" s="1368"/>
      <c r="W5" s="1369"/>
      <c r="X5" s="1370"/>
      <c r="Y5" s="110"/>
    </row>
    <row r="6" spans="4:29" ht="16.95" customHeight="1" x14ac:dyDescent="0.3">
      <c r="D6" s="1381"/>
      <c r="E6" s="320"/>
      <c r="F6" s="321"/>
      <c r="G6" s="1361" t="s">
        <v>672</v>
      </c>
      <c r="H6" s="1361"/>
      <c r="I6" s="1383"/>
      <c r="J6" s="1361" t="s">
        <v>672</v>
      </c>
      <c r="K6" s="1361"/>
      <c r="L6" s="1383"/>
      <c r="M6" s="1361" t="s">
        <v>672</v>
      </c>
      <c r="N6" s="1361"/>
      <c r="O6" s="1362"/>
      <c r="P6" s="1361" t="s">
        <v>672</v>
      </c>
      <c r="Q6" s="1361"/>
      <c r="R6" s="1362"/>
      <c r="S6" s="1361" t="s">
        <v>672</v>
      </c>
      <c r="T6" s="1361"/>
      <c r="U6" s="1362"/>
      <c r="V6" s="1361" t="s">
        <v>672</v>
      </c>
      <c r="W6" s="1361"/>
      <c r="X6" s="1362"/>
      <c r="Y6" s="49"/>
    </row>
    <row r="7" spans="4:29" ht="16.95" customHeight="1" thickBot="1" x14ac:dyDescent="0.35">
      <c r="D7" s="1382"/>
      <c r="E7" s="834"/>
      <c r="F7" s="322"/>
      <c r="G7" s="1325"/>
      <c r="H7" s="1325"/>
      <c r="I7" s="1384"/>
      <c r="J7" s="1325"/>
      <c r="K7" s="1325"/>
      <c r="L7" s="1384"/>
      <c r="M7" s="1325"/>
      <c r="N7" s="1325"/>
      <c r="O7" s="1367"/>
      <c r="P7" s="1325"/>
      <c r="Q7" s="1325"/>
      <c r="R7" s="1367"/>
      <c r="S7" s="1325"/>
      <c r="T7" s="1325"/>
      <c r="U7" s="1363"/>
      <c r="V7" s="1325"/>
      <c r="W7" s="1325"/>
      <c r="X7" s="1363"/>
      <c r="Y7" s="49"/>
    </row>
    <row r="8" spans="4:29" ht="16.95" customHeight="1" thickBot="1" x14ac:dyDescent="0.35">
      <c r="D8" s="1382"/>
      <c r="E8" s="834"/>
      <c r="F8" s="322"/>
      <c r="G8" s="1357" t="str">
        <f>IF(I6&gt;5,"No Staffing Credit",IF(I6&lt;5.1," "))</f>
        <v xml:space="preserve"> </v>
      </c>
      <c r="H8" s="1358"/>
      <c r="I8" s="1359"/>
      <c r="J8" s="1357" t="str">
        <f>IF(L6&gt;5,"No Staffing Credit",IF(L6&lt;5.1," "))</f>
        <v xml:space="preserve"> </v>
      </c>
      <c r="K8" s="1358"/>
      <c r="L8" s="1359"/>
      <c r="M8" s="1374" t="str">
        <f>IF(O6&gt;5,"No Staffing Credit",IF(O6&lt;5.1," "))</f>
        <v xml:space="preserve"> </v>
      </c>
      <c r="N8" s="1358"/>
      <c r="O8" s="1359"/>
      <c r="P8" s="1374" t="str">
        <f>IF(R6&gt;5,"No Staffing Credit",IF(R6&lt;5.1," "))</f>
        <v xml:space="preserve"> </v>
      </c>
      <c r="Q8" s="1358"/>
      <c r="R8" s="1359"/>
      <c r="S8" s="1374" t="str">
        <f>IF(U6&gt;5,"No Staffing Credit",IF(U6&lt;5.1," "))</f>
        <v xml:space="preserve"> </v>
      </c>
      <c r="T8" s="1358"/>
      <c r="U8" s="1359"/>
      <c r="V8" s="1374" t="str">
        <f>IF(X6&gt;5,"No Staffing Credit",IF(X6&lt;5.1," "))</f>
        <v xml:space="preserve"> </v>
      </c>
      <c r="W8" s="1358"/>
      <c r="X8" s="1359"/>
      <c r="Y8" s="49"/>
    </row>
    <row r="9" spans="4:29" ht="34.5" customHeight="1" thickBot="1" x14ac:dyDescent="0.35">
      <c r="D9" s="323" t="s">
        <v>104</v>
      </c>
      <c r="E9" s="325" t="s">
        <v>105</v>
      </c>
      <c r="F9" s="319" t="s">
        <v>673</v>
      </c>
      <c r="G9" s="585" t="s">
        <v>116</v>
      </c>
      <c r="H9" s="588" t="s">
        <v>805</v>
      </c>
      <c r="I9" s="591" t="s">
        <v>804</v>
      </c>
      <c r="J9" s="585" t="s">
        <v>116</v>
      </c>
      <c r="K9" s="588" t="s">
        <v>805</v>
      </c>
      <c r="L9" s="589" t="s">
        <v>804</v>
      </c>
      <c r="M9" s="812" t="s">
        <v>116</v>
      </c>
      <c r="N9" s="827" t="s">
        <v>805</v>
      </c>
      <c r="O9" s="828" t="s">
        <v>804</v>
      </c>
      <c r="P9" s="812" t="s">
        <v>116</v>
      </c>
      <c r="Q9" s="827" t="s">
        <v>805</v>
      </c>
      <c r="R9" s="828" t="s">
        <v>804</v>
      </c>
      <c r="S9" s="812" t="s">
        <v>116</v>
      </c>
      <c r="T9" s="827" t="s">
        <v>805</v>
      </c>
      <c r="U9" s="828" t="s">
        <v>804</v>
      </c>
      <c r="V9" s="812" t="s">
        <v>116</v>
      </c>
      <c r="W9" s="827" t="s">
        <v>805</v>
      </c>
      <c r="X9" s="828" t="s">
        <v>804</v>
      </c>
      <c r="Y9" s="236"/>
      <c r="Z9" s="1380"/>
      <c r="AA9" s="1380"/>
      <c r="AB9" s="1380"/>
      <c r="AC9" s="1380"/>
    </row>
    <row r="10" spans="4:29" ht="14.4" customHeight="1" x14ac:dyDescent="0.3">
      <c r="D10" s="39">
        <v>1</v>
      </c>
      <c r="E10" s="324">
        <f>'Structure Fire Respones'!D7</f>
        <v>0</v>
      </c>
      <c r="F10" s="857">
        <f>'Structure Fire Respones'!E7</f>
        <v>0</v>
      </c>
      <c r="G10" s="587"/>
      <c r="H10" s="593"/>
      <c r="I10" s="594"/>
      <c r="J10" s="592"/>
      <c r="K10" s="593"/>
      <c r="L10" s="599"/>
      <c r="M10" s="829"/>
      <c r="N10" s="830"/>
      <c r="O10" s="831"/>
      <c r="P10" s="829"/>
      <c r="Q10" s="830"/>
      <c r="R10" s="831"/>
      <c r="S10" s="829"/>
      <c r="T10" s="830"/>
      <c r="U10" s="831"/>
      <c r="V10" s="829"/>
      <c r="W10" s="830"/>
      <c r="X10" s="831"/>
      <c r="Y10" s="9"/>
      <c r="Z10" s="117"/>
      <c r="AA10" s="117"/>
    </row>
    <row r="11" spans="4:29" ht="16.5" customHeight="1" x14ac:dyDescent="0.3">
      <c r="D11" s="40">
        <v>2</v>
      </c>
      <c r="E11" s="324">
        <f>'Structure Fire Respones'!D8</f>
        <v>0</v>
      </c>
      <c r="F11" s="858">
        <f>'Structure Fire Respones'!E8</f>
        <v>0</v>
      </c>
      <c r="G11" s="494"/>
      <c r="H11" s="595"/>
      <c r="I11" s="594"/>
      <c r="J11" s="238"/>
      <c r="K11" s="593"/>
      <c r="L11" s="599"/>
      <c r="M11" s="832"/>
      <c r="N11" s="595"/>
      <c r="O11" s="600"/>
      <c r="P11" s="832"/>
      <c r="Q11" s="595"/>
      <c r="R11" s="600"/>
      <c r="S11" s="832"/>
      <c r="T11" s="595"/>
      <c r="U11" s="600"/>
      <c r="V11" s="832"/>
      <c r="W11" s="595"/>
      <c r="X11" s="600"/>
      <c r="Y11" s="9"/>
      <c r="Z11" s="117"/>
      <c r="AA11" s="117"/>
    </row>
    <row r="12" spans="4:29" ht="16.5" customHeight="1" x14ac:dyDescent="0.3">
      <c r="D12" s="40">
        <v>3</v>
      </c>
      <c r="E12" s="324">
        <f>'Structure Fire Respones'!D9</f>
        <v>0</v>
      </c>
      <c r="F12" s="858">
        <f>'Structure Fire Respones'!E9</f>
        <v>0</v>
      </c>
      <c r="G12" s="494"/>
      <c r="H12" s="595"/>
      <c r="I12" s="594"/>
      <c r="J12" s="238"/>
      <c r="K12" s="593"/>
      <c r="L12" s="599"/>
      <c r="M12" s="832"/>
      <c r="N12" s="595"/>
      <c r="O12" s="600"/>
      <c r="P12" s="832"/>
      <c r="Q12" s="595"/>
      <c r="R12" s="600"/>
      <c r="S12" s="832"/>
      <c r="T12" s="595"/>
      <c r="U12" s="600"/>
      <c r="V12" s="832"/>
      <c r="W12" s="595"/>
      <c r="X12" s="600"/>
      <c r="Y12" s="9"/>
    </row>
    <row r="13" spans="4:29" ht="16.5" customHeight="1" x14ac:dyDescent="0.3">
      <c r="D13" s="40">
        <v>4</v>
      </c>
      <c r="E13" s="324">
        <f>'Structure Fire Respones'!D10</f>
        <v>0</v>
      </c>
      <c r="F13" s="858">
        <f>'Structure Fire Respones'!E10</f>
        <v>0</v>
      </c>
      <c r="G13" s="494"/>
      <c r="H13" s="595"/>
      <c r="I13" s="594"/>
      <c r="J13" s="238"/>
      <c r="K13" s="593"/>
      <c r="L13" s="599"/>
      <c r="M13" s="832"/>
      <c r="N13" s="595"/>
      <c r="O13" s="600"/>
      <c r="P13" s="832"/>
      <c r="Q13" s="595"/>
      <c r="R13" s="600"/>
      <c r="S13" s="832"/>
      <c r="T13" s="595"/>
      <c r="U13" s="600"/>
      <c r="V13" s="832"/>
      <c r="W13" s="595"/>
      <c r="X13" s="600"/>
      <c r="Y13" s="9"/>
    </row>
    <row r="14" spans="4:29" ht="16.5" customHeight="1" x14ac:dyDescent="0.3">
      <c r="D14" s="40">
        <v>5</v>
      </c>
      <c r="E14" s="324">
        <f>'Structure Fire Respones'!D11</f>
        <v>0</v>
      </c>
      <c r="F14" s="858">
        <f>'Structure Fire Respones'!E11</f>
        <v>0</v>
      </c>
      <c r="G14" s="494"/>
      <c r="H14" s="595"/>
      <c r="I14" s="594"/>
      <c r="J14" s="238"/>
      <c r="K14" s="593"/>
      <c r="L14" s="599"/>
      <c r="M14" s="832"/>
      <c r="N14" s="595"/>
      <c r="O14" s="600"/>
      <c r="P14" s="832"/>
      <c r="Q14" s="595"/>
      <c r="R14" s="600"/>
      <c r="S14" s="832"/>
      <c r="T14" s="595"/>
      <c r="U14" s="600"/>
      <c r="V14" s="832"/>
      <c r="W14" s="595"/>
      <c r="X14" s="600"/>
      <c r="Y14" s="9"/>
      <c r="Z14" s="1380"/>
      <c r="AA14" s="1380"/>
      <c r="AB14" s="1380"/>
      <c r="AC14" s="1380"/>
    </row>
    <row r="15" spans="4:29" ht="15" customHeight="1" x14ac:dyDescent="0.3">
      <c r="D15" s="40">
        <v>6</v>
      </c>
      <c r="E15" s="324">
        <f>'Structure Fire Respones'!D12</f>
        <v>0</v>
      </c>
      <c r="F15" s="858">
        <f>'Structure Fire Respones'!E12</f>
        <v>0</v>
      </c>
      <c r="G15" s="494"/>
      <c r="H15" s="595"/>
      <c r="I15" s="594"/>
      <c r="J15" s="238"/>
      <c r="K15" s="593"/>
      <c r="L15" s="599"/>
      <c r="M15" s="832"/>
      <c r="N15" s="595"/>
      <c r="O15" s="600"/>
      <c r="P15" s="832"/>
      <c r="Q15" s="595"/>
      <c r="R15" s="600"/>
      <c r="S15" s="832"/>
      <c r="T15" s="595"/>
      <c r="U15" s="600"/>
      <c r="V15" s="832"/>
      <c r="W15" s="595"/>
      <c r="X15" s="600"/>
      <c r="Y15" s="9"/>
      <c r="Z15" s="1379" t="s">
        <v>898</v>
      </c>
      <c r="AA15" s="1379"/>
      <c r="AB15" s="1379"/>
      <c r="AC15" s="1379"/>
    </row>
    <row r="16" spans="4:29" ht="18" x14ac:dyDescent="0.3">
      <c r="D16" s="40">
        <v>7</v>
      </c>
      <c r="E16" s="324">
        <f>'Structure Fire Respones'!D13</f>
        <v>0</v>
      </c>
      <c r="F16" s="858">
        <f>'Structure Fire Respones'!E13</f>
        <v>0</v>
      </c>
      <c r="G16" s="494"/>
      <c r="H16" s="595"/>
      <c r="I16" s="594"/>
      <c r="J16" s="238"/>
      <c r="K16" s="593"/>
      <c r="L16" s="599"/>
      <c r="M16" s="832"/>
      <c r="N16" s="595"/>
      <c r="O16" s="600"/>
      <c r="P16" s="832"/>
      <c r="Q16" s="595"/>
      <c r="R16" s="600"/>
      <c r="S16" s="832"/>
      <c r="T16" s="595"/>
      <c r="U16" s="600"/>
      <c r="V16" s="832"/>
      <c r="W16" s="595"/>
      <c r="X16" s="600"/>
      <c r="Y16" s="9"/>
      <c r="Z16" s="119"/>
      <c r="AA16" s="119"/>
      <c r="AB16" s="119"/>
    </row>
    <row r="17" spans="4:28" ht="18" x14ac:dyDescent="0.3">
      <c r="D17" s="40">
        <v>8</v>
      </c>
      <c r="E17" s="324">
        <f>'Structure Fire Respones'!D14</f>
        <v>0</v>
      </c>
      <c r="F17" s="858">
        <f>'Structure Fire Respones'!E14</f>
        <v>0</v>
      </c>
      <c r="G17" s="494"/>
      <c r="H17" s="595"/>
      <c r="I17" s="594"/>
      <c r="J17" s="238"/>
      <c r="K17" s="593"/>
      <c r="L17" s="599"/>
      <c r="M17" s="832"/>
      <c r="N17" s="595"/>
      <c r="O17" s="600"/>
      <c r="P17" s="832"/>
      <c r="Q17" s="595"/>
      <c r="R17" s="600"/>
      <c r="S17" s="832"/>
      <c r="T17" s="595"/>
      <c r="U17" s="600"/>
      <c r="V17" s="832"/>
      <c r="W17" s="595"/>
      <c r="X17" s="600"/>
      <c r="Y17" s="9"/>
      <c r="Z17" s="119"/>
      <c r="AA17" s="119"/>
      <c r="AB17" s="119"/>
    </row>
    <row r="18" spans="4:28" ht="18" x14ac:dyDescent="0.3">
      <c r="D18" s="40">
        <v>9</v>
      </c>
      <c r="E18" s="324">
        <f>'Structure Fire Respones'!D15</f>
        <v>0</v>
      </c>
      <c r="F18" s="858">
        <f>'Structure Fire Respones'!E15</f>
        <v>0</v>
      </c>
      <c r="G18" s="494"/>
      <c r="H18" s="595"/>
      <c r="I18" s="594"/>
      <c r="J18" s="238"/>
      <c r="K18" s="593"/>
      <c r="L18" s="599"/>
      <c r="M18" s="832"/>
      <c r="N18" s="595"/>
      <c r="O18" s="600"/>
      <c r="P18" s="832"/>
      <c r="Q18" s="595"/>
      <c r="R18" s="600"/>
      <c r="S18" s="832"/>
      <c r="T18" s="595"/>
      <c r="U18" s="600"/>
      <c r="V18" s="832"/>
      <c r="W18" s="595"/>
      <c r="X18" s="600"/>
      <c r="Y18" s="9"/>
      <c r="Z18" s="119"/>
      <c r="AA18" s="119"/>
      <c r="AB18" s="119"/>
    </row>
    <row r="19" spans="4:28" ht="18" x14ac:dyDescent="0.3">
      <c r="D19" s="40">
        <v>10</v>
      </c>
      <c r="E19" s="324">
        <f>'Structure Fire Respones'!D16</f>
        <v>0</v>
      </c>
      <c r="F19" s="858">
        <f>'Structure Fire Respones'!E16</f>
        <v>0</v>
      </c>
      <c r="G19" s="494"/>
      <c r="H19" s="595"/>
      <c r="I19" s="594"/>
      <c r="J19" s="238"/>
      <c r="K19" s="593"/>
      <c r="L19" s="599"/>
      <c r="M19" s="832"/>
      <c r="N19" s="595"/>
      <c r="O19" s="600"/>
      <c r="P19" s="832"/>
      <c r="Q19" s="595"/>
      <c r="R19" s="600"/>
      <c r="S19" s="832"/>
      <c r="T19" s="595"/>
      <c r="U19" s="600"/>
      <c r="V19" s="832"/>
      <c r="W19" s="595"/>
      <c r="X19" s="600"/>
      <c r="Y19" s="9"/>
      <c r="Z19" s="119"/>
      <c r="AA19" s="119"/>
      <c r="AB19" s="119"/>
    </row>
    <row r="20" spans="4:28" ht="15" customHeight="1" x14ac:dyDescent="0.3">
      <c r="D20" s="40">
        <v>11</v>
      </c>
      <c r="E20" s="324">
        <f>'Structure Fire Respones'!D17</f>
        <v>0</v>
      </c>
      <c r="F20" s="858">
        <f>'Structure Fire Respones'!E17</f>
        <v>0</v>
      </c>
      <c r="G20" s="494"/>
      <c r="H20" s="595"/>
      <c r="I20" s="594"/>
      <c r="J20" s="238"/>
      <c r="K20" s="593"/>
      <c r="L20" s="599"/>
      <c r="M20" s="832"/>
      <c r="N20" s="595"/>
      <c r="O20" s="600"/>
      <c r="P20" s="832"/>
      <c r="Q20" s="595"/>
      <c r="R20" s="600"/>
      <c r="S20" s="832"/>
      <c r="T20" s="595"/>
      <c r="U20" s="600"/>
      <c r="V20" s="832"/>
      <c r="W20" s="595"/>
      <c r="X20" s="600"/>
      <c r="Y20" s="9"/>
      <c r="Z20" s="119"/>
      <c r="AA20" s="119"/>
      <c r="AB20" s="119"/>
    </row>
    <row r="21" spans="4:28" ht="15" customHeight="1" x14ac:dyDescent="0.3">
      <c r="D21" s="40">
        <v>12</v>
      </c>
      <c r="E21" s="324">
        <f>'Structure Fire Respones'!D18</f>
        <v>0</v>
      </c>
      <c r="F21" s="858">
        <f>'Structure Fire Respones'!E18</f>
        <v>0</v>
      </c>
      <c r="G21" s="494"/>
      <c r="H21" s="595"/>
      <c r="I21" s="594"/>
      <c r="J21" s="238"/>
      <c r="K21" s="593"/>
      <c r="L21" s="599"/>
      <c r="M21" s="832"/>
      <c r="N21" s="595"/>
      <c r="O21" s="600"/>
      <c r="P21" s="832"/>
      <c r="Q21" s="595"/>
      <c r="R21" s="600"/>
      <c r="S21" s="832"/>
      <c r="T21" s="595"/>
      <c r="U21" s="600"/>
      <c r="V21" s="832"/>
      <c r="W21" s="595"/>
      <c r="X21" s="600"/>
      <c r="Y21" s="9"/>
      <c r="Z21" s="119"/>
      <c r="AA21" s="119"/>
      <c r="AB21" s="119"/>
    </row>
    <row r="22" spans="4:28" ht="15" customHeight="1" x14ac:dyDescent="0.3">
      <c r="D22" s="40">
        <v>13</v>
      </c>
      <c r="E22" s="324">
        <f>'Structure Fire Respones'!D19</f>
        <v>0</v>
      </c>
      <c r="F22" s="858">
        <f>'Structure Fire Respones'!E19</f>
        <v>0</v>
      </c>
      <c r="G22" s="494"/>
      <c r="H22" s="595"/>
      <c r="I22" s="594"/>
      <c r="J22" s="238"/>
      <c r="K22" s="593"/>
      <c r="L22" s="599"/>
      <c r="M22" s="832"/>
      <c r="N22" s="595"/>
      <c r="O22" s="600"/>
      <c r="P22" s="832"/>
      <c r="Q22" s="595"/>
      <c r="R22" s="600"/>
      <c r="S22" s="832"/>
      <c r="T22" s="595"/>
      <c r="U22" s="600"/>
      <c r="V22" s="832"/>
      <c r="W22" s="595"/>
      <c r="X22" s="600"/>
      <c r="Y22" s="9"/>
      <c r="Z22" s="119"/>
      <c r="AA22" s="119"/>
      <c r="AB22" s="119"/>
    </row>
    <row r="23" spans="4:28" ht="15" customHeight="1" x14ac:dyDescent="0.3">
      <c r="D23" s="40">
        <v>14</v>
      </c>
      <c r="E23" s="324">
        <f>'Structure Fire Respones'!D20</f>
        <v>0</v>
      </c>
      <c r="F23" s="858">
        <f>'Structure Fire Respones'!E20</f>
        <v>0</v>
      </c>
      <c r="G23" s="494"/>
      <c r="H23" s="595"/>
      <c r="I23" s="594"/>
      <c r="J23" s="238"/>
      <c r="K23" s="593"/>
      <c r="L23" s="599"/>
      <c r="M23" s="832"/>
      <c r="N23" s="595"/>
      <c r="O23" s="600"/>
      <c r="P23" s="832"/>
      <c r="Q23" s="595"/>
      <c r="R23" s="600"/>
      <c r="S23" s="832"/>
      <c r="T23" s="595"/>
      <c r="U23" s="600"/>
      <c r="V23" s="832"/>
      <c r="W23" s="595"/>
      <c r="X23" s="600"/>
      <c r="Y23" s="9"/>
    </row>
    <row r="24" spans="4:28" ht="15" customHeight="1" x14ac:dyDescent="0.3">
      <c r="D24" s="40">
        <v>15</v>
      </c>
      <c r="E24" s="324">
        <f>'Structure Fire Respones'!D21</f>
        <v>0</v>
      </c>
      <c r="F24" s="858">
        <f>'Structure Fire Respones'!E21</f>
        <v>0</v>
      </c>
      <c r="G24" s="494"/>
      <c r="H24" s="595"/>
      <c r="I24" s="594"/>
      <c r="J24" s="238"/>
      <c r="K24" s="593"/>
      <c r="L24" s="599"/>
      <c r="M24" s="832"/>
      <c r="N24" s="595"/>
      <c r="O24" s="600"/>
      <c r="P24" s="832"/>
      <c r="Q24" s="595"/>
      <c r="R24" s="600"/>
      <c r="S24" s="832"/>
      <c r="T24" s="595"/>
      <c r="U24" s="600"/>
      <c r="V24" s="832"/>
      <c r="W24" s="595"/>
      <c r="X24" s="600"/>
      <c r="Y24" s="9"/>
    </row>
    <row r="25" spans="4:28" ht="15" customHeight="1" x14ac:dyDescent="0.3">
      <c r="D25" s="40">
        <v>16</v>
      </c>
      <c r="E25" s="324">
        <f>'Structure Fire Respones'!D22</f>
        <v>0</v>
      </c>
      <c r="F25" s="858">
        <f>'Structure Fire Respones'!E22</f>
        <v>0</v>
      </c>
      <c r="G25" s="494"/>
      <c r="H25" s="595"/>
      <c r="I25" s="594"/>
      <c r="J25" s="238"/>
      <c r="K25" s="593"/>
      <c r="L25" s="599"/>
      <c r="M25" s="832"/>
      <c r="N25" s="595"/>
      <c r="O25" s="600"/>
      <c r="P25" s="832"/>
      <c r="Q25" s="595"/>
      <c r="R25" s="600"/>
      <c r="S25" s="832"/>
      <c r="T25" s="595"/>
      <c r="U25" s="600"/>
      <c r="V25" s="832"/>
      <c r="W25" s="595"/>
      <c r="X25" s="600"/>
      <c r="Y25" s="9"/>
    </row>
    <row r="26" spans="4:28" ht="15" customHeight="1" x14ac:dyDescent="0.3">
      <c r="D26" s="40">
        <v>17</v>
      </c>
      <c r="E26" s="324">
        <f>'Structure Fire Respones'!D23</f>
        <v>0</v>
      </c>
      <c r="F26" s="858">
        <f>'Structure Fire Respones'!E23</f>
        <v>0</v>
      </c>
      <c r="G26" s="494"/>
      <c r="H26" s="595"/>
      <c r="I26" s="594"/>
      <c r="J26" s="238"/>
      <c r="K26" s="593"/>
      <c r="L26" s="599"/>
      <c r="M26" s="832"/>
      <c r="N26" s="595"/>
      <c r="O26" s="600"/>
      <c r="P26" s="832"/>
      <c r="Q26" s="595"/>
      <c r="R26" s="600"/>
      <c r="S26" s="832"/>
      <c r="T26" s="595"/>
      <c r="U26" s="600"/>
      <c r="V26" s="832"/>
      <c r="W26" s="595"/>
      <c r="X26" s="600"/>
      <c r="Y26" s="9"/>
    </row>
    <row r="27" spans="4:28" x14ac:dyDescent="0.3">
      <c r="D27" s="40">
        <v>18</v>
      </c>
      <c r="E27" s="324">
        <f>'Structure Fire Respones'!D24</f>
        <v>0</v>
      </c>
      <c r="F27" s="858">
        <f>'Structure Fire Respones'!E24</f>
        <v>0</v>
      </c>
      <c r="G27" s="494"/>
      <c r="H27" s="595"/>
      <c r="I27" s="594"/>
      <c r="J27" s="238"/>
      <c r="K27" s="593"/>
      <c r="L27" s="599"/>
      <c r="M27" s="832"/>
      <c r="N27" s="595"/>
      <c r="O27" s="600"/>
      <c r="P27" s="832"/>
      <c r="Q27" s="595"/>
      <c r="R27" s="600"/>
      <c r="S27" s="832"/>
      <c r="T27" s="595"/>
      <c r="U27" s="600"/>
      <c r="V27" s="832"/>
      <c r="W27" s="595"/>
      <c r="X27" s="600"/>
      <c r="Y27" s="9"/>
    </row>
    <row r="28" spans="4:28" x14ac:dyDescent="0.3">
      <c r="D28" s="40">
        <v>19</v>
      </c>
      <c r="E28" s="324">
        <f>'Structure Fire Respones'!D25</f>
        <v>0</v>
      </c>
      <c r="F28" s="858">
        <f>'Structure Fire Respones'!E25</f>
        <v>0</v>
      </c>
      <c r="G28" s="494"/>
      <c r="H28" s="595"/>
      <c r="I28" s="594"/>
      <c r="J28" s="238"/>
      <c r="K28" s="593"/>
      <c r="L28" s="599"/>
      <c r="M28" s="832"/>
      <c r="N28" s="595"/>
      <c r="O28" s="600"/>
      <c r="P28" s="832"/>
      <c r="Q28" s="595"/>
      <c r="R28" s="600"/>
      <c r="S28" s="832"/>
      <c r="T28" s="595"/>
      <c r="U28" s="600"/>
      <c r="V28" s="832"/>
      <c r="W28" s="595"/>
      <c r="X28" s="600"/>
      <c r="Y28" s="9"/>
    </row>
    <row r="29" spans="4:28" ht="15" thickBot="1" x14ac:dyDescent="0.35">
      <c r="D29" s="41">
        <v>20</v>
      </c>
      <c r="E29" s="324">
        <f>'Structure Fire Respones'!D26</f>
        <v>0</v>
      </c>
      <c r="F29" s="858">
        <f>'Structure Fire Respones'!E26</f>
        <v>0</v>
      </c>
      <c r="G29" s="590"/>
      <c r="H29" s="596"/>
      <c r="I29" s="594"/>
      <c r="J29" s="238"/>
      <c r="K29" s="593"/>
      <c r="L29" s="599"/>
      <c r="M29" s="833"/>
      <c r="N29" s="596"/>
      <c r="O29" s="822"/>
      <c r="P29" s="833"/>
      <c r="Q29" s="596"/>
      <c r="R29" s="822"/>
      <c r="S29" s="833"/>
      <c r="T29" s="596"/>
      <c r="U29" s="822"/>
      <c r="V29" s="833"/>
      <c r="W29" s="596"/>
      <c r="X29" s="822"/>
      <c r="Y29" s="9"/>
    </row>
    <row r="30" spans="4:28" ht="15" thickBot="1" x14ac:dyDescent="0.35">
      <c r="D30" s="1354" t="s">
        <v>112</v>
      </c>
      <c r="E30" s="1355"/>
      <c r="F30" s="1356"/>
      <c r="G30" s="835"/>
      <c r="H30" s="836" t="str">
        <f>IFERROR(SUM(H10:H29)/'Structure Fire Respones'!$F$28, " ")</f>
        <v xml:space="preserve"> </v>
      </c>
      <c r="I30" s="836" t="str">
        <f>IFERROR(SUM(I10:I29)/'Structure Fire Respones'!$F$28, " ")</f>
        <v xml:space="preserve"> </v>
      </c>
      <c r="J30" s="601"/>
      <c r="K30" s="836" t="str">
        <f>IFERROR(SUM(K10:K29)/'Structure Fire Respones'!$F$28, " ")</f>
        <v xml:space="preserve"> </v>
      </c>
      <c r="L30" s="836" t="str">
        <f>IFERROR(SUM(L10:L29)/'Structure Fire Respones'!$F$28, " ")</f>
        <v xml:space="preserve"> </v>
      </c>
      <c r="M30" s="837"/>
      <c r="N30" s="836" t="str">
        <f>IFERROR(SUM(N10:N29)/'Structure Fire Respones'!$F$28, " ")</f>
        <v xml:space="preserve"> </v>
      </c>
      <c r="O30" s="836" t="str">
        <f>IFERROR(SUM(O10:O29)/'Structure Fire Respones'!$F$28, " ")</f>
        <v xml:space="preserve"> </v>
      </c>
      <c r="P30" s="837"/>
      <c r="Q30" s="836" t="str">
        <f>IFERROR(SUM(Q10:Q29)/'Structure Fire Respones'!$F$28, " ")</f>
        <v xml:space="preserve"> </v>
      </c>
      <c r="R30" s="836" t="str">
        <f>IFERROR(SUM(R10:R29)/'Structure Fire Respones'!$F$28, " ")</f>
        <v xml:space="preserve"> </v>
      </c>
      <c r="S30" s="837"/>
      <c r="T30" s="836" t="str">
        <f>IFERROR(SUM(T10:T29)/'Structure Fire Respones'!$F$28, " ")</f>
        <v xml:space="preserve"> </v>
      </c>
      <c r="U30" s="836" t="str">
        <f>IFERROR(SUM(U10:U29)/'Structure Fire Respones'!$F$28, " ")</f>
        <v xml:space="preserve"> </v>
      </c>
      <c r="V30" s="837"/>
      <c r="W30" s="836" t="str">
        <f>IFERROR(SUM(W10:W29)/'Structure Fire Respones'!$F$28, " ")</f>
        <v xml:space="preserve"> </v>
      </c>
      <c r="X30" s="838" t="str">
        <f>IFERROR(SUM(X10:X29)/'Structure Fire Respones'!$F$28, " ")</f>
        <v xml:space="preserve"> </v>
      </c>
      <c r="Y30" s="47"/>
    </row>
    <row r="32" spans="4:28" ht="15.6" x14ac:dyDescent="0.3">
      <c r="D32" s="863" t="s">
        <v>242</v>
      </c>
      <c r="E32" s="1143"/>
      <c r="F32" s="1143"/>
      <c r="G32" s="1143"/>
      <c r="H32" s="1143"/>
      <c r="I32" s="1143"/>
      <c r="J32" s="1143"/>
      <c r="K32" s="1143"/>
      <c r="L32" s="1143"/>
      <c r="M32" s="1143"/>
      <c r="N32" s="1143"/>
    </row>
  </sheetData>
  <sheetProtection algorithmName="SHA-512" hashValue="8ssbzcquNwvigzLhRM9b65isWZ4dWpa2iVFK2cYv+A2pb8LvXm4dXPbc0bWJTwWWVhryrwOkP2t5z8AnPmro1Q==" saltValue="A+NHonR3YXNHp9DUdWhmWw==" spinCount="100000" sheet="1" objects="1" scenarios="1"/>
  <mergeCells count="39">
    <mergeCell ref="G6:H7"/>
    <mergeCell ref="Z4:AB4"/>
    <mergeCell ref="D2:M3"/>
    <mergeCell ref="D32:N32"/>
    <mergeCell ref="Z15:AC15"/>
    <mergeCell ref="Z9:AC9"/>
    <mergeCell ref="Z14:AC14"/>
    <mergeCell ref="G4:I4"/>
    <mergeCell ref="G5:I5"/>
    <mergeCell ref="D6:D8"/>
    <mergeCell ref="I6:I7"/>
    <mergeCell ref="V5:X5"/>
    <mergeCell ref="V6:W7"/>
    <mergeCell ref="X6:X7"/>
    <mergeCell ref="L6:L7"/>
    <mergeCell ref="V8:X8"/>
    <mergeCell ref="P8:R8"/>
    <mergeCell ref="S8:U8"/>
    <mergeCell ref="J4:L4"/>
    <mergeCell ref="M4:O4"/>
    <mergeCell ref="P4:R4"/>
    <mergeCell ref="S4:U4"/>
    <mergeCell ref="M8:O8"/>
    <mergeCell ref="V4:X4"/>
    <mergeCell ref="D30:F30"/>
    <mergeCell ref="G8:I8"/>
    <mergeCell ref="J8:L8"/>
    <mergeCell ref="S5:U5"/>
    <mergeCell ref="S6:T7"/>
    <mergeCell ref="U6:U7"/>
    <mergeCell ref="M5:O5"/>
    <mergeCell ref="M6:N7"/>
    <mergeCell ref="O6:O7"/>
    <mergeCell ref="P5:R5"/>
    <mergeCell ref="P6:Q7"/>
    <mergeCell ref="R6:R7"/>
    <mergeCell ref="D5:F5"/>
    <mergeCell ref="J5:L5"/>
    <mergeCell ref="J6:K7"/>
  </mergeCells>
  <phoneticPr fontId="80" type="noConversion"/>
  <conditionalFormatting sqref="H10:I29">
    <cfRule type="expression" dxfId="40" priority="28">
      <formula>$G$8="No Staffing Credit"</formula>
    </cfRule>
  </conditionalFormatting>
  <conditionalFormatting sqref="K10:L29">
    <cfRule type="expression" dxfId="39" priority="18">
      <formula>$J$8="No Staffing Credit"</formula>
    </cfRule>
  </conditionalFormatting>
  <conditionalFormatting sqref="N10:O29">
    <cfRule type="expression" dxfId="38" priority="16">
      <formula>$M$8="No Staffing Credit"</formula>
    </cfRule>
  </conditionalFormatting>
  <conditionalFormatting sqref="Q10:R29">
    <cfRule type="expression" dxfId="37" priority="1">
      <formula>$P$8="No Staffing Credit"</formula>
    </cfRule>
  </conditionalFormatting>
  <conditionalFormatting sqref="T10:U29">
    <cfRule type="expression" dxfId="36" priority="9">
      <formula>$S$8="No Staffing Credit"</formula>
    </cfRule>
  </conditionalFormatting>
  <conditionalFormatting sqref="W10:X29">
    <cfRule type="expression" dxfId="35" priority="2">
      <formula>$V$8="No Staffing Credit"</formula>
    </cfRule>
  </conditionalFormatting>
  <printOptions horizontalCentered="1" verticalCentered="1"/>
  <pageMargins left="0.25" right="0.25" top="0.25" bottom="0.25" header="0" footer="0.05"/>
  <pageSetup scale="88" fitToHeight="0" orientation="landscape" r:id="rId1"/>
  <headerFooter>
    <oddHeader>&amp;C&amp;G</oddHeader>
  </headerFooter>
  <drawing r:id="rId2"/>
  <legacyDrawingHF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B05F0-D8F2-43A4-A767-802758B63CDE}">
  <sheetPr>
    <tabColor theme="1" tint="4.9989318521683403E-2"/>
  </sheetPr>
  <dimension ref="B7:Q57"/>
  <sheetViews>
    <sheetView showGridLines="0" showRowColHeaders="0" workbookViewId="0">
      <selection activeCell="C29" sqref="C28:C29"/>
      <extLst>
        <ext xmlns:xlsdti="http://schemas.microsoft.com/office/spreadsheetml/2023/showDataTypeIcons" uri="{77bfe23e-c014-4d31-8a63-9c772dbf06b6}">
          <xlsdti:showDataTypeIcons visible="0"/>
        </ext>
      </extLst>
    </sheetView>
  </sheetViews>
  <sheetFormatPr defaultRowHeight="14.4" x14ac:dyDescent="0.3"/>
  <cols>
    <col min="1" max="1" width="3.33203125" customWidth="1"/>
    <col min="2" max="2" width="3.6640625" customWidth="1"/>
    <col min="3" max="3" width="11.109375" bestFit="1" customWidth="1"/>
  </cols>
  <sheetData>
    <row r="7" spans="2:13" ht="14.4" customHeight="1" x14ac:dyDescent="0.3">
      <c r="B7" s="1327" t="s">
        <v>868</v>
      </c>
      <c r="C7" s="1327"/>
      <c r="D7" s="1327"/>
      <c r="E7" s="1327"/>
      <c r="F7" s="1327"/>
      <c r="G7" s="1327"/>
      <c r="H7" s="1327"/>
      <c r="I7" s="1327"/>
      <c r="J7" s="1327"/>
      <c r="K7" s="1327"/>
      <c r="L7" s="1327"/>
      <c r="M7" s="621"/>
    </row>
    <row r="8" spans="2:13" ht="15.6" x14ac:dyDescent="0.3">
      <c r="D8" s="618"/>
    </row>
    <row r="9" spans="2:13" x14ac:dyDescent="0.3">
      <c r="C9" s="626" t="s">
        <v>879</v>
      </c>
      <c r="D9" s="627"/>
      <c r="E9" s="626"/>
      <c r="F9" s="626"/>
      <c r="G9" s="626"/>
      <c r="H9" s="628"/>
      <c r="I9" s="628"/>
      <c r="J9" s="628"/>
      <c r="K9" s="628"/>
      <c r="L9" s="628"/>
      <c r="M9" s="628"/>
    </row>
    <row r="10" spans="2:13" x14ac:dyDescent="0.3">
      <c r="C10" s="628" t="s">
        <v>881</v>
      </c>
      <c r="D10" s="629"/>
      <c r="E10" s="628"/>
      <c r="F10" s="628"/>
      <c r="G10" s="628"/>
      <c r="H10" s="628"/>
      <c r="I10" s="628"/>
      <c r="J10" s="628"/>
      <c r="K10" s="628"/>
      <c r="L10" s="628"/>
      <c r="M10" s="628"/>
    </row>
    <row r="11" spans="2:13" ht="18" customHeight="1" x14ac:dyDescent="0.3">
      <c r="C11" s="628" t="s">
        <v>882</v>
      </c>
      <c r="D11" s="629"/>
      <c r="E11" s="628"/>
      <c r="F11" s="628"/>
      <c r="G11" s="628"/>
      <c r="H11" s="628"/>
      <c r="I11" s="628"/>
      <c r="J11" s="628"/>
      <c r="K11" s="628"/>
      <c r="L11" s="628"/>
      <c r="M11" s="628"/>
    </row>
    <row r="12" spans="2:13" ht="18" customHeight="1" x14ac:dyDescent="0.3">
      <c r="C12" s="628" t="s">
        <v>883</v>
      </c>
      <c r="D12" s="629"/>
      <c r="E12" s="628"/>
      <c r="F12" s="628"/>
      <c r="G12" s="628"/>
      <c r="H12" s="628"/>
      <c r="I12" s="628"/>
      <c r="J12" s="628"/>
      <c r="K12" s="628"/>
      <c r="L12" s="628"/>
      <c r="M12" s="628"/>
    </row>
    <row r="13" spans="2:13" ht="18" customHeight="1" x14ac:dyDescent="0.3">
      <c r="C13" s="628"/>
      <c r="D13" s="629"/>
      <c r="E13" s="628"/>
      <c r="F13" s="628"/>
      <c r="G13" s="628"/>
      <c r="H13" s="628"/>
      <c r="I13" s="628"/>
      <c r="J13" s="628"/>
      <c r="K13" s="628"/>
      <c r="L13" s="628"/>
      <c r="M13" s="628"/>
    </row>
    <row r="14" spans="2:13" ht="15.6" customHeight="1" x14ac:dyDescent="0.3">
      <c r="C14" s="627" t="s">
        <v>880</v>
      </c>
    </row>
    <row r="15" spans="2:13" ht="15.6" customHeight="1" x14ac:dyDescent="0.3">
      <c r="C15" s="627" t="s">
        <v>869</v>
      </c>
    </row>
    <row r="16" spans="2:13" ht="15.6" customHeight="1" x14ac:dyDescent="0.3">
      <c r="C16" t="s">
        <v>884</v>
      </c>
      <c r="D16" s="629"/>
    </row>
    <row r="17" spans="3:17" ht="15.6" customHeight="1" x14ac:dyDescent="0.3">
      <c r="C17" t="s">
        <v>885</v>
      </c>
      <c r="D17" s="629"/>
    </row>
    <row r="18" spans="3:17" ht="15.6" customHeight="1" x14ac:dyDescent="0.3">
      <c r="C18" t="s">
        <v>886</v>
      </c>
      <c r="D18" s="629"/>
    </row>
    <row r="19" spans="3:17" ht="15.6" customHeight="1" x14ac:dyDescent="0.3">
      <c r="C19" t="s">
        <v>887</v>
      </c>
      <c r="D19" s="629"/>
    </row>
    <row r="20" spans="3:17" ht="18" customHeight="1" x14ac:dyDescent="0.3">
      <c r="D20" s="629"/>
    </row>
    <row r="21" spans="3:17" ht="15.6" customHeight="1" x14ac:dyDescent="0.3">
      <c r="C21" s="626" t="s">
        <v>870</v>
      </c>
      <c r="D21" s="627"/>
      <c r="E21" s="626"/>
      <c r="F21" s="626"/>
    </row>
    <row r="22" spans="3:17" ht="15.6" customHeight="1" x14ac:dyDescent="0.3">
      <c r="C22" t="s">
        <v>871</v>
      </c>
      <c r="D22" s="631"/>
      <c r="E22" s="631"/>
      <c r="F22" s="631"/>
      <c r="G22" s="631"/>
      <c r="H22" s="631"/>
      <c r="I22" s="631"/>
      <c r="J22" s="631"/>
      <c r="K22" s="631"/>
      <c r="L22" s="631"/>
      <c r="M22" s="631"/>
    </row>
    <row r="23" spans="3:17" ht="15.6" customHeight="1" x14ac:dyDescent="0.3">
      <c r="C23" s="629" t="s">
        <v>872</v>
      </c>
      <c r="D23" s="631"/>
      <c r="E23" s="631"/>
      <c r="F23" s="631"/>
      <c r="G23" s="631"/>
      <c r="H23" s="631"/>
      <c r="I23" s="631"/>
      <c r="J23" s="631"/>
      <c r="K23" s="631"/>
      <c r="L23" s="631"/>
      <c r="M23" s="631"/>
    </row>
    <row r="24" spans="3:17" ht="15.6" customHeight="1" x14ac:dyDescent="0.3">
      <c r="C24" s="629" t="s">
        <v>888</v>
      </c>
      <c r="D24" s="630"/>
      <c r="E24" s="630"/>
      <c r="F24" s="630"/>
      <c r="G24" s="630"/>
      <c r="H24" s="630"/>
      <c r="I24" s="630"/>
      <c r="J24" s="630"/>
      <c r="K24" s="630"/>
      <c r="L24" s="630"/>
      <c r="M24" s="630"/>
    </row>
    <row r="25" spans="3:17" ht="15.6" customHeight="1" x14ac:dyDescent="0.3">
      <c r="C25" s="629" t="s">
        <v>889</v>
      </c>
    </row>
    <row r="26" spans="3:17" ht="15.6" customHeight="1" x14ac:dyDescent="0.3">
      <c r="C26" s="626" t="s">
        <v>873</v>
      </c>
      <c r="D26" s="768"/>
      <c r="E26" s="769"/>
      <c r="F26" s="769"/>
      <c r="G26" s="769"/>
      <c r="H26" s="769"/>
      <c r="I26" s="769"/>
      <c r="J26" s="769"/>
      <c r="K26" s="769"/>
      <c r="L26" s="769"/>
      <c r="M26" s="769"/>
      <c r="N26" s="628"/>
      <c r="O26" s="628"/>
      <c r="P26" s="628"/>
      <c r="Q26" s="628"/>
    </row>
    <row r="27" spans="3:17" ht="15.6" customHeight="1" x14ac:dyDescent="0.3">
      <c r="C27" s="628" t="s">
        <v>874</v>
      </c>
      <c r="D27" s="769"/>
      <c r="E27" s="769"/>
      <c r="F27" s="769"/>
      <c r="G27" s="769"/>
      <c r="H27" s="769"/>
      <c r="I27" s="769"/>
      <c r="J27" s="769"/>
      <c r="K27" s="769"/>
      <c r="L27" s="769"/>
      <c r="M27" s="769"/>
      <c r="N27" s="628"/>
      <c r="O27" s="628"/>
      <c r="P27" s="628"/>
      <c r="Q27" s="628"/>
    </row>
    <row r="28" spans="3:17" ht="15.6" customHeight="1" x14ac:dyDescent="0.3">
      <c r="C28" s="770" t="s">
        <v>890</v>
      </c>
      <c r="D28" s="628"/>
      <c r="E28" s="628"/>
      <c r="F28" s="628"/>
      <c r="G28" s="628"/>
      <c r="H28" s="628"/>
      <c r="I28" s="628"/>
      <c r="J28" s="628"/>
      <c r="K28" s="628"/>
      <c r="L28" s="628"/>
      <c r="M28" s="628"/>
      <c r="N28" s="628"/>
      <c r="O28" s="628"/>
      <c r="P28" s="628"/>
      <c r="Q28" s="628"/>
    </row>
    <row r="29" spans="3:17" ht="15.6" customHeight="1" x14ac:dyDescent="0.3">
      <c r="C29" s="628" t="s">
        <v>891</v>
      </c>
      <c r="D29" s="623"/>
      <c r="E29" s="628"/>
      <c r="F29" s="628"/>
      <c r="G29" s="628"/>
      <c r="H29" s="628"/>
      <c r="I29" s="628"/>
      <c r="J29" s="628"/>
      <c r="K29" s="628"/>
      <c r="L29" s="628"/>
      <c r="M29" s="628"/>
      <c r="N29" s="628"/>
      <c r="O29" s="628"/>
      <c r="P29" s="628"/>
      <c r="Q29" s="628"/>
    </row>
    <row r="30" spans="3:17" ht="15.6" customHeight="1" x14ac:dyDescent="0.3">
      <c r="C30" s="1387" t="s">
        <v>892</v>
      </c>
      <c r="D30" s="1387"/>
      <c r="E30" s="1387"/>
      <c r="F30" s="1387"/>
      <c r="G30" s="1387"/>
      <c r="H30" s="1387"/>
      <c r="I30" s="1387"/>
      <c r="J30" s="1387"/>
      <c r="K30" s="1387"/>
      <c r="L30" s="1387"/>
      <c r="M30" s="628"/>
      <c r="N30" s="628"/>
      <c r="O30" s="628"/>
      <c r="P30" s="628"/>
      <c r="Q30" s="628"/>
    </row>
    <row r="31" spans="3:17" ht="15.6" customHeight="1" x14ac:dyDescent="0.3">
      <c r="C31" s="1387"/>
      <c r="D31" s="1387"/>
      <c r="E31" s="1387"/>
      <c r="F31" s="1387"/>
      <c r="G31" s="1387"/>
      <c r="H31" s="1387"/>
      <c r="I31" s="1387"/>
      <c r="J31" s="1387"/>
      <c r="K31" s="1387"/>
      <c r="L31" s="1387"/>
      <c r="M31" s="628"/>
      <c r="N31" s="628"/>
      <c r="O31" s="628"/>
      <c r="P31" s="628"/>
      <c r="Q31" s="628"/>
    </row>
    <row r="32" spans="3:17" ht="15.6" customHeight="1" x14ac:dyDescent="0.3">
      <c r="C32" s="771"/>
      <c r="D32" s="771"/>
      <c r="E32" s="771"/>
      <c r="F32" s="771"/>
      <c r="G32" s="771"/>
      <c r="H32" s="771"/>
      <c r="I32" s="771"/>
      <c r="J32" s="771"/>
      <c r="K32" s="771"/>
      <c r="L32" s="771"/>
      <c r="M32" s="628"/>
      <c r="N32" s="628"/>
      <c r="O32" s="628"/>
      <c r="P32" s="628"/>
      <c r="Q32" s="628"/>
    </row>
    <row r="33" spans="3:17" ht="15.6" customHeight="1" x14ac:dyDescent="0.35">
      <c r="C33" s="1388" t="s">
        <v>875</v>
      </c>
      <c r="D33" s="1388"/>
      <c r="E33" s="1388"/>
      <c r="F33" s="1388"/>
      <c r="G33" s="1388"/>
      <c r="H33" s="1388"/>
      <c r="I33" s="1388"/>
      <c r="J33" s="1388"/>
      <c r="K33" s="1388"/>
      <c r="L33" s="1388"/>
      <c r="M33" s="628"/>
      <c r="N33" s="628"/>
      <c r="O33" s="628"/>
      <c r="P33" s="628"/>
      <c r="Q33" s="628"/>
    </row>
    <row r="34" spans="3:17" ht="15.6" customHeight="1" x14ac:dyDescent="0.35">
      <c r="C34" s="1386" t="s">
        <v>1038</v>
      </c>
      <c r="D34" s="1386"/>
      <c r="E34" s="1386"/>
      <c r="F34" s="1386"/>
      <c r="G34" s="1386"/>
      <c r="H34" s="1386"/>
      <c r="I34" s="1386"/>
      <c r="J34" s="1386"/>
      <c r="K34" s="1386"/>
      <c r="L34" s="1386"/>
      <c r="M34" s="628"/>
      <c r="N34" s="628"/>
      <c r="O34" s="628"/>
      <c r="P34" s="628"/>
      <c r="Q34" s="628"/>
    </row>
    <row r="35" spans="3:17" ht="15.6" customHeight="1" x14ac:dyDescent="0.3">
      <c r="C35" s="628" t="s">
        <v>876</v>
      </c>
      <c r="D35" s="618"/>
      <c r="E35" s="772"/>
      <c r="F35" s="772"/>
      <c r="G35" s="772"/>
      <c r="H35" s="772"/>
      <c r="I35" s="772"/>
      <c r="J35" s="772"/>
      <c r="K35" s="772"/>
      <c r="L35" s="628"/>
      <c r="M35" s="628"/>
      <c r="N35" s="628"/>
      <c r="O35" s="628"/>
      <c r="P35" s="628"/>
      <c r="Q35" s="628"/>
    </row>
    <row r="36" spans="3:17" ht="15.6" customHeight="1" x14ac:dyDescent="0.3">
      <c r="C36" s="628"/>
      <c r="D36" s="618"/>
      <c r="E36" s="772"/>
      <c r="F36" s="772"/>
      <c r="G36" s="772"/>
      <c r="H36" s="772"/>
      <c r="I36" s="772"/>
      <c r="J36" s="772"/>
      <c r="K36" s="772"/>
      <c r="L36" s="628"/>
      <c r="M36" s="628"/>
      <c r="N36" s="628"/>
      <c r="O36" s="628"/>
      <c r="P36" s="628"/>
      <c r="Q36" s="628"/>
    </row>
    <row r="37" spans="3:17" ht="15.6" customHeight="1" x14ac:dyDescent="0.3">
      <c r="C37" s="627" t="s">
        <v>893</v>
      </c>
      <c r="D37" s="629"/>
      <c r="E37" s="772"/>
      <c r="F37" s="772"/>
      <c r="G37" s="772"/>
      <c r="H37" s="772"/>
      <c r="I37" s="772"/>
      <c r="J37" s="772"/>
      <c r="K37" s="772"/>
      <c r="L37" s="628"/>
      <c r="M37" s="628"/>
      <c r="N37" s="628"/>
      <c r="O37" s="628"/>
      <c r="P37" s="628"/>
      <c r="Q37" s="628"/>
    </row>
    <row r="38" spans="3:17" ht="15.6" customHeight="1" x14ac:dyDescent="0.3">
      <c r="C38" s="632" t="s">
        <v>894</v>
      </c>
      <c r="D38" s="629"/>
      <c r="E38" s="772"/>
      <c r="F38" s="772"/>
      <c r="G38" s="772"/>
      <c r="H38" s="772"/>
      <c r="I38" s="772"/>
      <c r="J38" s="772"/>
      <c r="K38" s="772"/>
      <c r="L38" s="628"/>
      <c r="M38" s="628"/>
      <c r="N38" s="628"/>
      <c r="O38" s="628"/>
      <c r="P38" s="628"/>
      <c r="Q38" s="628"/>
    </row>
    <row r="39" spans="3:17" ht="15.6" customHeight="1" x14ac:dyDescent="0.3">
      <c r="C39" s="1385" t="s">
        <v>895</v>
      </c>
      <c r="D39" s="1385"/>
      <c r="E39" s="1385"/>
      <c r="F39" s="1385"/>
      <c r="G39" s="1385"/>
      <c r="H39" s="1385"/>
      <c r="I39" s="1385"/>
      <c r="J39" s="1385"/>
      <c r="K39" s="1385"/>
      <c r="L39" s="1385"/>
      <c r="M39" s="628"/>
      <c r="N39" s="628"/>
      <c r="O39" s="628"/>
      <c r="P39" s="628"/>
      <c r="Q39" s="628"/>
    </row>
    <row r="40" spans="3:17" ht="15.6" customHeight="1" x14ac:dyDescent="0.3">
      <c r="C40" s="1385"/>
      <c r="D40" s="1385"/>
      <c r="E40" s="1385"/>
      <c r="F40" s="1385"/>
      <c r="G40" s="1385"/>
      <c r="H40" s="1385"/>
      <c r="I40" s="1385"/>
      <c r="J40" s="1385"/>
      <c r="K40" s="1385"/>
      <c r="L40" s="1385"/>
      <c r="M40" s="628"/>
      <c r="N40" s="628"/>
      <c r="O40" s="628"/>
      <c r="P40" s="628"/>
      <c r="Q40" s="628"/>
    </row>
    <row r="41" spans="3:17" ht="15.6" customHeight="1" x14ac:dyDescent="0.3">
      <c r="C41" s="627" t="s">
        <v>877</v>
      </c>
      <c r="D41" s="629"/>
      <c r="E41" s="772"/>
      <c r="F41" s="772"/>
      <c r="G41" s="772"/>
      <c r="H41" s="772"/>
      <c r="I41" s="772"/>
      <c r="J41" s="772"/>
      <c r="K41" s="772"/>
      <c r="L41" s="628"/>
      <c r="M41" s="628"/>
      <c r="N41" s="628"/>
      <c r="O41" s="628"/>
      <c r="P41" s="628"/>
      <c r="Q41" s="628"/>
    </row>
    <row r="42" spans="3:17" ht="15.6" customHeight="1" x14ac:dyDescent="0.3">
      <c r="C42" s="632" t="s">
        <v>878</v>
      </c>
      <c r="D42" s="629"/>
      <c r="E42" s="772"/>
      <c r="F42" s="772"/>
      <c r="G42" s="772"/>
      <c r="H42" s="772"/>
      <c r="I42" s="772"/>
      <c r="J42" s="772"/>
      <c r="K42" s="772"/>
      <c r="L42" s="628"/>
      <c r="M42" s="628"/>
      <c r="N42" s="628"/>
      <c r="O42" s="628"/>
      <c r="P42" s="628"/>
      <c r="Q42" s="628"/>
    </row>
    <row r="43" spans="3:17" ht="15.6" customHeight="1" x14ac:dyDescent="0.3">
      <c r="C43" s="632"/>
      <c r="D43" s="629"/>
      <c r="E43" s="772"/>
      <c r="F43" s="772"/>
      <c r="G43" s="772"/>
      <c r="H43" s="772"/>
      <c r="I43" s="772"/>
      <c r="J43" s="772"/>
      <c r="K43" s="772"/>
      <c r="L43" s="628"/>
      <c r="M43" s="628"/>
      <c r="N43" s="628"/>
      <c r="O43" s="628"/>
      <c r="P43" s="628"/>
      <c r="Q43" s="628"/>
    </row>
    <row r="44" spans="3:17" ht="15.6" customHeight="1" x14ac:dyDescent="0.3">
      <c r="C44" s="627" t="s">
        <v>896</v>
      </c>
      <c r="D44" s="629"/>
      <c r="E44" s="772"/>
      <c r="F44" s="772"/>
      <c r="G44" s="772"/>
      <c r="H44" s="772"/>
      <c r="I44" s="772"/>
      <c r="J44" s="772"/>
      <c r="K44" s="772"/>
      <c r="L44" s="628"/>
      <c r="M44" s="628"/>
      <c r="N44" s="628"/>
      <c r="O44" s="628"/>
      <c r="P44" s="628"/>
      <c r="Q44" s="628"/>
    </row>
    <row r="45" spans="3:17" ht="15.6" customHeight="1" x14ac:dyDescent="0.3">
      <c r="C45" s="1385" t="s">
        <v>897</v>
      </c>
      <c r="D45" s="1385"/>
      <c r="E45" s="1385"/>
      <c r="F45" s="1385"/>
      <c r="G45" s="1385"/>
      <c r="H45" s="1385"/>
      <c r="I45" s="1385"/>
      <c r="J45" s="1385"/>
      <c r="K45" s="1385"/>
      <c r="L45" s="1385"/>
      <c r="M45" s="628"/>
      <c r="N45" s="628"/>
      <c r="O45" s="628"/>
      <c r="P45" s="628"/>
      <c r="Q45" s="628"/>
    </row>
    <row r="46" spans="3:17" ht="15.6" customHeight="1" x14ac:dyDescent="0.3">
      <c r="C46" s="1385"/>
      <c r="D46" s="1385"/>
      <c r="E46" s="1385"/>
      <c r="F46" s="1385"/>
      <c r="G46" s="1385"/>
      <c r="H46" s="1385"/>
      <c r="I46" s="1385"/>
      <c r="J46" s="1385"/>
      <c r="K46" s="1385"/>
      <c r="L46" s="1385"/>
      <c r="M46" s="628"/>
      <c r="N46" s="628"/>
      <c r="O46" s="628"/>
      <c r="P46" s="628"/>
      <c r="Q46" s="628"/>
    </row>
    <row r="47" spans="3:17" ht="15.6" customHeight="1" x14ac:dyDescent="0.3">
      <c r="C47" s="628"/>
      <c r="D47" s="629"/>
      <c r="E47" s="772"/>
      <c r="F47" s="772"/>
      <c r="G47" s="772"/>
      <c r="H47" s="772"/>
      <c r="I47" s="772"/>
      <c r="J47" s="772"/>
      <c r="K47" s="772"/>
      <c r="L47" s="628"/>
      <c r="M47" s="628"/>
      <c r="N47" s="628"/>
      <c r="O47" s="628"/>
      <c r="P47" s="628"/>
      <c r="Q47" s="628"/>
    </row>
    <row r="48" spans="3:17" ht="15.6" customHeight="1" x14ac:dyDescent="0.3">
      <c r="C48" s="619"/>
      <c r="D48" s="622"/>
      <c r="E48" s="622"/>
      <c r="F48" s="622"/>
      <c r="G48" s="622"/>
      <c r="H48" s="622"/>
      <c r="I48" s="622"/>
      <c r="J48" s="622"/>
      <c r="K48" s="622"/>
      <c r="L48" s="622"/>
      <c r="M48" s="622"/>
      <c r="N48" s="622"/>
    </row>
    <row r="49" spans="3:3" ht="15.6" customHeight="1" x14ac:dyDescent="0.3">
      <c r="C49" s="618"/>
    </row>
    <row r="50" spans="3:3" ht="15.6" customHeight="1" x14ac:dyDescent="0.3">
      <c r="C50" s="619"/>
    </row>
    <row r="51" spans="3:3" ht="15.6" customHeight="1" x14ac:dyDescent="0.3">
      <c r="C51" s="622"/>
    </row>
    <row r="52" spans="3:3" ht="15.6" customHeight="1" x14ac:dyDescent="0.3">
      <c r="C52" s="622"/>
    </row>
    <row r="53" spans="3:3" ht="15.6" customHeight="1" x14ac:dyDescent="0.3">
      <c r="C53" s="622"/>
    </row>
    <row r="54" spans="3:3" ht="15.6" customHeight="1" x14ac:dyDescent="0.3">
      <c r="C54" s="620"/>
    </row>
    <row r="55" spans="3:3" ht="15.6" customHeight="1" x14ac:dyDescent="0.3">
      <c r="C55" s="620"/>
    </row>
    <row r="56" spans="3:3" ht="15.6" customHeight="1" x14ac:dyDescent="0.3">
      <c r="C56" s="618"/>
    </row>
    <row r="57" spans="3:3" ht="15.6" customHeight="1" x14ac:dyDescent="0.3">
      <c r="C57" s="619"/>
    </row>
  </sheetData>
  <sheetProtection algorithmName="SHA-512" hashValue="KrUYrwvynfjRRvN0EftYKu3fIcEOXM9ljCVoKYxBQXc8oGC3QXZ1lEwMyrKZz3pp936Gtepq9mmFxPVmVC3IsA==" saltValue="nHOAGmERg8oz8YE0K/ioAA==" spinCount="100000" sheet="1" objects="1" scenarios="1"/>
  <mergeCells count="6">
    <mergeCell ref="B7:L7"/>
    <mergeCell ref="C39:L40"/>
    <mergeCell ref="C45:L46"/>
    <mergeCell ref="C34:L34"/>
    <mergeCell ref="C30:L31"/>
    <mergeCell ref="C33:L33"/>
  </mergeCells>
  <pageMargins left="0.25" right="0.25" top="0.75" bottom="0.75" header="0.3" footer="0.3"/>
  <pageSetup orientation="portrait" r:id="rId1"/>
  <rowBreaks count="1" manualBreakCount="1">
    <brk id="31" max="16383"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tabColor theme="2" tint="-0.89999084444715716"/>
    <pageSetUpPr fitToPage="1"/>
  </sheetPr>
  <dimension ref="C1:AC33"/>
  <sheetViews>
    <sheetView showGridLines="0" showRowColHeaders="0" zoomScaleNormal="100" workbookViewId="0">
      <selection activeCell="K13" sqref="K13"/>
    </sheetView>
  </sheetViews>
  <sheetFormatPr defaultRowHeight="14.4" x14ac:dyDescent="0.3"/>
  <cols>
    <col min="1" max="1" width="1.88671875" customWidth="1"/>
    <col min="2" max="2" width="2.33203125" customWidth="1"/>
    <col min="3" max="3" width="2.44140625" hidden="1" customWidth="1"/>
    <col min="4" max="4" width="6.5546875" style="47" customWidth="1"/>
    <col min="5" max="5" width="12.109375" style="47" customWidth="1"/>
    <col min="6" max="6" width="12.88671875" style="47" customWidth="1"/>
    <col min="7" max="7" width="9.109375" customWidth="1"/>
    <col min="8" max="9" width="7.44140625" bestFit="1" customWidth="1"/>
    <col min="10" max="10" width="8.5546875" customWidth="1"/>
    <col min="11" max="12" width="7.44140625" style="603" bestFit="1" customWidth="1"/>
    <col min="13" max="13" width="8.5546875" customWidth="1"/>
    <col min="14" max="15" width="7.44140625" bestFit="1" customWidth="1"/>
    <col min="16" max="16" width="8.5546875" customWidth="1"/>
    <col min="17" max="18" width="7.44140625" bestFit="1" customWidth="1"/>
    <col min="19" max="19" width="8.5546875" customWidth="1"/>
    <col min="20" max="21" width="7.44140625" bestFit="1" customWidth="1"/>
    <col min="23" max="24" width="7.44140625" bestFit="1" customWidth="1"/>
  </cols>
  <sheetData>
    <row r="1" spans="4:26" ht="15" thickBot="1" x14ac:dyDescent="0.35">
      <c r="K1"/>
      <c r="L1"/>
    </row>
    <row r="2" spans="4:26" ht="26.4" customHeight="1" x14ac:dyDescent="0.3">
      <c r="D2" s="1375" t="s">
        <v>899</v>
      </c>
      <c r="E2" s="1398"/>
      <c r="F2" s="1398"/>
      <c r="G2" s="1398"/>
      <c r="H2" s="1398"/>
      <c r="I2" s="1398"/>
      <c r="J2" s="1398"/>
      <c r="K2" s="1398"/>
      <c r="L2" s="1398"/>
      <c r="M2" s="722"/>
      <c r="N2" s="722"/>
      <c r="O2" s="722"/>
      <c r="P2" s="722"/>
      <c r="Q2" s="722"/>
      <c r="R2" s="722"/>
      <c r="S2" s="722"/>
      <c r="T2" s="722"/>
      <c r="U2" s="722"/>
      <c r="V2" s="722"/>
      <c r="W2" s="722"/>
      <c r="X2" s="723"/>
    </row>
    <row r="3" spans="4:26" ht="16.95" customHeight="1" thickBot="1" x14ac:dyDescent="0.35">
      <c r="D3" s="1399"/>
      <c r="E3" s="1400"/>
      <c r="F3" s="1400"/>
      <c r="G3" s="1400"/>
      <c r="H3" s="1400"/>
      <c r="I3" s="1400"/>
      <c r="J3" s="1400"/>
      <c r="K3" s="1400"/>
      <c r="L3" s="1400"/>
      <c r="M3" s="813"/>
      <c r="N3" s="813"/>
      <c r="O3" s="813"/>
      <c r="P3" s="813"/>
      <c r="Q3" s="813"/>
      <c r="R3" s="813"/>
      <c r="S3" s="813"/>
      <c r="T3" s="813"/>
      <c r="U3" s="813"/>
      <c r="V3" s="813"/>
      <c r="W3" s="813"/>
      <c r="X3" s="814"/>
    </row>
    <row r="4" spans="4:26" ht="16.95" customHeight="1" thickBot="1" x14ac:dyDescent="0.35">
      <c r="D4" s="1410"/>
      <c r="E4" s="1411"/>
      <c r="F4" s="1412"/>
      <c r="G4" s="899" t="s">
        <v>115</v>
      </c>
      <c r="H4" s="900"/>
      <c r="I4" s="963"/>
      <c r="J4" s="899" t="s">
        <v>115</v>
      </c>
      <c r="K4" s="900"/>
      <c r="L4" s="963"/>
      <c r="M4" s="899" t="s">
        <v>115</v>
      </c>
      <c r="N4" s="900"/>
      <c r="O4" s="963"/>
      <c r="P4" s="899" t="s">
        <v>115</v>
      </c>
      <c r="Q4" s="900"/>
      <c r="R4" s="963"/>
      <c r="S4" s="899" t="s">
        <v>115</v>
      </c>
      <c r="T4" s="900"/>
      <c r="U4" s="963"/>
      <c r="V4" s="899" t="s">
        <v>115</v>
      </c>
      <c r="W4" s="900"/>
      <c r="X4" s="963"/>
    </row>
    <row r="5" spans="4:26" ht="16.95" customHeight="1" thickBot="1" x14ac:dyDescent="0.35">
      <c r="D5" s="1407" t="s">
        <v>580</v>
      </c>
      <c r="E5" s="1408"/>
      <c r="F5" s="1409"/>
      <c r="G5" s="1389"/>
      <c r="H5" s="1390"/>
      <c r="I5" s="1391"/>
      <c r="J5" s="1368"/>
      <c r="K5" s="1369"/>
      <c r="L5" s="1370"/>
      <c r="M5" s="1368"/>
      <c r="N5" s="1369"/>
      <c r="O5" s="1370"/>
      <c r="P5" s="1368"/>
      <c r="Q5" s="1369"/>
      <c r="R5" s="1370"/>
      <c r="S5" s="1369"/>
      <c r="T5" s="1369"/>
      <c r="U5" s="1369"/>
      <c r="V5" s="1368"/>
      <c r="W5" s="1369"/>
      <c r="X5" s="1370"/>
    </row>
    <row r="6" spans="4:26" ht="16.95" customHeight="1" thickBot="1" x14ac:dyDescent="0.35">
      <c r="D6" s="327"/>
      <c r="E6" s="327"/>
      <c r="F6" s="327"/>
      <c r="G6" s="1394" t="s">
        <v>672</v>
      </c>
      <c r="H6" s="1395"/>
      <c r="I6" s="1383"/>
      <c r="J6" s="1394" t="s">
        <v>672</v>
      </c>
      <c r="K6" s="1395"/>
      <c r="L6" s="1393"/>
      <c r="M6" s="1394" t="s">
        <v>672</v>
      </c>
      <c r="N6" s="1395"/>
      <c r="O6" s="1383"/>
      <c r="P6" s="1394" t="s">
        <v>672</v>
      </c>
      <c r="Q6" s="1395"/>
      <c r="R6" s="1383"/>
      <c r="S6" s="1394" t="s">
        <v>672</v>
      </c>
      <c r="T6" s="1395"/>
      <c r="U6" s="1383"/>
      <c r="V6" s="1394" t="s">
        <v>672</v>
      </c>
      <c r="W6" s="1395"/>
      <c r="X6" s="1383"/>
      <c r="Z6" s="48" t="s">
        <v>675</v>
      </c>
    </row>
    <row r="7" spans="4:26" ht="16.95" customHeight="1" thickBot="1" x14ac:dyDescent="0.35">
      <c r="D7" s="1404"/>
      <c r="E7" s="1405"/>
      <c r="F7" s="1406"/>
      <c r="G7" s="1396"/>
      <c r="H7" s="1397"/>
      <c r="I7" s="1392"/>
      <c r="J7" s="1396"/>
      <c r="K7" s="1397"/>
      <c r="L7" s="1393"/>
      <c r="M7" s="1396"/>
      <c r="N7" s="1397"/>
      <c r="O7" s="1392"/>
      <c r="P7" s="1396"/>
      <c r="Q7" s="1397"/>
      <c r="R7" s="1392"/>
      <c r="S7" s="1396"/>
      <c r="T7" s="1397"/>
      <c r="U7" s="1392"/>
      <c r="V7" s="1396"/>
      <c r="W7" s="1397"/>
      <c r="X7" s="1392"/>
    </row>
    <row r="8" spans="4:26" ht="16.95" customHeight="1" thickBot="1" x14ac:dyDescent="0.35">
      <c r="D8" s="328"/>
      <c r="E8" s="329"/>
      <c r="F8" s="330"/>
      <c r="G8" s="1357" t="str">
        <f>IF(I6&gt;5,"No Staffing Credit",IF(I6&lt;5.1," "))</f>
        <v xml:space="preserve"> </v>
      </c>
      <c r="H8" s="1358"/>
      <c r="I8" s="1359"/>
      <c r="J8" s="1357" t="str">
        <f>IF(L6&gt;5,"No Staffing Credit",IF(L6&lt;5.1," "))</f>
        <v xml:space="preserve"> </v>
      </c>
      <c r="K8" s="1358"/>
      <c r="L8" s="1359"/>
      <c r="M8" s="1357" t="str">
        <f>IF(O6&gt;5,"No Staffing Credit",IF(O6&lt;5.1," "))</f>
        <v xml:space="preserve"> </v>
      </c>
      <c r="N8" s="1358"/>
      <c r="O8" s="1359"/>
      <c r="P8" s="1357" t="str">
        <f>IF(R6&gt;5,"No Staffing Credit",IF(R6&lt;5.1," "))</f>
        <v xml:space="preserve"> </v>
      </c>
      <c r="Q8" s="1358"/>
      <c r="R8" s="1359"/>
      <c r="S8" s="1357" t="str">
        <f>IF(U6&gt;5,"No Staffing Credit",IF(U6&lt;5.1," "))</f>
        <v xml:space="preserve"> </v>
      </c>
      <c r="T8" s="1358"/>
      <c r="U8" s="1359"/>
      <c r="V8" s="1357" t="str">
        <f>IF(X6&gt;5,"No Staffing Credit",IF(X6&lt;5.1," "))</f>
        <v xml:space="preserve"> </v>
      </c>
      <c r="W8" s="1358"/>
      <c r="X8" s="1359"/>
    </row>
    <row r="9" spans="4:26" ht="34.5" customHeight="1" thickBot="1" x14ac:dyDescent="0.35">
      <c r="D9" s="319" t="s">
        <v>104</v>
      </c>
      <c r="E9" s="326" t="s">
        <v>105</v>
      </c>
      <c r="F9" s="319" t="s">
        <v>673</v>
      </c>
      <c r="G9" s="585" t="s">
        <v>116</v>
      </c>
      <c r="H9" s="588" t="s">
        <v>805</v>
      </c>
      <c r="I9" s="589" t="s">
        <v>804</v>
      </c>
      <c r="J9" s="42" t="s">
        <v>116</v>
      </c>
      <c r="K9" s="588" t="s">
        <v>805</v>
      </c>
      <c r="L9" s="591" t="s">
        <v>804</v>
      </c>
      <c r="M9" s="585" t="s">
        <v>116</v>
      </c>
      <c r="N9" s="588" t="s">
        <v>805</v>
      </c>
      <c r="O9" s="589" t="s">
        <v>804</v>
      </c>
      <c r="P9" s="586" t="s">
        <v>116</v>
      </c>
      <c r="Q9" s="588" t="s">
        <v>805</v>
      </c>
      <c r="R9" s="591" t="s">
        <v>804</v>
      </c>
      <c r="S9" s="585" t="s">
        <v>116</v>
      </c>
      <c r="T9" s="588" t="s">
        <v>805</v>
      </c>
      <c r="U9" s="589" t="s">
        <v>804</v>
      </c>
      <c r="V9" s="586" t="s">
        <v>116</v>
      </c>
      <c r="W9" s="588" t="s">
        <v>805</v>
      </c>
      <c r="X9" s="589" t="s">
        <v>804</v>
      </c>
    </row>
    <row r="10" spans="4:26" x14ac:dyDescent="0.3">
      <c r="D10" s="40">
        <v>1</v>
      </c>
      <c r="E10" s="72">
        <f>'Structure Fire Respones'!D7</f>
        <v>0</v>
      </c>
      <c r="F10" s="73">
        <f>'Structure Fire Respones'!E7</f>
        <v>0</v>
      </c>
      <c r="G10" s="592"/>
      <c r="H10" s="593"/>
      <c r="I10" s="599"/>
      <c r="J10" s="608"/>
      <c r="K10" s="593"/>
      <c r="L10" s="594"/>
      <c r="M10" s="592"/>
      <c r="N10" s="593"/>
      <c r="O10" s="599"/>
      <c r="P10" s="609"/>
      <c r="Q10" s="593"/>
      <c r="R10" s="594"/>
      <c r="S10" s="592"/>
      <c r="T10" s="593"/>
      <c r="U10" s="599"/>
      <c r="V10" s="609"/>
      <c r="W10" s="593"/>
      <c r="X10" s="599"/>
    </row>
    <row r="11" spans="4:26" x14ac:dyDescent="0.3">
      <c r="D11" s="40">
        <v>2</v>
      </c>
      <c r="E11" s="72">
        <f>'Structure Fire Respones'!D8</f>
        <v>0</v>
      </c>
      <c r="F11" s="73">
        <f>'Structure Fire Respones'!E8</f>
        <v>0</v>
      </c>
      <c r="G11" s="238"/>
      <c r="H11" s="593"/>
      <c r="I11" s="599"/>
      <c r="J11" s="597"/>
      <c r="K11" s="593"/>
      <c r="L11" s="594"/>
      <c r="M11" s="238"/>
      <c r="N11" s="595"/>
      <c r="O11" s="600"/>
      <c r="P11" s="602"/>
      <c r="Q11" s="595"/>
      <c r="R11" s="823"/>
      <c r="S11" s="238"/>
      <c r="T11" s="595"/>
      <c r="U11" s="600"/>
      <c r="V11" s="602"/>
      <c r="W11" s="595"/>
      <c r="X11" s="600"/>
    </row>
    <row r="12" spans="4:26" x14ac:dyDescent="0.3">
      <c r="D12" s="40">
        <v>3</v>
      </c>
      <c r="E12" s="72">
        <f>'Structure Fire Respones'!D9</f>
        <v>0</v>
      </c>
      <c r="F12" s="73">
        <f>'Structure Fire Respones'!E9</f>
        <v>0</v>
      </c>
      <c r="G12" s="238"/>
      <c r="H12" s="593"/>
      <c r="I12" s="599"/>
      <c r="J12" s="597"/>
      <c r="K12" s="593"/>
      <c r="L12" s="594"/>
      <c r="M12" s="238"/>
      <c r="N12" s="595"/>
      <c r="O12" s="600"/>
      <c r="P12" s="602"/>
      <c r="Q12" s="595"/>
      <c r="R12" s="823"/>
      <c r="S12" s="238"/>
      <c r="T12" s="595"/>
      <c r="U12" s="600"/>
      <c r="V12" s="602"/>
      <c r="W12" s="595"/>
      <c r="X12" s="600"/>
    </row>
    <row r="13" spans="4:26" x14ac:dyDescent="0.3">
      <c r="D13" s="40">
        <v>4</v>
      </c>
      <c r="E13" s="72">
        <f>'Structure Fire Respones'!D10</f>
        <v>0</v>
      </c>
      <c r="F13" s="73">
        <f>'Structure Fire Respones'!E10</f>
        <v>0</v>
      </c>
      <c r="G13" s="238"/>
      <c r="H13" s="593"/>
      <c r="I13" s="599"/>
      <c r="J13" s="597"/>
      <c r="K13" s="593"/>
      <c r="L13" s="594"/>
      <c r="M13" s="238"/>
      <c r="N13" s="595"/>
      <c r="O13" s="600"/>
      <c r="P13" s="602"/>
      <c r="Q13" s="595"/>
      <c r="R13" s="823"/>
      <c r="S13" s="238"/>
      <c r="T13" s="595"/>
      <c r="U13" s="600"/>
      <c r="V13" s="602"/>
      <c r="W13" s="595"/>
      <c r="X13" s="600"/>
    </row>
    <row r="14" spans="4:26" x14ac:dyDescent="0.3">
      <c r="D14" s="40">
        <v>5</v>
      </c>
      <c r="E14" s="72">
        <f>'Structure Fire Respones'!D11</f>
        <v>0</v>
      </c>
      <c r="F14" s="73">
        <f>'Structure Fire Respones'!E11</f>
        <v>0</v>
      </c>
      <c r="G14" s="238"/>
      <c r="H14" s="593"/>
      <c r="I14" s="599"/>
      <c r="J14" s="597"/>
      <c r="K14" s="593"/>
      <c r="L14" s="594"/>
      <c r="M14" s="238"/>
      <c r="N14" s="595"/>
      <c r="O14" s="600"/>
      <c r="P14" s="602"/>
      <c r="Q14" s="595"/>
      <c r="R14" s="823"/>
      <c r="S14" s="238"/>
      <c r="T14" s="595"/>
      <c r="U14" s="600"/>
      <c r="V14" s="602"/>
      <c r="W14" s="595"/>
      <c r="X14" s="600"/>
    </row>
    <row r="15" spans="4:26" x14ac:dyDescent="0.3">
      <c r="D15" s="40">
        <v>6</v>
      </c>
      <c r="E15" s="72">
        <f>'Structure Fire Respones'!D12</f>
        <v>0</v>
      </c>
      <c r="F15" s="73">
        <f>'Structure Fire Respones'!E12</f>
        <v>0</v>
      </c>
      <c r="G15" s="238"/>
      <c r="H15" s="593"/>
      <c r="I15" s="599"/>
      <c r="J15" s="597"/>
      <c r="K15" s="593"/>
      <c r="L15" s="594"/>
      <c r="M15" s="238"/>
      <c r="N15" s="595"/>
      <c r="O15" s="600"/>
      <c r="P15" s="602"/>
      <c r="Q15" s="595"/>
      <c r="R15" s="823"/>
      <c r="S15" s="238"/>
      <c r="T15" s="595"/>
      <c r="U15" s="600"/>
      <c r="V15" s="602"/>
      <c r="W15" s="595"/>
      <c r="X15" s="600"/>
    </row>
    <row r="16" spans="4:26" x14ac:dyDescent="0.3">
      <c r="D16" s="40">
        <v>7</v>
      </c>
      <c r="E16" s="72">
        <f>'Structure Fire Respones'!D13</f>
        <v>0</v>
      </c>
      <c r="F16" s="73">
        <f>'Structure Fire Respones'!E13</f>
        <v>0</v>
      </c>
      <c r="G16" s="238"/>
      <c r="H16" s="593"/>
      <c r="I16" s="599"/>
      <c r="J16" s="597"/>
      <c r="K16" s="593"/>
      <c r="L16" s="594"/>
      <c r="M16" s="238"/>
      <c r="N16" s="595"/>
      <c r="O16" s="600"/>
      <c r="P16" s="602"/>
      <c r="Q16" s="595"/>
      <c r="R16" s="823"/>
      <c r="S16" s="238"/>
      <c r="T16" s="595"/>
      <c r="U16" s="600"/>
      <c r="V16" s="602"/>
      <c r="W16" s="595"/>
      <c r="X16" s="600"/>
    </row>
    <row r="17" spans="4:29" x14ac:dyDescent="0.3">
      <c r="D17" s="40">
        <v>8</v>
      </c>
      <c r="E17" s="72">
        <f>'Structure Fire Respones'!D14</f>
        <v>0</v>
      </c>
      <c r="F17" s="73">
        <f>'Structure Fire Respones'!E14</f>
        <v>0</v>
      </c>
      <c r="G17" s="238"/>
      <c r="H17" s="593"/>
      <c r="I17" s="599"/>
      <c r="J17" s="597"/>
      <c r="K17" s="593"/>
      <c r="L17" s="594"/>
      <c r="M17" s="238"/>
      <c r="N17" s="595"/>
      <c r="O17" s="600"/>
      <c r="P17" s="602"/>
      <c r="Q17" s="595"/>
      <c r="R17" s="823"/>
      <c r="S17" s="238"/>
      <c r="T17" s="595"/>
      <c r="U17" s="600"/>
      <c r="V17" s="602"/>
      <c r="W17" s="595"/>
      <c r="X17" s="600"/>
    </row>
    <row r="18" spans="4:29" x14ac:dyDescent="0.3">
      <c r="D18" s="40">
        <v>9</v>
      </c>
      <c r="E18" s="72">
        <f>'Structure Fire Respones'!D15</f>
        <v>0</v>
      </c>
      <c r="F18" s="73">
        <f>'Structure Fire Respones'!E15</f>
        <v>0</v>
      </c>
      <c r="G18" s="238"/>
      <c r="H18" s="593"/>
      <c r="I18" s="599"/>
      <c r="J18" s="597"/>
      <c r="K18" s="593"/>
      <c r="L18" s="594"/>
      <c r="M18" s="238"/>
      <c r="N18" s="595"/>
      <c r="O18" s="600"/>
      <c r="P18" s="602"/>
      <c r="Q18" s="595"/>
      <c r="R18" s="823"/>
      <c r="S18" s="238"/>
      <c r="T18" s="595"/>
      <c r="U18" s="600"/>
      <c r="V18" s="602"/>
      <c r="W18" s="595"/>
      <c r="X18" s="600"/>
    </row>
    <row r="19" spans="4:29" x14ac:dyDescent="0.3">
      <c r="D19" s="40">
        <v>10</v>
      </c>
      <c r="E19" s="72">
        <f>'Structure Fire Respones'!D16</f>
        <v>0</v>
      </c>
      <c r="F19" s="73">
        <f>'Structure Fire Respones'!E16</f>
        <v>0</v>
      </c>
      <c r="G19" s="238"/>
      <c r="H19" s="593"/>
      <c r="I19" s="599"/>
      <c r="J19" s="597"/>
      <c r="K19" s="593"/>
      <c r="L19" s="594"/>
      <c r="M19" s="238"/>
      <c r="N19" s="595"/>
      <c r="O19" s="600"/>
      <c r="P19" s="602"/>
      <c r="Q19" s="595"/>
      <c r="R19" s="823"/>
      <c r="S19" s="238"/>
      <c r="T19" s="595"/>
      <c r="U19" s="600"/>
      <c r="V19" s="602"/>
      <c r="W19" s="595"/>
      <c r="X19" s="600"/>
    </row>
    <row r="20" spans="4:29" x14ac:dyDescent="0.3">
      <c r="D20" s="40">
        <v>11</v>
      </c>
      <c r="E20" s="72">
        <f>'Structure Fire Respones'!D17</f>
        <v>0</v>
      </c>
      <c r="F20" s="73">
        <f>'Structure Fire Respones'!E17</f>
        <v>0</v>
      </c>
      <c r="G20" s="238"/>
      <c r="H20" s="593"/>
      <c r="I20" s="599"/>
      <c r="J20" s="597"/>
      <c r="K20" s="593"/>
      <c r="L20" s="594"/>
      <c r="M20" s="238"/>
      <c r="N20" s="595"/>
      <c r="O20" s="600"/>
      <c r="P20" s="602"/>
      <c r="Q20" s="595"/>
      <c r="R20" s="823"/>
      <c r="S20" s="238"/>
      <c r="T20" s="595"/>
      <c r="U20" s="600"/>
      <c r="V20" s="602"/>
      <c r="W20" s="595"/>
      <c r="X20" s="600"/>
    </row>
    <row r="21" spans="4:29" x14ac:dyDescent="0.3">
      <c r="D21" s="40">
        <v>12</v>
      </c>
      <c r="E21" s="72">
        <f>'Structure Fire Respones'!D18</f>
        <v>0</v>
      </c>
      <c r="F21" s="73">
        <f>'Structure Fire Respones'!E18</f>
        <v>0</v>
      </c>
      <c r="G21" s="238"/>
      <c r="H21" s="593"/>
      <c r="I21" s="599"/>
      <c r="J21" s="597"/>
      <c r="K21" s="593"/>
      <c r="L21" s="594"/>
      <c r="M21" s="238"/>
      <c r="N21" s="595"/>
      <c r="O21" s="600"/>
      <c r="P21" s="602"/>
      <c r="Q21" s="595"/>
      <c r="R21" s="823"/>
      <c r="S21" s="238"/>
      <c r="T21" s="595"/>
      <c r="U21" s="600"/>
      <c r="V21" s="602"/>
      <c r="W21" s="595"/>
      <c r="X21" s="600"/>
    </row>
    <row r="22" spans="4:29" x14ac:dyDescent="0.3">
      <c r="D22" s="40">
        <v>13</v>
      </c>
      <c r="E22" s="72">
        <f>'Structure Fire Respones'!D19</f>
        <v>0</v>
      </c>
      <c r="F22" s="73">
        <f>'Structure Fire Respones'!E19</f>
        <v>0</v>
      </c>
      <c r="G22" s="238"/>
      <c r="H22" s="593"/>
      <c r="I22" s="599"/>
      <c r="J22" s="597"/>
      <c r="K22" s="593"/>
      <c r="L22" s="594"/>
      <c r="M22" s="238"/>
      <c r="N22" s="595"/>
      <c r="O22" s="600"/>
      <c r="P22" s="602"/>
      <c r="Q22" s="595"/>
      <c r="R22" s="823"/>
      <c r="S22" s="238"/>
      <c r="T22" s="595"/>
      <c r="U22" s="600"/>
      <c r="V22" s="602"/>
      <c r="W22" s="595"/>
      <c r="X22" s="600"/>
    </row>
    <row r="23" spans="4:29" x14ac:dyDescent="0.3">
      <c r="D23" s="40">
        <v>14</v>
      </c>
      <c r="E23" s="72">
        <f>'Structure Fire Respones'!D20</f>
        <v>0</v>
      </c>
      <c r="F23" s="73">
        <f>'Structure Fire Respones'!E20</f>
        <v>0</v>
      </c>
      <c r="G23" s="238"/>
      <c r="H23" s="593"/>
      <c r="I23" s="599"/>
      <c r="J23" s="597"/>
      <c r="K23" s="593"/>
      <c r="L23" s="594"/>
      <c r="M23" s="238"/>
      <c r="N23" s="595"/>
      <c r="O23" s="600"/>
      <c r="P23" s="602"/>
      <c r="Q23" s="595"/>
      <c r="R23" s="823"/>
      <c r="S23" s="238"/>
      <c r="T23" s="595"/>
      <c r="U23" s="600"/>
      <c r="V23" s="602"/>
      <c r="W23" s="595"/>
      <c r="X23" s="600"/>
      <c r="Z23" s="111"/>
      <c r="AA23" s="111"/>
      <c r="AB23" s="111"/>
      <c r="AC23" s="111"/>
    </row>
    <row r="24" spans="4:29" x14ac:dyDescent="0.3">
      <c r="D24" s="40">
        <v>15</v>
      </c>
      <c r="E24" s="72">
        <f>'Structure Fire Respones'!D21</f>
        <v>0</v>
      </c>
      <c r="F24" s="73">
        <f>'Structure Fire Respones'!E21</f>
        <v>0</v>
      </c>
      <c r="G24" s="238"/>
      <c r="H24" s="593"/>
      <c r="I24" s="599"/>
      <c r="J24" s="597"/>
      <c r="K24" s="593"/>
      <c r="L24" s="594"/>
      <c r="M24" s="238"/>
      <c r="N24" s="595"/>
      <c r="O24" s="600"/>
      <c r="P24" s="602"/>
      <c r="Q24" s="595"/>
      <c r="R24" s="823"/>
      <c r="S24" s="238"/>
      <c r="T24" s="595"/>
      <c r="U24" s="600"/>
      <c r="V24" s="602"/>
      <c r="W24" s="595"/>
      <c r="X24" s="600"/>
    </row>
    <row r="25" spans="4:29" x14ac:dyDescent="0.3">
      <c r="D25" s="40">
        <v>16</v>
      </c>
      <c r="E25" s="72">
        <f>'Structure Fire Respones'!D22</f>
        <v>0</v>
      </c>
      <c r="F25" s="73">
        <f>'Structure Fire Respones'!E22</f>
        <v>0</v>
      </c>
      <c r="G25" s="238"/>
      <c r="H25" s="593"/>
      <c r="I25" s="599"/>
      <c r="J25" s="597"/>
      <c r="K25" s="593"/>
      <c r="L25" s="594"/>
      <c r="M25" s="238"/>
      <c r="N25" s="595"/>
      <c r="O25" s="600"/>
      <c r="P25" s="602"/>
      <c r="Q25" s="595"/>
      <c r="R25" s="823"/>
      <c r="S25" s="238"/>
      <c r="T25" s="595"/>
      <c r="U25" s="600"/>
      <c r="V25" s="602"/>
      <c r="W25" s="595"/>
      <c r="X25" s="600"/>
    </row>
    <row r="26" spans="4:29" x14ac:dyDescent="0.3">
      <c r="D26" s="40">
        <v>17</v>
      </c>
      <c r="E26" s="72">
        <f>'Structure Fire Respones'!D23</f>
        <v>0</v>
      </c>
      <c r="F26" s="73">
        <f>'Structure Fire Respones'!E23</f>
        <v>0</v>
      </c>
      <c r="G26" s="238"/>
      <c r="H26" s="593"/>
      <c r="I26" s="599"/>
      <c r="J26" s="597"/>
      <c r="K26" s="593"/>
      <c r="L26" s="594"/>
      <c r="M26" s="238"/>
      <c r="N26" s="595"/>
      <c r="O26" s="600"/>
      <c r="P26" s="602"/>
      <c r="Q26" s="595"/>
      <c r="R26" s="823"/>
      <c r="S26" s="238"/>
      <c r="T26" s="595"/>
      <c r="U26" s="600"/>
      <c r="V26" s="602"/>
      <c r="W26" s="595"/>
      <c r="X26" s="600"/>
    </row>
    <row r="27" spans="4:29" x14ac:dyDescent="0.3">
      <c r="D27" s="40">
        <v>18</v>
      </c>
      <c r="E27" s="72">
        <f>'Structure Fire Respones'!D24</f>
        <v>0</v>
      </c>
      <c r="F27" s="73">
        <f>'Structure Fire Respones'!E24</f>
        <v>0</v>
      </c>
      <c r="G27" s="238"/>
      <c r="H27" s="593"/>
      <c r="I27" s="599"/>
      <c r="J27" s="597"/>
      <c r="K27" s="593"/>
      <c r="L27" s="594"/>
      <c r="M27" s="238"/>
      <c r="N27" s="595"/>
      <c r="O27" s="600"/>
      <c r="P27" s="602"/>
      <c r="Q27" s="595"/>
      <c r="R27" s="823"/>
      <c r="S27" s="238"/>
      <c r="T27" s="595"/>
      <c r="U27" s="600"/>
      <c r="V27" s="602"/>
      <c r="W27" s="595"/>
      <c r="X27" s="600"/>
    </row>
    <row r="28" spans="4:29" x14ac:dyDescent="0.3">
      <c r="D28" s="40">
        <v>19</v>
      </c>
      <c r="E28" s="72">
        <f>'Structure Fire Respones'!D25</f>
        <v>0</v>
      </c>
      <c r="F28" s="73">
        <f>'Structure Fire Respones'!E25</f>
        <v>0</v>
      </c>
      <c r="G28" s="238"/>
      <c r="H28" s="593"/>
      <c r="I28" s="599"/>
      <c r="J28" s="597"/>
      <c r="K28" s="593"/>
      <c r="L28" s="594"/>
      <c r="M28" s="238"/>
      <c r="N28" s="595"/>
      <c r="O28" s="600"/>
      <c r="P28" s="602"/>
      <c r="Q28" s="595"/>
      <c r="R28" s="823"/>
      <c r="S28" s="238"/>
      <c r="T28" s="595"/>
      <c r="U28" s="600"/>
      <c r="V28" s="602"/>
      <c r="W28" s="595"/>
      <c r="X28" s="600"/>
    </row>
    <row r="29" spans="4:29" ht="15" thickBot="1" x14ac:dyDescent="0.35">
      <c r="D29" s="41">
        <v>20</v>
      </c>
      <c r="E29" s="72">
        <f>'Structure Fire Respones'!D26</f>
        <v>0</v>
      </c>
      <c r="F29" s="73">
        <f>'Structure Fire Respones'!E26</f>
        <v>0</v>
      </c>
      <c r="G29" s="819"/>
      <c r="H29" s="820"/>
      <c r="I29" s="821"/>
      <c r="J29" s="598"/>
      <c r="K29" s="593"/>
      <c r="L29" s="594"/>
      <c r="M29" s="819"/>
      <c r="N29" s="596"/>
      <c r="O29" s="822"/>
      <c r="P29" s="604"/>
      <c r="Q29" s="607"/>
      <c r="R29" s="824"/>
      <c r="S29" s="819"/>
      <c r="T29" s="596"/>
      <c r="U29" s="822"/>
      <c r="V29" s="604"/>
      <c r="W29" s="607"/>
      <c r="X29" s="825"/>
    </row>
    <row r="30" spans="4:29" ht="15" thickBot="1" x14ac:dyDescent="0.35">
      <c r="D30" s="1401" t="s">
        <v>112</v>
      </c>
      <c r="E30" s="1402"/>
      <c r="F30" s="1402"/>
      <c r="G30" s="1403"/>
      <c r="H30" s="88" t="str">
        <f>IFERROR(SUM(H10:H29)/'Structure Fire Respones'!$F$28, " ")</f>
        <v xml:space="preserve"> </v>
      </c>
      <c r="I30" s="88" t="str">
        <f>IFERROR(SUM(I10:I29)/'Structure Fire Respones'!$F$28, " ")</f>
        <v xml:space="preserve"> </v>
      </c>
      <c r="J30" s="605" t="str">
        <f>IFERROR(#REF!/J31,"0")</f>
        <v>0</v>
      </c>
      <c r="K30" s="88" t="str">
        <f>IFERROR(SUM(K10:K29)/'Structure Fire Respones'!$F$28, " ")</f>
        <v xml:space="preserve"> </v>
      </c>
      <c r="L30" s="88" t="str">
        <f>IFERROR(SUM(L10:L29)/'Structure Fire Respones'!$F$28, " ")</f>
        <v xml:space="preserve"> </v>
      </c>
      <c r="M30" s="605" t="str">
        <f>IFERROR(#REF!/M31,"0")</f>
        <v>0</v>
      </c>
      <c r="N30" s="88" t="str">
        <f>IFERROR(SUM(N10:N29)/'Structure Fire Respones'!$F$28, " ")</f>
        <v xml:space="preserve"> </v>
      </c>
      <c r="O30" s="88" t="str">
        <f>IFERROR(SUM(O10:O29)/'Structure Fire Respones'!$F$28, " ")</f>
        <v xml:space="preserve"> </v>
      </c>
      <c r="P30" s="86" t="str">
        <f>IFERROR(#REF!/P31,"0")</f>
        <v>0</v>
      </c>
      <c r="Q30" s="88" t="str">
        <f>IFERROR(SUM(Q10:Q29)/'Structure Fire Respones'!$F$28, " ")</f>
        <v xml:space="preserve"> </v>
      </c>
      <c r="R30" s="88" t="str">
        <f>IFERROR(SUM(R10:R29)/'Structure Fire Respones'!$F$28, " ")</f>
        <v xml:space="preserve"> </v>
      </c>
      <c r="S30" s="605" t="str">
        <f>IFERROR(#REF!/S31,"0")</f>
        <v>0</v>
      </c>
      <c r="T30" s="88" t="str">
        <f>IFERROR(SUM(T10:T29)/'Structure Fire Respones'!$F$28, " ")</f>
        <v xml:space="preserve"> </v>
      </c>
      <c r="U30" s="88" t="str">
        <f>IFERROR(SUM(U10:U29)/'Structure Fire Respones'!$F$28, " ")</f>
        <v xml:space="preserve"> </v>
      </c>
      <c r="V30" s="605" t="str">
        <f>IFERROR(#REF!/V31,"0")</f>
        <v>0</v>
      </c>
      <c r="W30" s="88" t="str">
        <f>IFERROR(SUM(W10:W29)/'Structure Fire Respones'!$F$28, " ")</f>
        <v xml:space="preserve"> </v>
      </c>
      <c r="X30" s="826" t="str">
        <f>IFERROR(SUM(X10:X29)/'Structure Fire Respones'!$F$28, " ")</f>
        <v xml:space="preserve"> </v>
      </c>
    </row>
    <row r="31" spans="4:29" hidden="1" x14ac:dyDescent="0.3">
      <c r="D31" s="396"/>
      <c r="E31" s="396"/>
      <c r="F31" s="396"/>
      <c r="G31" s="237">
        <f>COUNTA(G10:G29)</f>
        <v>0</v>
      </c>
      <c r="H31" s="237">
        <f>COUNTA(H10:H29)</f>
        <v>0</v>
      </c>
      <c r="I31" s="237">
        <f t="shared" ref="I31:X31" si="0">COUNTA(I10:I29)</f>
        <v>0</v>
      </c>
      <c r="J31" s="237">
        <f t="shared" si="0"/>
        <v>0</v>
      </c>
      <c r="K31" s="606">
        <f t="shared" si="0"/>
        <v>0</v>
      </c>
      <c r="L31" s="606">
        <f t="shared" si="0"/>
        <v>0</v>
      </c>
      <c r="M31" s="237">
        <f t="shared" si="0"/>
        <v>0</v>
      </c>
      <c r="N31" s="237">
        <f t="shared" si="0"/>
        <v>0</v>
      </c>
      <c r="O31" s="237">
        <f t="shared" si="0"/>
        <v>0</v>
      </c>
      <c r="P31" s="237">
        <f t="shared" si="0"/>
        <v>0</v>
      </c>
      <c r="Q31" s="237">
        <f t="shared" si="0"/>
        <v>0</v>
      </c>
      <c r="R31" s="237">
        <f t="shared" si="0"/>
        <v>0</v>
      </c>
      <c r="S31" s="237">
        <f t="shared" si="0"/>
        <v>0</v>
      </c>
      <c r="T31" s="237">
        <f t="shared" si="0"/>
        <v>0</v>
      </c>
      <c r="U31" s="237">
        <f t="shared" si="0"/>
        <v>0</v>
      </c>
      <c r="V31" s="237">
        <f t="shared" si="0"/>
        <v>0</v>
      </c>
      <c r="W31" s="237">
        <f t="shared" si="0"/>
        <v>0</v>
      </c>
      <c r="X31" s="237">
        <f t="shared" si="0"/>
        <v>0</v>
      </c>
    </row>
    <row r="32" spans="4:29" x14ac:dyDescent="0.3">
      <c r="K32"/>
      <c r="L32"/>
    </row>
    <row r="33" spans="4:14" ht="15.6" x14ac:dyDescent="0.3">
      <c r="D33" s="863" t="s">
        <v>242</v>
      </c>
      <c r="E33" s="863"/>
      <c r="F33" s="863"/>
      <c r="G33" s="863"/>
      <c r="H33" s="863"/>
      <c r="I33" s="863"/>
      <c r="J33" s="863"/>
      <c r="K33" s="863"/>
      <c r="L33" s="863"/>
      <c r="M33" s="863"/>
      <c r="N33" s="863"/>
    </row>
  </sheetData>
  <sheetProtection algorithmName="SHA-512" hashValue="djCFFIqUwke73ZRFvcBqy6IG65J8FBKXv4GIvPmJ50Re+WFRnm9lN5YIZyXuF4kP9wg/4sitzJyRU7GJsxD/Gw==" saltValue="kiKTR3acE2iSV1l1+JBEng==" spinCount="100000" sheet="1" objects="1" scenarios="1"/>
  <mergeCells count="36">
    <mergeCell ref="D2:L3"/>
    <mergeCell ref="G8:I8"/>
    <mergeCell ref="G6:H7"/>
    <mergeCell ref="I6:I7"/>
    <mergeCell ref="D33:N33"/>
    <mergeCell ref="D30:G30"/>
    <mergeCell ref="D7:F7"/>
    <mergeCell ref="D5:F5"/>
    <mergeCell ref="D4:F4"/>
    <mergeCell ref="X6:X7"/>
    <mergeCell ref="J8:L8"/>
    <mergeCell ref="M8:O8"/>
    <mergeCell ref="P8:R8"/>
    <mergeCell ref="S8:U8"/>
    <mergeCell ref="V8:X8"/>
    <mergeCell ref="L6:L7"/>
    <mergeCell ref="O6:O7"/>
    <mergeCell ref="R6:R7"/>
    <mergeCell ref="U6:U7"/>
    <mergeCell ref="V6:W7"/>
    <mergeCell ref="J6:K7"/>
    <mergeCell ref="M6:N7"/>
    <mergeCell ref="P6:Q7"/>
    <mergeCell ref="S6:T7"/>
    <mergeCell ref="S5:U5"/>
    <mergeCell ref="V5:X5"/>
    <mergeCell ref="G4:I4"/>
    <mergeCell ref="G5:I5"/>
    <mergeCell ref="J5:L5"/>
    <mergeCell ref="M5:O5"/>
    <mergeCell ref="P5:R5"/>
    <mergeCell ref="J4:L4"/>
    <mergeCell ref="M4:O4"/>
    <mergeCell ref="P4:R4"/>
    <mergeCell ref="S4:U4"/>
    <mergeCell ref="V4:X4"/>
  </mergeCells>
  <phoneticPr fontId="80" type="noConversion"/>
  <conditionalFormatting sqref="H10:I29">
    <cfRule type="expression" dxfId="34" priority="16">
      <formula>$G$8="No Staffing Credit"</formula>
    </cfRule>
  </conditionalFormatting>
  <conditionalFormatting sqref="K10:L29">
    <cfRule type="expression" dxfId="33" priority="15">
      <formula>$J$8="No Staffing Credit"</formula>
    </cfRule>
  </conditionalFormatting>
  <conditionalFormatting sqref="N10:O29">
    <cfRule type="expression" dxfId="32" priority="13">
      <formula>$M$8="No Staffing Credit"</formula>
    </cfRule>
  </conditionalFormatting>
  <conditionalFormatting sqref="Q10:R29">
    <cfRule type="expression" dxfId="31" priority="10">
      <formula>$P$8="No Staffing Credit"</formula>
    </cfRule>
  </conditionalFormatting>
  <conditionalFormatting sqref="T10:U29">
    <cfRule type="expression" dxfId="30" priority="9">
      <formula>$S$8="No Staffing Credit"</formula>
    </cfRule>
  </conditionalFormatting>
  <conditionalFormatting sqref="W10:X29">
    <cfRule type="expression" dxfId="29" priority="7">
      <formula>$V$8="No Staffing Credit"</formula>
    </cfRule>
  </conditionalFormatting>
  <printOptions horizontalCentered="1"/>
  <pageMargins left="0" right="0" top="0.75" bottom="0.5" header="0.3" footer="0.05"/>
  <pageSetup scale="89" fitToHeight="0" orientation="landscape" r:id="rId1"/>
  <headerFooter>
    <oddHeader>&amp;C&amp;G</oddHeader>
  </headerFooter>
  <drawing r:id="rId2"/>
  <legacyDrawingHF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58F95-0593-4301-80B9-0C291B5C17B9}">
  <sheetPr codeName="Sheet50">
    <tabColor theme="1" tint="4.9989318521683403E-2"/>
  </sheetPr>
  <dimension ref="B1:CX38"/>
  <sheetViews>
    <sheetView showGridLines="0" showRowColHeaders="0" zoomScaleNormal="100" workbookViewId="0"/>
  </sheetViews>
  <sheetFormatPr defaultRowHeight="14.4" x14ac:dyDescent="0.3"/>
  <cols>
    <col min="1" max="1" width="2.6640625" customWidth="1"/>
    <col min="2" max="2" width="27.6640625" customWidth="1"/>
    <col min="3" max="3" width="2.6640625" customWidth="1"/>
    <col min="4" max="61" width="1.5546875" customWidth="1"/>
    <col min="62" max="62" width="3.109375" customWidth="1"/>
    <col min="63" max="72" width="1.5546875" customWidth="1"/>
    <col min="74" max="74" width="4" hidden="1" customWidth="1"/>
    <col min="80" max="80" width="0" hidden="1" customWidth="1"/>
    <col min="81" max="81" width="12.44140625" hidden="1" customWidth="1"/>
    <col min="86" max="86" width="10.6640625" customWidth="1"/>
  </cols>
  <sheetData>
    <row r="1" spans="2:82" ht="5.0999999999999996" customHeight="1" x14ac:dyDescent="0.3"/>
    <row r="2" spans="2:82" x14ac:dyDescent="0.3">
      <c r="AD2" s="144"/>
    </row>
    <row r="3" spans="2:82" ht="9.9" customHeight="1" thickBot="1" x14ac:dyDescent="0.35">
      <c r="D3" s="97"/>
      <c r="E3" s="97"/>
      <c r="F3" s="97"/>
      <c r="G3" s="97"/>
      <c r="H3" s="97"/>
      <c r="I3" s="97"/>
      <c r="J3" s="97"/>
      <c r="K3" s="97"/>
      <c r="L3" s="97"/>
      <c r="M3" s="97"/>
      <c r="N3" s="97"/>
      <c r="O3" s="97"/>
      <c r="P3" s="97"/>
      <c r="Q3" s="97"/>
      <c r="R3" s="97"/>
      <c r="S3" s="97"/>
      <c r="T3" s="97"/>
      <c r="U3" s="97"/>
      <c r="V3" s="97"/>
      <c r="W3" s="97"/>
      <c r="X3" s="97"/>
      <c r="Y3" s="97"/>
    </row>
    <row r="4" spans="2:82" ht="18" customHeight="1" x14ac:dyDescent="0.3">
      <c r="D4" s="1413" t="s">
        <v>623</v>
      </c>
      <c r="E4" s="1414"/>
      <c r="F4" s="1414"/>
      <c r="G4" s="1414"/>
      <c r="H4" s="1414"/>
      <c r="I4" s="1414"/>
      <c r="J4" s="1414"/>
      <c r="K4" s="1414"/>
      <c r="L4" s="1414"/>
      <c r="M4" s="1414"/>
      <c r="N4" s="1414"/>
      <c r="O4" s="1414"/>
      <c r="P4" s="1414"/>
      <c r="Q4" s="1414"/>
      <c r="R4" s="1414"/>
      <c r="S4" s="1414"/>
      <c r="T4" s="1414"/>
      <c r="U4" s="1414"/>
      <c r="V4" s="1414"/>
      <c r="W4" s="1414"/>
      <c r="X4" s="1414"/>
      <c r="Y4" s="1414"/>
      <c r="Z4" s="1414"/>
      <c r="AA4" s="1414"/>
      <c r="AB4" s="1414"/>
      <c r="AC4" s="1414"/>
      <c r="AD4" s="1414"/>
      <c r="AE4" s="1414"/>
      <c r="AF4" s="1414"/>
      <c r="AG4" s="1414"/>
      <c r="AH4" s="1414"/>
      <c r="AI4" s="1414"/>
      <c r="AJ4" s="1414"/>
      <c r="AK4" s="1414"/>
      <c r="AL4" s="1414"/>
      <c r="AM4" s="1414"/>
      <c r="AN4" s="1414"/>
      <c r="AO4" s="1414"/>
      <c r="AP4" s="1414"/>
      <c r="AQ4" s="1414"/>
      <c r="AR4" s="1414"/>
      <c r="AS4" s="1414"/>
      <c r="AT4" s="1414"/>
      <c r="AU4" s="1414"/>
      <c r="AV4" s="1414"/>
      <c r="AW4" s="1414"/>
      <c r="AX4" s="1414"/>
      <c r="AY4" s="1414"/>
      <c r="AZ4" s="1414"/>
      <c r="BA4" s="1414"/>
      <c r="BB4" s="1414"/>
      <c r="BC4" s="1414"/>
      <c r="BD4" s="1414"/>
      <c r="BE4" s="1414"/>
      <c r="BF4" s="1414"/>
      <c r="BG4" s="1414"/>
      <c r="BH4" s="1414"/>
      <c r="BI4" s="1414"/>
      <c r="BJ4" s="1415"/>
      <c r="BK4" s="97"/>
      <c r="BL4" s="97"/>
      <c r="BM4" s="97"/>
      <c r="BN4" s="97"/>
      <c r="BO4" s="97"/>
      <c r="BP4" s="97"/>
      <c r="BQ4" s="97"/>
      <c r="BR4" s="97"/>
      <c r="BS4" s="97"/>
      <c r="BT4" s="97"/>
    </row>
    <row r="5" spans="2:82" ht="6.75" customHeight="1" thickBot="1" x14ac:dyDescent="0.35">
      <c r="D5" s="1416"/>
      <c r="E5" s="1417"/>
      <c r="F5" s="1417"/>
      <c r="G5" s="1417"/>
      <c r="H5" s="1417"/>
      <c r="I5" s="1417"/>
      <c r="J5" s="1417"/>
      <c r="K5" s="1417"/>
      <c r="L5" s="1417"/>
      <c r="M5" s="1417"/>
      <c r="N5" s="1417"/>
      <c r="O5" s="1417"/>
      <c r="P5" s="1417"/>
      <c r="Q5" s="1417"/>
      <c r="R5" s="1417"/>
      <c r="S5" s="1417"/>
      <c r="T5" s="1417"/>
      <c r="U5" s="1417"/>
      <c r="V5" s="1417"/>
      <c r="W5" s="1417"/>
      <c r="X5" s="1417"/>
      <c r="Y5" s="1417"/>
      <c r="Z5" s="1417"/>
      <c r="AA5" s="1417"/>
      <c r="AB5" s="1417"/>
      <c r="AC5" s="1417"/>
      <c r="AD5" s="1417"/>
      <c r="AE5" s="1417"/>
      <c r="AF5" s="1417"/>
      <c r="AG5" s="1417"/>
      <c r="AH5" s="1417"/>
      <c r="AI5" s="1417"/>
      <c r="AJ5" s="1417"/>
      <c r="AK5" s="1417"/>
      <c r="AL5" s="1417"/>
      <c r="AM5" s="1417"/>
      <c r="AN5" s="1417"/>
      <c r="AO5" s="1417"/>
      <c r="AP5" s="1417"/>
      <c r="AQ5" s="1417"/>
      <c r="AR5" s="1417"/>
      <c r="AS5" s="1417"/>
      <c r="AT5" s="1417"/>
      <c r="AU5" s="1417"/>
      <c r="AV5" s="1417"/>
      <c r="AW5" s="1417"/>
      <c r="AX5" s="1417"/>
      <c r="AY5" s="1417"/>
      <c r="AZ5" s="1417"/>
      <c r="BA5" s="1417"/>
      <c r="BB5" s="1417"/>
      <c r="BC5" s="1417"/>
      <c r="BD5" s="1417"/>
      <c r="BE5" s="1417"/>
      <c r="BF5" s="1417"/>
      <c r="BG5" s="1417"/>
      <c r="BH5" s="1417"/>
      <c r="BI5" s="1417"/>
      <c r="BJ5" s="1418"/>
      <c r="BK5" s="97"/>
      <c r="BL5" s="97"/>
      <c r="BM5" s="97"/>
      <c r="BN5" s="97"/>
      <c r="BO5" s="97"/>
      <c r="BP5" s="97"/>
      <c r="BQ5" s="97"/>
      <c r="BR5" s="97"/>
      <c r="BS5" s="97"/>
      <c r="BT5" s="97"/>
    </row>
    <row r="6" spans="2:82" ht="18" customHeight="1" x14ac:dyDescent="0.3">
      <c r="D6" s="1419" t="s">
        <v>357</v>
      </c>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c r="AD6" s="1420"/>
      <c r="AE6" s="1420"/>
      <c r="AF6" s="1420"/>
      <c r="AG6" s="1420"/>
      <c r="AH6" s="1420"/>
      <c r="AI6" s="1420"/>
      <c r="AJ6" s="1420"/>
      <c r="AK6" s="1420"/>
      <c r="AL6" s="1420"/>
      <c r="AM6" s="1420"/>
      <c r="AN6" s="1420"/>
      <c r="AO6" s="1420"/>
      <c r="AP6" s="1420"/>
      <c r="AQ6" s="1420"/>
      <c r="AR6" s="1420"/>
      <c r="AS6" s="1420"/>
      <c r="AT6" s="1420"/>
      <c r="AU6" s="1420"/>
      <c r="AV6" s="1420"/>
      <c r="AW6" s="1420"/>
      <c r="AX6" s="1420"/>
      <c r="AY6" s="1420"/>
      <c r="AZ6" s="1420"/>
      <c r="BA6" s="1420"/>
      <c r="BB6" s="1420"/>
      <c r="BC6" s="1420"/>
      <c r="BD6" s="1420"/>
      <c r="BE6" s="1420"/>
      <c r="BF6" s="1420"/>
      <c r="BG6" s="1420"/>
      <c r="BH6" s="1420"/>
      <c r="BI6" s="1420"/>
      <c r="BJ6" s="1421"/>
      <c r="CA6" s="111"/>
      <c r="CD6" s="282"/>
    </row>
    <row r="7" spans="2:82" ht="18" customHeight="1" x14ac:dyDescent="0.3">
      <c r="D7" s="1422"/>
      <c r="E7" s="1423"/>
      <c r="F7" s="1423"/>
      <c r="G7" s="1423"/>
      <c r="H7" s="1423"/>
      <c r="I7" s="1423"/>
      <c r="J7" s="1423"/>
      <c r="K7" s="1423"/>
      <c r="L7" s="1423"/>
      <c r="M7" s="1423"/>
      <c r="N7" s="1423"/>
      <c r="O7" s="1423"/>
      <c r="P7" s="1423"/>
      <c r="Q7" s="1423"/>
      <c r="R7" s="1423"/>
      <c r="S7" s="1423"/>
      <c r="T7" s="1423"/>
      <c r="U7" s="1423"/>
      <c r="V7" s="1423"/>
      <c r="W7" s="1423"/>
      <c r="X7" s="1423"/>
      <c r="Y7" s="1423"/>
      <c r="Z7" s="1423"/>
      <c r="AA7" s="1423"/>
      <c r="AB7" s="1423"/>
      <c r="AC7" s="1423"/>
      <c r="AD7" s="1423"/>
      <c r="AE7" s="1423"/>
      <c r="AF7" s="1423"/>
      <c r="AG7" s="1423"/>
      <c r="AH7" s="1423"/>
      <c r="AI7" s="1423"/>
      <c r="AJ7" s="1423"/>
      <c r="AK7" s="1423"/>
      <c r="AL7" s="1423"/>
      <c r="AM7" s="1423"/>
      <c r="AN7" s="1423"/>
      <c r="AO7" s="1423"/>
      <c r="AP7" s="1423"/>
      <c r="AQ7" s="1423"/>
      <c r="AR7" s="1423"/>
      <c r="AS7" s="1423"/>
      <c r="AT7" s="1423"/>
      <c r="AU7" s="1423"/>
      <c r="AV7" s="1423"/>
      <c r="AW7" s="1423"/>
      <c r="AX7" s="1423"/>
      <c r="AY7" s="1423"/>
      <c r="AZ7" s="1423"/>
      <c r="BA7" s="1423"/>
      <c r="BB7" s="1423"/>
      <c r="BC7" s="1423"/>
      <c r="BD7" s="1423"/>
      <c r="BE7" s="1423"/>
      <c r="BF7" s="1423"/>
      <c r="BG7" s="1423"/>
      <c r="BH7" s="1423"/>
      <c r="BI7" s="1423"/>
      <c r="BJ7" s="1424"/>
    </row>
    <row r="8" spans="2:82" ht="12" customHeight="1" x14ac:dyDescent="0.3">
      <c r="D8" s="1422"/>
      <c r="E8" s="1423"/>
      <c r="F8" s="1423"/>
      <c r="G8" s="1423"/>
      <c r="H8" s="1423"/>
      <c r="I8" s="1423"/>
      <c r="J8" s="1423"/>
      <c r="K8" s="1423"/>
      <c r="L8" s="1423"/>
      <c r="M8" s="1423"/>
      <c r="N8" s="1423"/>
      <c r="O8" s="1423"/>
      <c r="P8" s="1423"/>
      <c r="Q8" s="1423"/>
      <c r="R8" s="1423"/>
      <c r="S8" s="1423"/>
      <c r="T8" s="1423"/>
      <c r="U8" s="1423"/>
      <c r="V8" s="1423"/>
      <c r="W8" s="1423"/>
      <c r="X8" s="1423"/>
      <c r="Y8" s="1423"/>
      <c r="Z8" s="1423"/>
      <c r="AA8" s="1423"/>
      <c r="AB8" s="1423"/>
      <c r="AC8" s="1423"/>
      <c r="AD8" s="1423"/>
      <c r="AE8" s="1423"/>
      <c r="AF8" s="1423"/>
      <c r="AG8" s="1423"/>
      <c r="AH8" s="1423"/>
      <c r="AI8" s="1423"/>
      <c r="AJ8" s="1423"/>
      <c r="AK8" s="1423"/>
      <c r="AL8" s="1423"/>
      <c r="AM8" s="1423"/>
      <c r="AN8" s="1423"/>
      <c r="AO8" s="1423"/>
      <c r="AP8" s="1423"/>
      <c r="AQ8" s="1423"/>
      <c r="AR8" s="1423"/>
      <c r="AS8" s="1423"/>
      <c r="AT8" s="1423"/>
      <c r="AU8" s="1423"/>
      <c r="AV8" s="1423"/>
      <c r="AW8" s="1423"/>
      <c r="AX8" s="1423"/>
      <c r="AY8" s="1423"/>
      <c r="AZ8" s="1423"/>
      <c r="BA8" s="1423"/>
      <c r="BB8" s="1423"/>
      <c r="BC8" s="1423"/>
      <c r="BD8" s="1423"/>
      <c r="BE8" s="1423"/>
      <c r="BF8" s="1423"/>
      <c r="BG8" s="1423"/>
      <c r="BH8" s="1423"/>
      <c r="BI8" s="1423"/>
      <c r="BJ8" s="1424"/>
    </row>
    <row r="9" spans="2:82" ht="9" customHeight="1" x14ac:dyDescent="0.3">
      <c r="D9" s="145"/>
      <c r="E9" s="513"/>
      <c r="F9" s="513"/>
      <c r="G9" s="513"/>
      <c r="H9" s="513"/>
      <c r="I9" s="513"/>
      <c r="J9" s="513"/>
      <c r="K9" s="513"/>
      <c r="L9" s="513"/>
      <c r="M9" s="513"/>
      <c r="N9" s="513"/>
      <c r="O9" s="513"/>
      <c r="P9" s="513"/>
      <c r="Q9" s="513"/>
      <c r="R9" s="513"/>
      <c r="S9" s="513"/>
      <c r="T9" s="513"/>
      <c r="U9" s="513"/>
      <c r="V9" s="513"/>
      <c r="W9" s="513"/>
      <c r="X9" s="513"/>
      <c r="Y9" s="513"/>
      <c r="Z9" s="513"/>
      <c r="AA9" s="513"/>
      <c r="AB9" s="513"/>
      <c r="AC9" s="513"/>
      <c r="AD9" s="513"/>
      <c r="AE9" s="513"/>
      <c r="AF9" s="513"/>
      <c r="AG9" s="513"/>
      <c r="AH9" s="513"/>
      <c r="AI9" s="513"/>
      <c r="AJ9" s="513"/>
      <c r="AK9" s="513"/>
      <c r="AL9" s="513"/>
      <c r="AM9" s="513"/>
      <c r="AN9" s="513"/>
      <c r="AO9" s="513"/>
      <c r="AP9" s="513"/>
      <c r="AQ9" s="513"/>
      <c r="AR9" s="513"/>
      <c r="AS9" s="513"/>
      <c r="AT9" s="513"/>
      <c r="AU9" s="513"/>
      <c r="AV9" s="513"/>
      <c r="AW9" s="513"/>
      <c r="AX9" s="513"/>
      <c r="AY9" s="513"/>
      <c r="AZ9" s="513"/>
      <c r="BA9" s="513"/>
      <c r="BB9" s="513"/>
      <c r="BC9" s="513"/>
      <c r="BD9" s="513"/>
      <c r="BE9" s="513"/>
      <c r="BF9" s="513"/>
      <c r="BG9" s="513"/>
      <c r="BH9" s="513"/>
      <c r="BI9" s="513"/>
      <c r="BJ9" s="146"/>
    </row>
    <row r="10" spans="2:82" ht="18" customHeight="1" thickBot="1" x14ac:dyDescent="0.35">
      <c r="D10" s="1425" t="s">
        <v>358</v>
      </c>
      <c r="E10" s="1166"/>
      <c r="F10" s="1166"/>
      <c r="G10" s="1166"/>
      <c r="H10" s="1166"/>
      <c r="I10" s="1166"/>
      <c r="J10" s="1166"/>
      <c r="K10" s="1166"/>
      <c r="L10" s="1166"/>
      <c r="M10" s="1166"/>
      <c r="N10" s="1166"/>
      <c r="O10" s="1166"/>
      <c r="P10" s="1426"/>
      <c r="Q10" s="1427">
        <f>'Automatic Response'!G5</f>
        <v>0</v>
      </c>
      <c r="R10" s="1428"/>
      <c r="S10" s="1428"/>
      <c r="T10" s="1428"/>
      <c r="U10" s="1428"/>
      <c r="V10" s="1428"/>
      <c r="W10" s="1428"/>
      <c r="X10" s="1428"/>
      <c r="Y10" s="1428"/>
      <c r="Z10" s="1428"/>
      <c r="AA10" s="1428"/>
      <c r="AB10" s="1428"/>
      <c r="AC10" s="1428"/>
      <c r="AD10" s="1428"/>
      <c r="AE10" s="1428"/>
      <c r="AF10" s="1428"/>
      <c r="AG10" s="1428"/>
      <c r="AH10" s="1428"/>
      <c r="AI10" s="1428"/>
      <c r="AJ10" s="1428"/>
      <c r="AK10" s="1428"/>
      <c r="AL10" s="1428"/>
      <c r="AM10" s="1428"/>
      <c r="AN10" s="1428"/>
      <c r="AO10" s="1428"/>
      <c r="AP10" s="1428"/>
      <c r="AQ10" s="1428"/>
      <c r="AR10" s="1428"/>
      <c r="AS10" s="1428"/>
      <c r="AT10" s="1429"/>
      <c r="AX10" s="5"/>
      <c r="AY10" s="5"/>
      <c r="AZ10" s="5"/>
      <c r="BA10" s="5"/>
      <c r="BB10" s="5"/>
      <c r="BC10" s="5"/>
      <c r="BD10" s="5"/>
      <c r="BE10" s="5"/>
      <c r="BF10" s="5"/>
      <c r="BG10" s="5"/>
      <c r="BH10" s="5"/>
      <c r="BI10" s="5"/>
      <c r="BJ10" s="23"/>
    </row>
    <row r="11" spans="2:82" ht="9" customHeight="1" thickBot="1" x14ac:dyDescent="0.35">
      <c r="B11" s="525"/>
      <c r="D11" s="147"/>
      <c r="E11" s="148"/>
      <c r="F11" s="148"/>
      <c r="G11" s="148"/>
      <c r="H11" s="148"/>
      <c r="I11" s="148"/>
      <c r="J11" s="148"/>
      <c r="K11" s="148"/>
      <c r="L11" s="148"/>
      <c r="M11" s="148"/>
      <c r="N11" s="148"/>
      <c r="O11" s="148"/>
      <c r="P11" s="148"/>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25"/>
      <c r="AP11" s="25"/>
      <c r="AQ11" s="25"/>
      <c r="AR11" s="25"/>
      <c r="AS11" s="25"/>
      <c r="AT11" s="25"/>
      <c r="AU11" s="25"/>
      <c r="AV11" s="25"/>
      <c r="AW11" s="25"/>
      <c r="AX11" s="7"/>
      <c r="AY11" s="7"/>
      <c r="AZ11" s="7"/>
      <c r="BA11" s="7"/>
      <c r="BB11" s="7"/>
      <c r="BC11" s="7"/>
      <c r="BD11" s="7"/>
      <c r="BE11" s="7"/>
      <c r="BF11" s="7"/>
      <c r="BG11" s="7"/>
      <c r="BH11" s="7"/>
      <c r="BI11" s="7"/>
      <c r="BJ11" s="26"/>
    </row>
    <row r="12" spans="2:82" ht="16.95" customHeight="1" x14ac:dyDescent="0.3">
      <c r="B12" s="526"/>
      <c r="D12" s="1439" t="s">
        <v>360</v>
      </c>
      <c r="E12" s="1440"/>
      <c r="F12" s="1440"/>
      <c r="G12" s="1440"/>
      <c r="H12" s="1440"/>
      <c r="I12" s="1440"/>
      <c r="J12" s="1440"/>
      <c r="K12" s="1440"/>
      <c r="L12" s="1440"/>
      <c r="M12" s="1440"/>
      <c r="N12" s="1440"/>
      <c r="O12" s="1440"/>
      <c r="P12" s="1440"/>
      <c r="Q12" s="1440"/>
      <c r="R12" s="1440"/>
      <c r="S12" s="1440"/>
      <c r="T12" s="1440"/>
      <c r="U12" s="1440"/>
      <c r="V12" s="1440"/>
      <c r="W12" s="1440"/>
      <c r="X12" s="1440"/>
      <c r="Y12" s="1440"/>
      <c r="Z12" s="1440"/>
      <c r="AA12" s="1440"/>
      <c r="AB12" s="1440"/>
      <c r="AC12" s="1440"/>
      <c r="AD12" s="1440"/>
      <c r="AE12" s="1440"/>
      <c r="AF12" s="1440"/>
      <c r="AG12" s="1440"/>
      <c r="AH12" s="1440"/>
      <c r="AI12" s="1440"/>
      <c r="AJ12" s="1440"/>
      <c r="AK12" s="1440"/>
      <c r="AL12" s="1440"/>
      <c r="AM12" s="1440"/>
      <c r="AN12" s="1440"/>
      <c r="AO12" s="1440"/>
      <c r="AP12" s="1440"/>
      <c r="AQ12" s="1440"/>
      <c r="AR12" s="1440"/>
      <c r="AS12" s="1440"/>
      <c r="AT12" s="1440"/>
      <c r="AU12" s="1440"/>
      <c r="AV12" s="1440"/>
      <c r="AW12" s="1440"/>
      <c r="AX12" s="1440"/>
      <c r="AY12" s="1440"/>
      <c r="AZ12" s="1440"/>
      <c r="BA12" s="1440"/>
      <c r="BB12" s="1440"/>
      <c r="BC12" s="1440"/>
      <c r="BD12" s="1440"/>
      <c r="BE12" s="1440"/>
      <c r="BF12" s="1440"/>
      <c r="BG12" s="1440"/>
      <c r="BH12" s="1440"/>
      <c r="BI12" s="1440"/>
      <c r="BJ12" s="1441"/>
    </row>
    <row r="13" spans="2:82" ht="17.399999999999999" customHeight="1" x14ac:dyDescent="0.3">
      <c r="B13" s="522"/>
      <c r="D13" s="152"/>
      <c r="E13" s="514"/>
      <c r="F13" s="514"/>
      <c r="G13" s="514"/>
      <c r="H13" s="514"/>
      <c r="I13" s="514"/>
      <c r="J13" s="1430" t="s">
        <v>361</v>
      </c>
      <c r="K13" s="1431"/>
      <c r="L13" s="1431"/>
      <c r="M13" s="1431"/>
      <c r="N13" s="1431"/>
      <c r="O13" s="1432"/>
      <c r="P13" s="1433"/>
      <c r="Q13" s="1434"/>
      <c r="R13" s="1435"/>
      <c r="S13" s="1433"/>
      <c r="T13" s="1434"/>
      <c r="U13" s="1434"/>
      <c r="V13" s="1434"/>
      <c r="W13" s="1434"/>
      <c r="X13" s="1434"/>
      <c r="Y13" s="1434"/>
      <c r="Z13" s="1434"/>
      <c r="AA13" s="1434"/>
      <c r="AB13" s="1434"/>
      <c r="AC13" s="1434"/>
      <c r="AD13" s="1434"/>
      <c r="AE13" s="1434"/>
      <c r="AF13" s="1434"/>
      <c r="AG13" s="1434"/>
      <c r="AH13" s="1434"/>
      <c r="AI13" s="1434"/>
      <c r="AJ13" s="1434"/>
      <c r="AK13" s="1434"/>
      <c r="AL13" s="1434"/>
      <c r="AM13" s="1434"/>
      <c r="AN13" s="1434"/>
      <c r="AO13" s="1434"/>
      <c r="AP13" s="1434"/>
      <c r="AQ13" s="1434"/>
      <c r="AR13" s="1434"/>
      <c r="AS13" s="1434"/>
      <c r="AT13" s="1434"/>
      <c r="AU13" s="1434"/>
      <c r="AV13" s="1434"/>
      <c r="AW13" s="1434"/>
      <c r="AX13" s="1434"/>
      <c r="AY13" s="1434"/>
      <c r="AZ13" s="1434"/>
      <c r="BA13" s="1434"/>
      <c r="BB13" s="1434"/>
      <c r="BC13" s="1435"/>
      <c r="BD13" s="1436"/>
      <c r="BE13" s="1437"/>
      <c r="BF13" s="1437"/>
      <c r="BG13" s="1437"/>
      <c r="BH13" s="1437"/>
      <c r="BI13" s="1437"/>
      <c r="BJ13" s="1438"/>
    </row>
    <row r="14" spans="2:82" ht="18" customHeight="1" x14ac:dyDescent="0.3">
      <c r="B14" s="522"/>
      <c r="D14" s="153"/>
      <c r="E14" s="515"/>
      <c r="F14" s="515"/>
      <c r="G14" s="515"/>
      <c r="H14" s="515"/>
      <c r="I14" s="515"/>
      <c r="J14" s="1430" t="s">
        <v>361</v>
      </c>
      <c r="K14" s="1431"/>
      <c r="L14" s="1431"/>
      <c r="M14" s="1431"/>
      <c r="N14" s="1431"/>
      <c r="O14" s="1432"/>
      <c r="P14" s="1433"/>
      <c r="Q14" s="1434"/>
      <c r="R14" s="1435"/>
      <c r="S14" s="1433"/>
      <c r="T14" s="1434"/>
      <c r="U14" s="1434"/>
      <c r="V14" s="1434"/>
      <c r="W14" s="1434"/>
      <c r="X14" s="1434"/>
      <c r="Y14" s="1434"/>
      <c r="Z14" s="1434"/>
      <c r="AA14" s="1434"/>
      <c r="AB14" s="1434"/>
      <c r="AC14" s="1434"/>
      <c r="AD14" s="1434"/>
      <c r="AE14" s="1434"/>
      <c r="AF14" s="1434"/>
      <c r="AG14" s="1434"/>
      <c r="AH14" s="1434"/>
      <c r="AI14" s="1434"/>
      <c r="AJ14" s="1434"/>
      <c r="AK14" s="1434"/>
      <c r="AL14" s="1434"/>
      <c r="AM14" s="1434"/>
      <c r="AN14" s="1434"/>
      <c r="AO14" s="1434"/>
      <c r="AP14" s="1434"/>
      <c r="AQ14" s="1434"/>
      <c r="AR14" s="1434"/>
      <c r="AS14" s="1434"/>
      <c r="AT14" s="1434"/>
      <c r="AU14" s="1434"/>
      <c r="AV14" s="1434"/>
      <c r="AW14" s="1434"/>
      <c r="AX14" s="1434"/>
      <c r="AY14" s="1434"/>
      <c r="AZ14" s="1434"/>
      <c r="BA14" s="1434"/>
      <c r="BB14" s="1434"/>
      <c r="BC14" s="1435"/>
      <c r="BD14" s="1436"/>
      <c r="BE14" s="1437"/>
      <c r="BF14" s="1437"/>
      <c r="BG14" s="1437"/>
      <c r="BH14" s="1437"/>
      <c r="BI14" s="1437"/>
      <c r="BJ14" s="1438"/>
    </row>
    <row r="15" spans="2:82" ht="16.5" customHeight="1" x14ac:dyDescent="0.3">
      <c r="B15" s="522"/>
      <c r="D15" s="153"/>
      <c r="E15" s="515"/>
      <c r="F15" s="515"/>
      <c r="G15" s="515"/>
      <c r="H15" s="515"/>
      <c r="I15" s="515"/>
      <c r="J15" s="1430" t="s">
        <v>361</v>
      </c>
      <c r="K15" s="1431"/>
      <c r="L15" s="1431"/>
      <c r="M15" s="1431"/>
      <c r="N15" s="1431"/>
      <c r="O15" s="1432"/>
      <c r="P15" s="1433"/>
      <c r="Q15" s="1434"/>
      <c r="R15" s="1435"/>
      <c r="S15" s="1433"/>
      <c r="T15" s="1434"/>
      <c r="U15" s="1434"/>
      <c r="V15" s="1434"/>
      <c r="W15" s="1434"/>
      <c r="X15" s="1434"/>
      <c r="Y15" s="1434"/>
      <c r="Z15" s="1434"/>
      <c r="AA15" s="1434"/>
      <c r="AB15" s="1434"/>
      <c r="AC15" s="1434"/>
      <c r="AD15" s="1434"/>
      <c r="AE15" s="1434"/>
      <c r="AF15" s="1434"/>
      <c r="AG15" s="1434"/>
      <c r="AH15" s="1434"/>
      <c r="AI15" s="1434"/>
      <c r="AJ15" s="1434"/>
      <c r="AK15" s="1434"/>
      <c r="AL15" s="1434"/>
      <c r="AM15" s="1434"/>
      <c r="AN15" s="1434"/>
      <c r="AO15" s="1434"/>
      <c r="AP15" s="1434"/>
      <c r="AQ15" s="1434"/>
      <c r="AR15" s="1434"/>
      <c r="AS15" s="1434"/>
      <c r="AT15" s="1434"/>
      <c r="AU15" s="1434"/>
      <c r="AV15" s="1434"/>
      <c r="AW15" s="1434"/>
      <c r="AX15" s="1434"/>
      <c r="AY15" s="1434"/>
      <c r="AZ15" s="1434"/>
      <c r="BA15" s="1434"/>
      <c r="BB15" s="1434"/>
      <c r="BC15" s="1435"/>
      <c r="BD15" s="1436"/>
      <c r="BE15" s="1437"/>
      <c r="BF15" s="1437"/>
      <c r="BG15" s="1437"/>
      <c r="BH15" s="1437"/>
      <c r="BI15" s="1437"/>
      <c r="BJ15" s="1438"/>
      <c r="CB15" t="s">
        <v>40</v>
      </c>
      <c r="CC15" s="5" t="s">
        <v>45</v>
      </c>
    </row>
    <row r="16" spans="2:82" ht="15.75" customHeight="1" x14ac:dyDescent="0.3">
      <c r="B16" s="522"/>
      <c r="D16" s="153"/>
      <c r="E16" s="515"/>
      <c r="F16" s="515"/>
      <c r="G16" s="515"/>
      <c r="H16" s="515"/>
      <c r="I16" s="515"/>
      <c r="J16" s="1443" t="s">
        <v>361</v>
      </c>
      <c r="K16" s="1443"/>
      <c r="L16" s="1443"/>
      <c r="M16" s="1443"/>
      <c r="N16" s="1443"/>
      <c r="O16" s="1443"/>
      <c r="P16" s="1442"/>
      <c r="Q16" s="1442"/>
      <c r="R16" s="1442"/>
      <c r="S16" s="1442"/>
      <c r="T16" s="1442"/>
      <c r="U16" s="1442"/>
      <c r="V16" s="1442"/>
      <c r="W16" s="1442"/>
      <c r="X16" s="1442"/>
      <c r="Y16" s="1442"/>
      <c r="Z16" s="1442"/>
      <c r="AA16" s="1442"/>
      <c r="AB16" s="1442"/>
      <c r="AC16" s="1442"/>
      <c r="AD16" s="1442"/>
      <c r="AE16" s="1442"/>
      <c r="AF16" s="1442"/>
      <c r="AG16" s="1442"/>
      <c r="AH16" s="1442"/>
      <c r="AI16" s="1442"/>
      <c r="AJ16" s="1442"/>
      <c r="AK16" s="1442"/>
      <c r="AL16" s="1442"/>
      <c r="AM16" s="1442"/>
      <c r="AN16" s="1442"/>
      <c r="AO16" s="1442"/>
      <c r="AP16" s="1442"/>
      <c r="AQ16" s="1442"/>
      <c r="AR16" s="1442"/>
      <c r="AS16" s="1442"/>
      <c r="AT16" s="1442"/>
      <c r="AU16" s="1442"/>
      <c r="AV16" s="1442"/>
      <c r="AW16" s="1442"/>
      <c r="AX16" s="1442"/>
      <c r="AY16" s="1442"/>
      <c r="AZ16" s="1442"/>
      <c r="BA16" s="1442"/>
      <c r="BB16" s="1442"/>
      <c r="BC16" s="1442"/>
      <c r="BD16" s="1436"/>
      <c r="BE16" s="1437"/>
      <c r="BF16" s="1437"/>
      <c r="BG16" s="1437"/>
      <c r="BH16" s="1437"/>
      <c r="BI16" s="1437"/>
      <c r="BJ16" s="1438"/>
      <c r="CB16" t="s">
        <v>41</v>
      </c>
      <c r="CC16" s="5" t="s">
        <v>47</v>
      </c>
    </row>
    <row r="17" spans="2:102" ht="12.75" customHeight="1" thickBot="1" x14ac:dyDescent="0.35">
      <c r="B17" s="524">
        <f>'AA Calcultor '!E28</f>
        <v>0.44999999999999996</v>
      </c>
      <c r="D17" s="610"/>
      <c r="E17" s="611"/>
      <c r="F17" s="611"/>
      <c r="G17" s="611"/>
      <c r="H17" s="611"/>
      <c r="I17" s="611"/>
      <c r="J17" s="614"/>
      <c r="K17" s="614"/>
      <c r="L17" s="614"/>
      <c r="M17" s="614"/>
      <c r="N17" s="614"/>
      <c r="O17" s="614"/>
      <c r="P17" s="839"/>
      <c r="Q17" s="839"/>
      <c r="R17" s="839"/>
      <c r="S17" s="839"/>
      <c r="T17" s="839"/>
      <c r="U17" s="839"/>
      <c r="V17" s="839"/>
      <c r="W17" s="839"/>
      <c r="X17" s="839"/>
      <c r="Y17" s="839"/>
      <c r="Z17" s="839"/>
      <c r="AA17" s="839"/>
      <c r="AB17" s="839"/>
      <c r="AC17" s="839"/>
      <c r="AD17" s="839"/>
      <c r="AE17" s="839"/>
      <c r="AF17" s="839"/>
      <c r="AG17" s="839"/>
      <c r="AH17" s="839"/>
      <c r="AI17" s="839"/>
      <c r="AJ17" s="839"/>
      <c r="AK17" s="839"/>
      <c r="AL17" s="839"/>
      <c r="AM17" s="839"/>
      <c r="AN17" s="839"/>
      <c r="AO17" s="839"/>
      <c r="AP17" s="839"/>
      <c r="AQ17" s="839"/>
      <c r="AR17" s="839"/>
      <c r="AS17" s="839"/>
      <c r="AT17" s="839"/>
      <c r="AU17" s="839"/>
      <c r="AV17" s="839"/>
      <c r="AW17" s="839"/>
      <c r="AX17" s="839"/>
      <c r="AY17" s="839"/>
      <c r="AZ17" s="839"/>
      <c r="BA17" s="839"/>
      <c r="BB17" s="839"/>
      <c r="BC17" s="839"/>
      <c r="BD17" s="615"/>
      <c r="BE17" s="615"/>
      <c r="BF17" s="615"/>
      <c r="BG17" s="615"/>
      <c r="BH17" s="615"/>
      <c r="BI17" s="615"/>
      <c r="BJ17" s="616"/>
      <c r="CC17" s="5" t="s">
        <v>46</v>
      </c>
    </row>
    <row r="18" spans="2:102" ht="16.95" customHeight="1" thickBot="1" x14ac:dyDescent="0.35">
      <c r="B18" s="523"/>
      <c r="D18" s="508"/>
      <c r="E18" s="509"/>
      <c r="F18" s="509"/>
      <c r="G18" s="509"/>
      <c r="H18" s="509"/>
      <c r="I18" s="509"/>
      <c r="J18" s="510"/>
      <c r="K18" s="510"/>
      <c r="L18" s="511"/>
      <c r="M18" s="512"/>
      <c r="N18" s="512"/>
      <c r="O18" s="512"/>
      <c r="P18" s="512"/>
      <c r="Q18" s="512"/>
      <c r="R18" s="512"/>
      <c r="S18" s="512"/>
      <c r="T18" s="512"/>
      <c r="U18" s="512"/>
      <c r="V18" s="512"/>
      <c r="W18" s="512"/>
      <c r="X18" s="512"/>
      <c r="Y18" s="512"/>
      <c r="Z18" s="512"/>
      <c r="AA18" s="512"/>
      <c r="AB18" s="512"/>
      <c r="AC18" s="512"/>
      <c r="AD18" s="512"/>
      <c r="AE18" s="512"/>
      <c r="AF18" s="512"/>
      <c r="AG18" s="512"/>
      <c r="AH18" s="512"/>
      <c r="AI18" s="512"/>
      <c r="AJ18" s="512"/>
      <c r="AK18" s="512"/>
      <c r="AL18" s="512"/>
      <c r="AM18" s="512"/>
      <c r="AN18" s="512"/>
      <c r="AO18" s="47"/>
      <c r="AP18" s="47"/>
      <c r="AQ18" s="47"/>
      <c r="AR18" s="47"/>
      <c r="AS18" s="47"/>
      <c r="AT18" s="47"/>
      <c r="AU18" s="47"/>
      <c r="AV18" s="47"/>
      <c r="AW18" s="512"/>
      <c r="AX18" s="512"/>
      <c r="AY18" s="512"/>
      <c r="AZ18" s="512"/>
      <c r="BA18" s="512"/>
      <c r="BB18" s="512"/>
      <c r="BC18" s="512"/>
      <c r="BD18" s="512"/>
      <c r="BE18" s="512"/>
      <c r="BF18" s="512"/>
      <c r="BG18" s="512"/>
      <c r="BH18" s="512"/>
      <c r="BJ18" s="23"/>
      <c r="CC18" s="5"/>
    </row>
    <row r="19" spans="2:102" ht="16.95" customHeight="1" x14ac:dyDescent="0.3">
      <c r="D19" s="154" t="s">
        <v>684</v>
      </c>
      <c r="E19" s="516"/>
      <c r="F19" s="516"/>
      <c r="G19" s="516"/>
      <c r="H19" s="516"/>
      <c r="I19" s="516"/>
      <c r="J19" s="516"/>
      <c r="K19" s="516"/>
      <c r="L19" s="516"/>
      <c r="M19" s="516"/>
      <c r="N19" s="516"/>
      <c r="O19" s="516"/>
      <c r="P19" s="516"/>
      <c r="Q19" s="516"/>
      <c r="R19" s="516"/>
      <c r="S19" s="516"/>
      <c r="T19" s="516"/>
      <c r="U19" s="516"/>
      <c r="V19" s="516"/>
      <c r="W19" s="516"/>
      <c r="X19" s="516"/>
      <c r="Y19" s="516"/>
      <c r="Z19" s="516"/>
      <c r="AA19" s="516"/>
      <c r="AB19" s="516"/>
      <c r="AC19" s="516"/>
      <c r="AD19" s="516"/>
      <c r="AE19" s="516"/>
      <c r="AF19" s="516"/>
      <c r="AG19" s="516"/>
      <c r="AH19" s="516"/>
      <c r="AI19" s="517"/>
      <c r="AJ19" s="517"/>
      <c r="AK19" s="517"/>
      <c r="AL19" s="510"/>
      <c r="AM19" s="518"/>
      <c r="BF19" s="1456"/>
      <c r="BG19" s="1457"/>
      <c r="BH19" s="1458"/>
      <c r="BJ19" s="23"/>
      <c r="CI19" s="518"/>
      <c r="CJ19" s="518"/>
      <c r="CK19" s="518"/>
      <c r="CL19" s="518"/>
      <c r="CM19" s="518"/>
      <c r="CN19" s="518"/>
      <c r="CO19" s="518"/>
      <c r="CP19" s="518"/>
      <c r="CQ19" s="518"/>
      <c r="CR19" s="518"/>
      <c r="CS19" s="518"/>
      <c r="CT19" s="518"/>
      <c r="CU19" s="518"/>
      <c r="CV19" s="518"/>
      <c r="CW19" s="518"/>
      <c r="CX19" s="518"/>
    </row>
    <row r="20" spans="2:102" ht="16.95" customHeight="1" x14ac:dyDescent="0.3">
      <c r="D20" s="1149" t="s">
        <v>362</v>
      </c>
      <c r="E20" s="863"/>
      <c r="F20" s="863"/>
      <c r="G20" s="863"/>
      <c r="H20" s="863"/>
      <c r="I20" s="863"/>
      <c r="J20" s="863"/>
      <c r="K20" s="863"/>
      <c r="L20" s="863"/>
      <c r="M20" s="863"/>
      <c r="N20" s="863"/>
      <c r="O20" s="863"/>
      <c r="P20" s="863"/>
      <c r="Q20" s="863"/>
      <c r="R20" s="863"/>
      <c r="S20" s="863"/>
      <c r="T20" s="863"/>
      <c r="U20" s="863"/>
      <c r="V20" s="863"/>
      <c r="W20" s="863"/>
      <c r="X20" s="863"/>
      <c r="Y20" s="863"/>
      <c r="Z20" s="863"/>
      <c r="AA20" s="863"/>
      <c r="AB20" s="863"/>
      <c r="AC20" s="863"/>
      <c r="AD20" s="863"/>
      <c r="AE20" s="863"/>
      <c r="AF20" s="863"/>
      <c r="AG20" s="863"/>
      <c r="AH20" s="863"/>
      <c r="AI20" s="863"/>
      <c r="AJ20" s="863"/>
      <c r="AK20" s="863"/>
      <c r="AL20" s="863"/>
      <c r="AM20" s="863"/>
      <c r="AN20" s="863"/>
      <c r="AO20" s="863"/>
      <c r="AP20" s="863"/>
      <c r="AQ20" s="863"/>
      <c r="AR20" s="863"/>
      <c r="AS20" s="863"/>
      <c r="AT20" s="863"/>
      <c r="AU20" s="863"/>
      <c r="AV20" s="863"/>
      <c r="AW20" s="863"/>
      <c r="AX20" s="863"/>
      <c r="AY20" s="863"/>
      <c r="AZ20" s="863"/>
      <c r="BA20" s="863"/>
      <c r="BB20" s="863"/>
      <c r="BC20" s="863"/>
      <c r="BD20" s="863"/>
      <c r="BE20" s="863"/>
      <c r="BF20" s="863"/>
      <c r="BG20" s="863"/>
      <c r="BH20" s="863"/>
      <c r="BI20" s="863"/>
      <c r="BJ20" s="1150"/>
    </row>
    <row r="21" spans="2:102" ht="16.95" customHeight="1" x14ac:dyDescent="0.3">
      <c r="D21" s="1449" t="s">
        <v>1039</v>
      </c>
      <c r="E21" s="1450"/>
      <c r="F21" s="1450"/>
      <c r="G21" s="1450"/>
      <c r="H21" s="1450"/>
      <c r="I21" s="1450"/>
      <c r="J21" s="1450"/>
      <c r="K21" s="1450"/>
      <c r="L21" s="1450"/>
      <c r="M21" s="1450"/>
      <c r="N21" s="1450"/>
      <c r="O21" s="1450"/>
      <c r="P21" s="1450"/>
      <c r="Q21" s="1450"/>
      <c r="R21" s="1450"/>
      <c r="S21" s="1450"/>
      <c r="T21" s="1450"/>
      <c r="U21" s="1450"/>
      <c r="V21" s="1450"/>
      <c r="W21" s="1450"/>
      <c r="X21" s="1450"/>
      <c r="Y21" s="1450"/>
      <c r="Z21" s="1450"/>
      <c r="AA21" s="1450"/>
      <c r="AB21" s="1450"/>
      <c r="AC21" s="1450"/>
      <c r="AD21" s="1450"/>
      <c r="AE21" s="1450"/>
      <c r="AF21" s="1450"/>
      <c r="AG21" s="1450"/>
      <c r="AH21" s="1450"/>
      <c r="AI21" s="1450"/>
      <c r="AJ21" s="1450"/>
      <c r="AK21" s="1450"/>
      <c r="AL21" s="1450"/>
      <c r="AM21" s="1450"/>
      <c r="AN21" s="1450"/>
      <c r="AO21" s="1450"/>
      <c r="AP21" s="1450"/>
      <c r="AQ21" s="1450"/>
      <c r="AR21" s="1450"/>
      <c r="AS21" s="1450"/>
      <c r="AT21" s="1450"/>
      <c r="AU21" s="1450"/>
      <c r="AV21" s="1450"/>
      <c r="AW21" s="1450"/>
      <c r="AX21" s="1450"/>
      <c r="AY21" s="1450"/>
      <c r="AZ21" s="1450"/>
      <c r="BA21" s="1450"/>
      <c r="BB21" s="1450"/>
      <c r="BC21" s="1450"/>
      <c r="BD21" s="1450"/>
      <c r="BE21" s="1450"/>
      <c r="BF21" s="1450"/>
      <c r="BG21" s="1450"/>
      <c r="BH21" s="1450"/>
      <c r="BI21" s="1450"/>
      <c r="BJ21" s="1451"/>
    </row>
    <row r="22" spans="2:102" ht="16.95" customHeight="1" x14ac:dyDescent="0.3">
      <c r="D22" s="681"/>
      <c r="E22" s="511"/>
      <c r="F22" s="1452" t="b">
        <v>0</v>
      </c>
      <c r="G22" s="1452"/>
      <c r="I22" s="686" t="s">
        <v>1040</v>
      </c>
      <c r="J22" s="511"/>
      <c r="K22" s="511"/>
      <c r="L22" s="511"/>
      <c r="M22" s="511"/>
      <c r="N22" s="511"/>
      <c r="O22" s="511"/>
      <c r="P22" s="511"/>
      <c r="Q22" s="511"/>
      <c r="R22" s="511"/>
      <c r="S22" s="511"/>
      <c r="T22" s="511"/>
      <c r="U22" s="511"/>
      <c r="V22" s="511"/>
      <c r="W22" s="511"/>
      <c r="X22" s="511"/>
      <c r="Y22" s="511"/>
      <c r="Z22" s="511"/>
      <c r="AA22" s="511"/>
      <c r="AB22" s="511"/>
      <c r="AC22" s="511"/>
      <c r="AD22" s="511"/>
      <c r="AE22" s="511"/>
      <c r="AF22" s="511"/>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682"/>
    </row>
    <row r="23" spans="2:102" ht="16.95" customHeight="1" x14ac:dyDescent="0.3">
      <c r="D23" s="681"/>
      <c r="E23" s="511"/>
      <c r="F23" s="1452" t="b">
        <v>0</v>
      </c>
      <c r="G23" s="1452"/>
      <c r="I23" s="516" t="s">
        <v>1055</v>
      </c>
      <c r="J23" s="518"/>
      <c r="K23" s="518"/>
      <c r="L23" s="518"/>
      <c r="V23" s="511"/>
      <c r="W23" s="511"/>
      <c r="X23" s="511"/>
      <c r="Y23" s="511"/>
      <c r="Z23" s="511"/>
      <c r="AA23" s="511"/>
      <c r="AB23" s="511"/>
      <c r="AC23" s="511"/>
      <c r="AD23" s="511"/>
      <c r="AE23" s="511"/>
      <c r="AF23" s="511"/>
      <c r="AG23" s="511"/>
      <c r="AH23" s="511"/>
      <c r="AI23" s="511"/>
      <c r="AJ23" s="511"/>
      <c r="AK23" s="511"/>
      <c r="AL23" s="511"/>
      <c r="AM23" s="511"/>
      <c r="AN23" s="511"/>
      <c r="AO23" s="511"/>
      <c r="AP23" s="511"/>
      <c r="AQ23" s="511"/>
      <c r="AR23" s="511"/>
      <c r="AS23" s="511"/>
      <c r="AT23" s="511"/>
      <c r="AU23" s="511"/>
      <c r="AV23" s="511"/>
      <c r="AW23" s="511"/>
      <c r="AX23" s="511"/>
      <c r="AY23" s="511"/>
      <c r="AZ23" s="511"/>
      <c r="BA23" s="511"/>
      <c r="BB23" s="511"/>
      <c r="BC23" s="511"/>
      <c r="BD23" s="511"/>
      <c r="BE23" s="511"/>
      <c r="BF23" s="511"/>
      <c r="BG23" s="511"/>
      <c r="BH23" s="511"/>
      <c r="BI23" s="511"/>
      <c r="BJ23" s="682"/>
      <c r="BZ23" t="s">
        <v>540</v>
      </c>
    </row>
    <row r="24" spans="2:102" ht="16.95" customHeight="1" x14ac:dyDescent="0.3">
      <c r="D24" s="681"/>
      <c r="E24" s="511"/>
      <c r="F24" s="1452" t="b">
        <v>0</v>
      </c>
      <c r="G24" s="1452"/>
      <c r="I24" s="686" t="s">
        <v>1041</v>
      </c>
      <c r="J24" s="511"/>
      <c r="K24" s="511"/>
      <c r="L24" s="511"/>
      <c r="M24" s="511"/>
      <c r="N24" s="511"/>
      <c r="O24" s="511"/>
      <c r="P24" s="511"/>
      <c r="Q24" s="511"/>
      <c r="R24" s="511"/>
      <c r="S24" s="511"/>
      <c r="T24" s="511"/>
      <c r="U24" s="511"/>
      <c r="V24" s="511"/>
      <c r="W24" s="511"/>
      <c r="X24" s="511"/>
      <c r="Y24" s="511"/>
      <c r="Z24" s="511"/>
      <c r="AA24" s="511"/>
      <c r="AB24" s="511"/>
      <c r="AC24" s="511"/>
      <c r="AD24" s="511"/>
      <c r="AE24" s="511"/>
      <c r="AF24" s="511"/>
      <c r="AG24" s="511"/>
      <c r="AH24" s="511"/>
      <c r="AI24" s="511"/>
      <c r="AJ24" s="511"/>
      <c r="AK24" s="511"/>
      <c r="AL24" s="511"/>
      <c r="AM24" s="511"/>
      <c r="AN24" s="511"/>
      <c r="AO24" s="511"/>
      <c r="AP24" s="511"/>
      <c r="AQ24" s="511"/>
      <c r="AR24" s="511"/>
      <c r="AS24" s="511"/>
      <c r="AT24" s="511"/>
      <c r="AU24" s="511"/>
      <c r="AV24" s="511"/>
      <c r="AW24" s="511"/>
      <c r="AX24" s="511"/>
      <c r="AY24" s="511"/>
      <c r="AZ24" s="511"/>
      <c r="BA24" s="511"/>
      <c r="BB24" s="511"/>
      <c r="BC24" s="511"/>
      <c r="BD24" s="511"/>
      <c r="BE24" s="511"/>
      <c r="BF24" s="511"/>
      <c r="BG24" s="511"/>
      <c r="BH24" s="511"/>
      <c r="BI24" s="511"/>
      <c r="BJ24" s="682"/>
    </row>
    <row r="25" spans="2:102" ht="16.95" customHeight="1" x14ac:dyDescent="0.3">
      <c r="D25" s="683"/>
      <c r="E25" s="518"/>
      <c r="F25" s="1452" t="b">
        <v>0</v>
      </c>
      <c r="G25" s="1452"/>
      <c r="I25" s="686" t="s">
        <v>1042</v>
      </c>
      <c r="J25" s="511"/>
      <c r="K25" s="511"/>
      <c r="L25" s="511"/>
      <c r="M25" s="511"/>
      <c r="N25" s="511"/>
      <c r="O25" s="511"/>
      <c r="P25" s="511"/>
      <c r="Q25" s="511"/>
      <c r="R25" s="511"/>
      <c r="S25" s="511"/>
      <c r="T25" s="511"/>
      <c r="U25" s="511"/>
      <c r="AC25" s="518"/>
      <c r="AD25" s="518"/>
      <c r="AE25" s="518"/>
      <c r="AF25" s="518"/>
      <c r="AG25" s="518"/>
      <c r="AH25" s="518"/>
      <c r="AI25" s="518"/>
      <c r="AJ25" s="518"/>
      <c r="AK25" s="518"/>
      <c r="AL25" s="518"/>
      <c r="AM25" s="518"/>
      <c r="AN25" s="518"/>
      <c r="AO25" s="518"/>
      <c r="AP25" s="518"/>
      <c r="AQ25" s="518"/>
      <c r="AR25" s="518"/>
      <c r="AS25" s="518"/>
      <c r="AT25" s="518"/>
      <c r="AU25" s="518"/>
      <c r="AV25" s="518"/>
      <c r="AW25" s="518"/>
      <c r="AX25" s="518"/>
      <c r="AY25" s="518"/>
      <c r="AZ25" s="518"/>
      <c r="BA25" s="518"/>
      <c r="BB25" s="518"/>
      <c r="BC25" s="518"/>
      <c r="BD25" s="518"/>
      <c r="BE25" s="518"/>
      <c r="BF25" s="518"/>
      <c r="BG25" s="518"/>
      <c r="BH25" s="518"/>
      <c r="BI25" s="518"/>
      <c r="BJ25" s="684"/>
      <c r="BY25" s="239"/>
      <c r="BZ25" s="239"/>
      <c r="CA25" s="239"/>
      <c r="CB25" s="239"/>
      <c r="CC25" s="239"/>
    </row>
    <row r="26" spans="2:102" ht="16.95" customHeight="1" x14ac:dyDescent="0.3">
      <c r="D26" s="683"/>
      <c r="E26" s="518"/>
      <c r="F26" s="516"/>
      <c r="G26" s="518"/>
      <c r="H26" s="518"/>
      <c r="I26" s="518"/>
      <c r="J26" s="518"/>
      <c r="K26" s="518"/>
      <c r="L26" s="518"/>
      <c r="M26" s="518"/>
      <c r="N26" s="518"/>
      <c r="O26" s="518"/>
      <c r="P26" s="518"/>
      <c r="Q26" s="518"/>
      <c r="R26" s="518"/>
      <c r="S26" s="518"/>
      <c r="T26" s="518"/>
      <c r="U26" s="518"/>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AT26" s="518"/>
      <c r="AU26" s="518"/>
      <c r="AV26" s="518"/>
      <c r="AW26" s="518"/>
      <c r="AX26" s="518"/>
      <c r="AY26" s="518"/>
      <c r="AZ26" s="518"/>
      <c r="BA26" s="518"/>
      <c r="BB26" s="518"/>
      <c r="BC26" s="518"/>
      <c r="BD26" s="518"/>
      <c r="BE26" s="518"/>
      <c r="BF26" s="518"/>
      <c r="BG26" s="518"/>
      <c r="BH26" s="518"/>
      <c r="BI26" s="518"/>
      <c r="BJ26" s="684"/>
    </row>
    <row r="27" spans="2:102" ht="16.95" customHeight="1" thickBot="1" x14ac:dyDescent="0.35">
      <c r="D27" s="612"/>
      <c r="E27" s="613"/>
      <c r="F27" s="613"/>
      <c r="G27" s="613"/>
      <c r="H27" s="613"/>
      <c r="I27" s="613"/>
      <c r="J27" s="613"/>
      <c r="K27" s="613"/>
      <c r="L27" s="613"/>
      <c r="M27" s="613"/>
      <c r="N27" s="613"/>
      <c r="O27" s="613"/>
      <c r="P27" s="613"/>
      <c r="Q27" s="613"/>
      <c r="R27" s="613"/>
      <c r="S27" s="613"/>
      <c r="T27" s="613"/>
      <c r="U27" s="613"/>
      <c r="V27" s="613"/>
      <c r="W27" s="613"/>
      <c r="X27" s="613"/>
      <c r="Y27" s="613"/>
      <c r="Z27" s="613"/>
      <c r="AA27" s="613"/>
      <c r="AB27" s="613"/>
      <c r="AC27" s="613"/>
      <c r="AD27" s="613"/>
      <c r="AE27" s="613"/>
      <c r="AF27" s="613"/>
      <c r="AG27" s="613"/>
      <c r="AH27" s="613"/>
      <c r="AI27" s="613"/>
      <c r="AJ27" s="613"/>
      <c r="AK27" s="613"/>
      <c r="AL27" s="613"/>
      <c r="AM27" s="613"/>
      <c r="AN27" s="613"/>
      <c r="AO27" s="613"/>
      <c r="AP27" s="613"/>
      <c r="AQ27" s="613"/>
      <c r="AR27" s="613"/>
      <c r="AS27" s="613"/>
      <c r="AT27" s="613"/>
      <c r="AU27" s="613"/>
      <c r="AV27" s="613"/>
      <c r="AW27" s="613"/>
      <c r="AX27" s="613"/>
      <c r="AY27" s="613"/>
      <c r="AZ27" s="613"/>
      <c r="BA27" s="613"/>
      <c r="BB27" s="613"/>
      <c r="BC27" s="613"/>
      <c r="BD27" s="613"/>
      <c r="BE27" s="613"/>
      <c r="BF27" s="613"/>
      <c r="BG27" s="613"/>
      <c r="BH27" s="613"/>
      <c r="BI27" s="613"/>
      <c r="BJ27" s="685"/>
    </row>
    <row r="28" spans="2:102" ht="16.95" customHeight="1" x14ac:dyDescent="0.3">
      <c r="D28" s="1453" t="s">
        <v>363</v>
      </c>
      <c r="E28" s="1454"/>
      <c r="F28" s="1454"/>
      <c r="G28" s="1454"/>
      <c r="H28" s="1454"/>
      <c r="I28" s="1454"/>
      <c r="J28" s="1454"/>
      <c r="K28" s="1454"/>
      <c r="L28" s="1454"/>
      <c r="M28" s="1454"/>
      <c r="N28" s="1454"/>
      <c r="O28" s="1454"/>
      <c r="P28" s="1454"/>
      <c r="Q28" s="1454"/>
      <c r="R28" s="1454"/>
      <c r="S28" s="1454"/>
      <c r="T28" s="1454"/>
      <c r="U28" s="1454"/>
      <c r="V28" s="1454"/>
      <c r="W28" s="1454"/>
      <c r="X28" s="1454"/>
      <c r="Y28" s="1454"/>
      <c r="Z28" s="1454"/>
      <c r="AA28" s="1454"/>
      <c r="AB28" s="1454"/>
      <c r="AC28" s="1454"/>
      <c r="AD28" s="1454"/>
      <c r="AE28" s="1454"/>
      <c r="AF28" s="1454"/>
      <c r="AG28" s="1454"/>
      <c r="AH28" s="1454"/>
      <c r="AI28" s="1454"/>
      <c r="AJ28" s="1454"/>
      <c r="AK28" s="1454"/>
      <c r="AL28" s="1454"/>
      <c r="AM28" s="1454"/>
      <c r="AN28" s="1454"/>
      <c r="AO28" s="1454"/>
      <c r="AP28" s="1454"/>
      <c r="AQ28" s="1454"/>
      <c r="AR28" s="1454"/>
      <c r="AS28" s="1454"/>
      <c r="AT28" s="1454"/>
      <c r="AU28" s="1454"/>
      <c r="AV28" s="1454"/>
      <c r="AW28" s="1454"/>
      <c r="AX28" s="1454"/>
      <c r="AY28" s="1454"/>
      <c r="AZ28" s="1454"/>
      <c r="BA28" s="1454"/>
      <c r="BB28" s="1454"/>
      <c r="BC28" s="1454"/>
      <c r="BD28" s="1454"/>
      <c r="BE28" s="1454"/>
      <c r="BF28" s="1454"/>
      <c r="BG28" s="1454"/>
      <c r="BH28" s="1454"/>
      <c r="BI28" s="1454"/>
      <c r="BJ28" s="1455"/>
    </row>
    <row r="29" spans="2:102" ht="16.95" customHeight="1" x14ac:dyDescent="0.3">
      <c r="D29" s="1449" t="s">
        <v>364</v>
      </c>
      <c r="E29" s="1450"/>
      <c r="F29" s="1450"/>
      <c r="G29" s="1450"/>
      <c r="H29" s="1450"/>
      <c r="I29" s="1450"/>
      <c r="J29" s="1450"/>
      <c r="K29" s="1450"/>
      <c r="L29" s="1450"/>
      <c r="M29" s="1450"/>
      <c r="N29" s="1450"/>
      <c r="O29" s="1450"/>
      <c r="P29" s="1450"/>
      <c r="Q29" s="1450"/>
      <c r="R29" s="1450"/>
      <c r="S29" s="1450"/>
      <c r="T29" s="1450"/>
      <c r="U29" s="1450"/>
      <c r="V29" s="1450"/>
      <c r="W29" s="1450"/>
      <c r="X29" s="1450"/>
      <c r="Y29" s="1450"/>
      <c r="Z29" s="1450"/>
      <c r="AA29" s="1450"/>
      <c r="AB29" s="1450"/>
      <c r="AC29" s="1450"/>
      <c r="AD29" s="1450"/>
      <c r="AE29" s="1450"/>
      <c r="AF29" s="1450"/>
      <c r="AG29" s="1450"/>
      <c r="AH29" s="1450"/>
      <c r="AI29" s="1450"/>
      <c r="AJ29" s="1450"/>
      <c r="AK29" s="1450"/>
      <c r="AL29" s="1450"/>
      <c r="AM29" s="1450"/>
      <c r="AN29" s="1450"/>
      <c r="AO29" s="1450"/>
      <c r="AP29" s="1450"/>
      <c r="AQ29" s="1450"/>
      <c r="AR29" s="1450"/>
      <c r="AS29" s="1450"/>
      <c r="AT29" s="1450"/>
      <c r="AU29" s="1450"/>
      <c r="AV29" s="1450"/>
      <c r="AW29" s="1450"/>
      <c r="AX29" s="1450"/>
      <c r="AY29" s="1450"/>
      <c r="AZ29" s="1450"/>
      <c r="BA29" s="1450"/>
      <c r="BB29" s="1450"/>
      <c r="BC29" s="1450"/>
      <c r="BD29" s="1450"/>
      <c r="BE29" s="1450"/>
      <c r="BF29" s="1450"/>
      <c r="BG29" s="1450"/>
      <c r="BH29" s="1450"/>
      <c r="BI29" s="1450"/>
      <c r="BJ29" s="1451"/>
      <c r="BN29" s="986" t="s">
        <v>242</v>
      </c>
      <c r="BO29" s="986"/>
      <c r="BP29" s="986"/>
      <c r="BQ29" s="986"/>
      <c r="BR29" s="986"/>
      <c r="BS29" s="986"/>
      <c r="BT29" s="986"/>
      <c r="BU29" s="986"/>
      <c r="BV29" s="986"/>
      <c r="BW29" s="986"/>
      <c r="BX29" s="986"/>
    </row>
    <row r="30" spans="2:102" ht="16.95" customHeight="1" x14ac:dyDescent="0.3">
      <c r="D30" s="1449"/>
      <c r="E30" s="1450"/>
      <c r="F30" s="1450"/>
      <c r="G30" s="1450"/>
      <c r="H30" s="1450"/>
      <c r="I30" s="1450"/>
      <c r="J30" s="1450"/>
      <c r="K30" s="1450"/>
      <c r="L30" s="1450"/>
      <c r="M30" s="1450"/>
      <c r="N30" s="1450"/>
      <c r="O30" s="1450"/>
      <c r="P30" s="1450"/>
      <c r="Q30" s="1450"/>
      <c r="R30" s="1450"/>
      <c r="S30" s="1450"/>
      <c r="T30" s="1450"/>
      <c r="U30" s="1450"/>
      <c r="V30" s="1450"/>
      <c r="W30" s="1450"/>
      <c r="X30" s="1450"/>
      <c r="Y30" s="1450"/>
      <c r="Z30" s="1450"/>
      <c r="AA30" s="1450"/>
      <c r="AB30" s="1450"/>
      <c r="AC30" s="1450"/>
      <c r="AD30" s="1450"/>
      <c r="AE30" s="1450"/>
      <c r="AF30" s="1450"/>
      <c r="AG30" s="1450"/>
      <c r="AH30" s="1450"/>
      <c r="AI30" s="1450"/>
      <c r="AJ30" s="1450"/>
      <c r="AK30" s="1450"/>
      <c r="AL30" s="1450"/>
      <c r="AM30" s="1450"/>
      <c r="AN30" s="1450"/>
      <c r="AO30" s="1450"/>
      <c r="AP30" s="1450"/>
      <c r="AQ30" s="1450"/>
      <c r="AR30" s="1450"/>
      <c r="AS30" s="1450"/>
      <c r="AT30" s="1450"/>
      <c r="AU30" s="1450"/>
      <c r="AV30" s="1450"/>
      <c r="AW30" s="1450"/>
      <c r="AX30" s="1450"/>
      <c r="AY30" s="1450"/>
      <c r="AZ30" s="1450"/>
      <c r="BA30" s="1450"/>
      <c r="BB30" s="1450"/>
      <c r="BC30" s="1450"/>
      <c r="BD30" s="1450"/>
      <c r="BE30" s="1450"/>
      <c r="BF30" s="1450"/>
      <c r="BG30" s="1450"/>
      <c r="BH30" s="1450"/>
      <c r="BI30" s="1450"/>
      <c r="BJ30" s="1451"/>
    </row>
    <row r="31" spans="2:102" ht="16.95" customHeight="1" x14ac:dyDescent="0.3">
      <c r="D31" s="155"/>
      <c r="F31" s="519"/>
      <c r="G31" s="519"/>
      <c r="H31" s="1444" t="s">
        <v>365</v>
      </c>
      <c r="I31" s="1444"/>
      <c r="J31" s="1444"/>
      <c r="K31" s="1444"/>
      <c r="L31" s="1444"/>
      <c r="M31" s="1444"/>
      <c r="N31" s="511"/>
      <c r="O31" s="511"/>
      <c r="P31" s="511"/>
      <c r="Q31" s="511"/>
      <c r="R31" s="1445" t="s">
        <v>366</v>
      </c>
      <c r="S31" s="1445"/>
      <c r="T31" s="1445"/>
      <c r="U31" s="1445"/>
      <c r="V31" s="1445"/>
      <c r="W31" s="1445"/>
      <c r="X31" s="1445"/>
      <c r="Y31" s="1445"/>
      <c r="Z31" s="1445"/>
      <c r="AA31" s="1445"/>
      <c r="AB31" s="1445"/>
      <c r="AC31" s="1445"/>
      <c r="AD31" s="1445"/>
      <c r="AE31" s="1445"/>
      <c r="AF31" s="1445"/>
      <c r="AG31" s="1445"/>
      <c r="AH31" s="1445"/>
      <c r="AI31" s="1445"/>
      <c r="AJ31" s="1445"/>
      <c r="AK31" s="1445"/>
      <c r="AL31" s="1445"/>
      <c r="AM31" s="1445"/>
      <c r="AN31" s="1445"/>
      <c r="AO31" s="1445"/>
      <c r="AP31" s="1445"/>
      <c r="AQ31" s="1445"/>
      <c r="AR31" s="1445"/>
      <c r="AS31" s="1445"/>
      <c r="AT31" s="1445"/>
      <c r="AU31" s="1445"/>
      <c r="AV31" s="1445"/>
      <c r="AW31" s="511"/>
      <c r="AX31" s="511"/>
      <c r="AY31" s="511"/>
      <c r="AZ31" s="511"/>
      <c r="BA31" s="511"/>
      <c r="BB31" s="1444" t="s">
        <v>367</v>
      </c>
      <c r="BC31" s="1444"/>
      <c r="BD31" s="1444"/>
      <c r="BE31" s="1444"/>
      <c r="BF31" s="1444"/>
      <c r="BG31" s="511"/>
      <c r="BH31" s="511"/>
      <c r="BI31" s="511"/>
      <c r="BJ31" s="23"/>
    </row>
    <row r="32" spans="2:102" ht="16.95" customHeight="1" x14ac:dyDescent="0.3">
      <c r="D32" s="130"/>
      <c r="H32" s="1446"/>
      <c r="I32" s="1447"/>
      <c r="J32" s="1447"/>
      <c r="K32" s="1447"/>
      <c r="L32" s="1447"/>
      <c r="M32" s="1447"/>
      <c r="N32" s="27"/>
      <c r="O32" s="27"/>
      <c r="P32" s="27"/>
      <c r="Q32" s="27"/>
      <c r="R32" s="1448"/>
      <c r="S32" s="1448"/>
      <c r="T32" s="1448"/>
      <c r="U32" s="1448"/>
      <c r="V32" s="1448"/>
      <c r="W32" s="1448"/>
      <c r="X32" s="1448"/>
      <c r="Y32" s="1448"/>
      <c r="Z32" s="1448"/>
      <c r="AA32" s="1448"/>
      <c r="AB32" s="1448"/>
      <c r="AC32" s="1448"/>
      <c r="AD32" s="1448"/>
      <c r="AE32" s="1448"/>
      <c r="AF32" s="1448"/>
      <c r="AG32" s="1448"/>
      <c r="AH32" s="1448"/>
      <c r="AI32" s="1448"/>
      <c r="AJ32" s="1448"/>
      <c r="AK32" s="1448"/>
      <c r="AL32" s="1448"/>
      <c r="AM32" s="1448"/>
      <c r="AN32" s="1448"/>
      <c r="AO32" s="1448"/>
      <c r="AP32" s="1448"/>
      <c r="AQ32" s="1448"/>
      <c r="AR32" s="1448"/>
      <c r="AS32" s="1448"/>
      <c r="AT32" s="1448"/>
      <c r="AU32" s="1448"/>
      <c r="AV32" s="1448"/>
      <c r="AW32" s="27"/>
      <c r="AX32" s="27"/>
      <c r="AY32" s="27"/>
      <c r="AZ32" s="27"/>
      <c r="BA32" s="27"/>
      <c r="BB32" s="1448"/>
      <c r="BC32" s="1448"/>
      <c r="BD32" s="1448"/>
      <c r="BE32" s="1448"/>
      <c r="BF32" s="1448"/>
      <c r="BJ32" s="23"/>
    </row>
    <row r="33" spans="4:62" ht="13.5" customHeight="1" x14ac:dyDescent="0.3">
      <c r="D33" s="130"/>
      <c r="H33" s="1446"/>
      <c r="I33" s="1447"/>
      <c r="J33" s="1447"/>
      <c r="K33" s="1447"/>
      <c r="L33" s="1447"/>
      <c r="M33" s="1447"/>
      <c r="N33" s="27"/>
      <c r="O33" s="27"/>
      <c r="P33" s="27"/>
      <c r="Q33" s="27"/>
      <c r="R33" s="1448"/>
      <c r="S33" s="1448"/>
      <c r="T33" s="1448"/>
      <c r="U33" s="1448"/>
      <c r="V33" s="1448"/>
      <c r="W33" s="1448"/>
      <c r="X33" s="1448"/>
      <c r="Y33" s="1448"/>
      <c r="Z33" s="1448"/>
      <c r="AA33" s="1448"/>
      <c r="AB33" s="1448"/>
      <c r="AC33" s="1448"/>
      <c r="AD33" s="1448"/>
      <c r="AE33" s="1448"/>
      <c r="AF33" s="1448"/>
      <c r="AG33" s="1448"/>
      <c r="AH33" s="1448"/>
      <c r="AI33" s="1448"/>
      <c r="AJ33" s="1448"/>
      <c r="AK33" s="1448"/>
      <c r="AL33" s="1448"/>
      <c r="AM33" s="1448"/>
      <c r="AN33" s="1448"/>
      <c r="AO33" s="1448"/>
      <c r="AP33" s="1448"/>
      <c r="AQ33" s="1448"/>
      <c r="AR33" s="1448"/>
      <c r="AS33" s="1448"/>
      <c r="AT33" s="1448"/>
      <c r="AU33" s="1448"/>
      <c r="AV33" s="1448"/>
      <c r="AW33" s="27"/>
      <c r="AX33" s="27"/>
      <c r="AY33" s="27"/>
      <c r="AZ33" s="27"/>
      <c r="BA33" s="27"/>
      <c r="BB33" s="1448"/>
      <c r="BC33" s="1448"/>
      <c r="BD33" s="1448"/>
      <c r="BE33" s="1448"/>
      <c r="BF33" s="1448"/>
      <c r="BJ33" s="23"/>
    </row>
    <row r="34" spans="4:62" ht="18" customHeight="1" x14ac:dyDescent="0.3">
      <c r="D34" s="130"/>
      <c r="H34" s="1446"/>
      <c r="I34" s="1447"/>
      <c r="J34" s="1447"/>
      <c r="K34" s="1447"/>
      <c r="L34" s="1447"/>
      <c r="M34" s="1447"/>
      <c r="N34" s="27"/>
      <c r="O34" s="27"/>
      <c r="P34" s="27"/>
      <c r="Q34" s="27"/>
      <c r="R34" s="1448"/>
      <c r="S34" s="1448"/>
      <c r="T34" s="1448"/>
      <c r="U34" s="1448"/>
      <c r="V34" s="1448"/>
      <c r="W34" s="1448"/>
      <c r="X34" s="1448"/>
      <c r="Y34" s="1448"/>
      <c r="Z34" s="1448"/>
      <c r="AA34" s="1448"/>
      <c r="AB34" s="1448"/>
      <c r="AC34" s="1448"/>
      <c r="AD34" s="1448"/>
      <c r="AE34" s="1448"/>
      <c r="AF34" s="1448"/>
      <c r="AG34" s="1448"/>
      <c r="AH34" s="1448"/>
      <c r="AI34" s="1448"/>
      <c r="AJ34" s="1448"/>
      <c r="AK34" s="1448"/>
      <c r="AL34" s="1448"/>
      <c r="AM34" s="1448"/>
      <c r="AN34" s="1448"/>
      <c r="AO34" s="1448"/>
      <c r="AP34" s="1448"/>
      <c r="AQ34" s="1448"/>
      <c r="AR34" s="1448"/>
      <c r="AS34" s="1448"/>
      <c r="AT34" s="1448"/>
      <c r="AU34" s="1448"/>
      <c r="AV34" s="1448"/>
      <c r="AW34" s="27"/>
      <c r="AX34" s="27"/>
      <c r="AY34" s="27"/>
      <c r="AZ34" s="27"/>
      <c r="BA34" s="27"/>
      <c r="BB34" s="1448"/>
      <c r="BC34" s="1448"/>
      <c r="BD34" s="1448"/>
      <c r="BE34" s="1448"/>
      <c r="BF34" s="1448"/>
      <c r="BJ34" s="23"/>
    </row>
    <row r="35" spans="4:62" ht="18" customHeight="1" x14ac:dyDescent="0.3">
      <c r="D35" s="130"/>
      <c r="H35" s="1446"/>
      <c r="I35" s="1447"/>
      <c r="J35" s="1447"/>
      <c r="K35" s="1447"/>
      <c r="L35" s="1447"/>
      <c r="M35" s="1447"/>
      <c r="N35" s="27"/>
      <c r="O35" s="27"/>
      <c r="P35" s="27"/>
      <c r="Q35" s="27"/>
      <c r="R35" s="1448"/>
      <c r="S35" s="1448"/>
      <c r="T35" s="1448"/>
      <c r="U35" s="1448"/>
      <c r="V35" s="1448"/>
      <c r="W35" s="1448"/>
      <c r="X35" s="1448"/>
      <c r="Y35" s="1448"/>
      <c r="Z35" s="1448"/>
      <c r="AA35" s="1448"/>
      <c r="AB35" s="1448"/>
      <c r="AC35" s="1448"/>
      <c r="AD35" s="1448"/>
      <c r="AE35" s="1448"/>
      <c r="AF35" s="1448"/>
      <c r="AG35" s="1448"/>
      <c r="AH35" s="1448"/>
      <c r="AI35" s="1448"/>
      <c r="AJ35" s="1448"/>
      <c r="AK35" s="1448"/>
      <c r="AL35" s="1448"/>
      <c r="AM35" s="1448"/>
      <c r="AN35" s="1448"/>
      <c r="AO35" s="1448"/>
      <c r="AP35" s="1448"/>
      <c r="AQ35" s="1448"/>
      <c r="AR35" s="1448"/>
      <c r="AS35" s="1448"/>
      <c r="AT35" s="1448"/>
      <c r="AU35" s="1448"/>
      <c r="AV35" s="1448"/>
      <c r="AW35" s="27"/>
      <c r="AX35" s="27"/>
      <c r="AY35" s="27"/>
      <c r="AZ35" s="27"/>
      <c r="BA35" s="27"/>
      <c r="BB35" s="1448"/>
      <c r="BC35" s="1448"/>
      <c r="BD35" s="1448"/>
      <c r="BE35" s="1448"/>
      <c r="BF35" s="1448"/>
      <c r="BJ35" s="23"/>
    </row>
    <row r="36" spans="4:62" ht="18" customHeight="1" thickBot="1" x14ac:dyDescent="0.35">
      <c r="D36" s="24"/>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6"/>
    </row>
    <row r="37" spans="4:62" ht="18" customHeight="1" x14ac:dyDescent="0.3"/>
    <row r="38" spans="4:62" ht="18" customHeight="1" x14ac:dyDescent="0.3"/>
  </sheetData>
  <sheetProtection algorithmName="SHA-512" hashValue="9DnxLvLb3Eo8+gFUlJaVN0OemzwPgX0OEzbSRN7pybFpl1diDP9mYgwSp+pjgySzW2F+zCxQLNwbg+NlL5bfDA==" saltValue="CUTWDPbfmaoOfdWK1nliZg==" spinCount="100000" sheet="1" objects="1" scenarios="1"/>
  <mergeCells count="46">
    <mergeCell ref="H35:M35"/>
    <mergeCell ref="R35:AV35"/>
    <mergeCell ref="BB35:BF35"/>
    <mergeCell ref="H33:M33"/>
    <mergeCell ref="R33:AV33"/>
    <mergeCell ref="BB33:BF33"/>
    <mergeCell ref="H34:M34"/>
    <mergeCell ref="R34:AV34"/>
    <mergeCell ref="BB34:BF34"/>
    <mergeCell ref="D29:BJ30"/>
    <mergeCell ref="F25:G25"/>
    <mergeCell ref="BN29:BX29"/>
    <mergeCell ref="D28:BJ28"/>
    <mergeCell ref="BF19:BH19"/>
    <mergeCell ref="D20:BJ20"/>
    <mergeCell ref="D21:BJ21"/>
    <mergeCell ref="F22:G22"/>
    <mergeCell ref="F23:G23"/>
    <mergeCell ref="F24:G24"/>
    <mergeCell ref="H31:M31"/>
    <mergeCell ref="R31:AV31"/>
    <mergeCell ref="BB31:BF31"/>
    <mergeCell ref="H32:M32"/>
    <mergeCell ref="R32:AV32"/>
    <mergeCell ref="BB32:BF32"/>
    <mergeCell ref="BD14:BJ14"/>
    <mergeCell ref="BD15:BJ15"/>
    <mergeCell ref="BD16:BJ16"/>
    <mergeCell ref="D12:BJ12"/>
    <mergeCell ref="S13:BC13"/>
    <mergeCell ref="S14:BC14"/>
    <mergeCell ref="S15:BC15"/>
    <mergeCell ref="S16:BC16"/>
    <mergeCell ref="J14:O14"/>
    <mergeCell ref="P14:R14"/>
    <mergeCell ref="J15:O15"/>
    <mergeCell ref="J16:O16"/>
    <mergeCell ref="P15:R15"/>
    <mergeCell ref="P16:R16"/>
    <mergeCell ref="D4:BJ5"/>
    <mergeCell ref="D6:BJ8"/>
    <mergeCell ref="D10:P10"/>
    <mergeCell ref="Q10:AT10"/>
    <mergeCell ref="J13:O13"/>
    <mergeCell ref="P13:R13"/>
    <mergeCell ref="BD13:BJ13"/>
  </mergeCells>
  <conditionalFormatting sqref="P13:BC17">
    <cfRule type="expression" dxfId="28" priority="3">
      <formula>#REF!&gt;5</formula>
    </cfRule>
  </conditionalFormatting>
  <dataValidations count="2">
    <dataValidation type="list" allowBlank="1" showInputMessage="1" showErrorMessage="1" sqref="BF19:BH19" xr:uid="{89BD8249-A0E4-4C49-B575-743566D21D1E}">
      <formula1>$CB$15:$CB$16</formula1>
    </dataValidation>
    <dataValidation allowBlank="1" showInputMessage="1" showErrorMessage="1" promptTitle="Fire Department Name" prompt="You must enter the Fire Department name on the Automatic Aid Response Worksheets" sqref="Q10:AT10" xr:uid="{28AA1B51-C628-4606-9959-E68B92E2FA78}"/>
  </dataValidations>
  <printOptions horizontalCentered="1" verticalCentered="1"/>
  <pageMargins left="0" right="0" top="0" bottom="0" header="1" footer="0"/>
  <pageSetup orientation="portrait" r:id="rId1"/>
  <headerFooter>
    <oddHeader>&amp;C&amp;G</oddHeader>
    <oddFooter>&amp;L&amp;D&amp;R&amp;N</oddFooter>
  </headerFooter>
  <drawing r:id="rId2"/>
  <legacyDrawingHF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5F157-2241-4EE5-9B80-3D02CA7E8221}">
  <sheetPr>
    <tabColor theme="2" tint="-0.89999084444715716"/>
  </sheetPr>
  <dimension ref="C2:L28"/>
  <sheetViews>
    <sheetView showGridLines="0" showRowColHeaders="0" zoomScaleNormal="100" workbookViewId="0">
      <selection activeCell="Q4" sqref="Q4"/>
    </sheetView>
  </sheetViews>
  <sheetFormatPr defaultRowHeight="14.4" x14ac:dyDescent="0.3"/>
  <cols>
    <col min="1" max="1" width="9.109375" style="259"/>
    <col min="2" max="2" width="3.109375" style="259" customWidth="1"/>
    <col min="3" max="3" width="36.88671875" style="259" bestFit="1" customWidth="1"/>
    <col min="4" max="4" width="10.33203125" style="259" customWidth="1"/>
    <col min="5" max="6" width="9.6640625" style="259" customWidth="1"/>
    <col min="7" max="257" width="9.109375" style="259"/>
    <col min="258" max="258" width="3.109375" style="259" customWidth="1"/>
    <col min="259" max="259" width="36.88671875" style="259" bestFit="1" customWidth="1"/>
    <col min="260" max="260" width="10.33203125" style="259" customWidth="1"/>
    <col min="261" max="262" width="9.6640625" style="259" customWidth="1"/>
    <col min="263" max="513" width="9.109375" style="259"/>
    <col min="514" max="514" width="3.109375" style="259" customWidth="1"/>
    <col min="515" max="515" width="36.88671875" style="259" bestFit="1" customWidth="1"/>
    <col min="516" max="516" width="10.33203125" style="259" customWidth="1"/>
    <col min="517" max="518" width="9.6640625" style="259" customWidth="1"/>
    <col min="519" max="769" width="9.109375" style="259"/>
    <col min="770" max="770" width="3.109375" style="259" customWidth="1"/>
    <col min="771" max="771" width="36.88671875" style="259" bestFit="1" customWidth="1"/>
    <col min="772" max="772" width="10.33203125" style="259" customWidth="1"/>
    <col min="773" max="774" width="9.6640625" style="259" customWidth="1"/>
    <col min="775" max="1025" width="9.109375" style="259"/>
    <col min="1026" max="1026" width="3.109375" style="259" customWidth="1"/>
    <col min="1027" max="1027" width="36.88671875" style="259" bestFit="1" customWidth="1"/>
    <col min="1028" max="1028" width="10.33203125" style="259" customWidth="1"/>
    <col min="1029" max="1030" width="9.6640625" style="259" customWidth="1"/>
    <col min="1031" max="1281" width="9.109375" style="259"/>
    <col min="1282" max="1282" width="3.109375" style="259" customWidth="1"/>
    <col min="1283" max="1283" width="36.88671875" style="259" bestFit="1" customWidth="1"/>
    <col min="1284" max="1284" width="10.33203125" style="259" customWidth="1"/>
    <col min="1285" max="1286" width="9.6640625" style="259" customWidth="1"/>
    <col min="1287" max="1537" width="9.109375" style="259"/>
    <col min="1538" max="1538" width="3.109375" style="259" customWidth="1"/>
    <col min="1539" max="1539" width="36.88671875" style="259" bestFit="1" customWidth="1"/>
    <col min="1540" max="1540" width="10.33203125" style="259" customWidth="1"/>
    <col min="1541" max="1542" width="9.6640625" style="259" customWidth="1"/>
    <col min="1543" max="1793" width="9.109375" style="259"/>
    <col min="1794" max="1794" width="3.109375" style="259" customWidth="1"/>
    <col min="1795" max="1795" width="36.88671875" style="259" bestFit="1" customWidth="1"/>
    <col min="1796" max="1796" width="10.33203125" style="259" customWidth="1"/>
    <col min="1797" max="1798" width="9.6640625" style="259" customWidth="1"/>
    <col min="1799" max="2049" width="9.109375" style="259"/>
    <col min="2050" max="2050" width="3.109375" style="259" customWidth="1"/>
    <col min="2051" max="2051" width="36.88671875" style="259" bestFit="1" customWidth="1"/>
    <col min="2052" max="2052" width="10.33203125" style="259" customWidth="1"/>
    <col min="2053" max="2054" width="9.6640625" style="259" customWidth="1"/>
    <col min="2055" max="2305" width="9.109375" style="259"/>
    <col min="2306" max="2306" width="3.109375" style="259" customWidth="1"/>
    <col min="2307" max="2307" width="36.88671875" style="259" bestFit="1" customWidth="1"/>
    <col min="2308" max="2308" width="10.33203125" style="259" customWidth="1"/>
    <col min="2309" max="2310" width="9.6640625" style="259" customWidth="1"/>
    <col min="2311" max="2561" width="9.109375" style="259"/>
    <col min="2562" max="2562" width="3.109375" style="259" customWidth="1"/>
    <col min="2563" max="2563" width="36.88671875" style="259" bestFit="1" customWidth="1"/>
    <col min="2564" max="2564" width="10.33203125" style="259" customWidth="1"/>
    <col min="2565" max="2566" width="9.6640625" style="259" customWidth="1"/>
    <col min="2567" max="2817" width="9.109375" style="259"/>
    <col min="2818" max="2818" width="3.109375" style="259" customWidth="1"/>
    <col min="2819" max="2819" width="36.88671875" style="259" bestFit="1" customWidth="1"/>
    <col min="2820" max="2820" width="10.33203125" style="259" customWidth="1"/>
    <col min="2821" max="2822" width="9.6640625" style="259" customWidth="1"/>
    <col min="2823" max="3073" width="9.109375" style="259"/>
    <col min="3074" max="3074" width="3.109375" style="259" customWidth="1"/>
    <col min="3075" max="3075" width="36.88671875" style="259" bestFit="1" customWidth="1"/>
    <col min="3076" max="3076" width="10.33203125" style="259" customWidth="1"/>
    <col min="3077" max="3078" width="9.6640625" style="259" customWidth="1"/>
    <col min="3079" max="3329" width="9.109375" style="259"/>
    <col min="3330" max="3330" width="3.109375" style="259" customWidth="1"/>
    <col min="3331" max="3331" width="36.88671875" style="259" bestFit="1" customWidth="1"/>
    <col min="3332" max="3332" width="10.33203125" style="259" customWidth="1"/>
    <col min="3333" max="3334" width="9.6640625" style="259" customWidth="1"/>
    <col min="3335" max="3585" width="9.109375" style="259"/>
    <col min="3586" max="3586" width="3.109375" style="259" customWidth="1"/>
    <col min="3587" max="3587" width="36.88671875" style="259" bestFit="1" customWidth="1"/>
    <col min="3588" max="3588" width="10.33203125" style="259" customWidth="1"/>
    <col min="3589" max="3590" width="9.6640625" style="259" customWidth="1"/>
    <col min="3591" max="3841" width="9.109375" style="259"/>
    <col min="3842" max="3842" width="3.109375" style="259" customWidth="1"/>
    <col min="3843" max="3843" width="36.88671875" style="259" bestFit="1" customWidth="1"/>
    <col min="3844" max="3844" width="10.33203125" style="259" customWidth="1"/>
    <col min="3845" max="3846" width="9.6640625" style="259" customWidth="1"/>
    <col min="3847" max="4097" width="9.109375" style="259"/>
    <col min="4098" max="4098" width="3.109375" style="259" customWidth="1"/>
    <col min="4099" max="4099" width="36.88671875" style="259" bestFit="1" customWidth="1"/>
    <col min="4100" max="4100" width="10.33203125" style="259" customWidth="1"/>
    <col min="4101" max="4102" width="9.6640625" style="259" customWidth="1"/>
    <col min="4103" max="4353" width="9.109375" style="259"/>
    <col min="4354" max="4354" width="3.109375" style="259" customWidth="1"/>
    <col min="4355" max="4355" width="36.88671875" style="259" bestFit="1" customWidth="1"/>
    <col min="4356" max="4356" width="10.33203125" style="259" customWidth="1"/>
    <col min="4357" max="4358" width="9.6640625" style="259" customWidth="1"/>
    <col min="4359" max="4609" width="9.109375" style="259"/>
    <col min="4610" max="4610" width="3.109375" style="259" customWidth="1"/>
    <col min="4611" max="4611" width="36.88671875" style="259" bestFit="1" customWidth="1"/>
    <col min="4612" max="4612" width="10.33203125" style="259" customWidth="1"/>
    <col min="4613" max="4614" width="9.6640625" style="259" customWidth="1"/>
    <col min="4615" max="4865" width="9.109375" style="259"/>
    <col min="4866" max="4866" width="3.109375" style="259" customWidth="1"/>
    <col min="4867" max="4867" width="36.88671875" style="259" bestFit="1" customWidth="1"/>
    <col min="4868" max="4868" width="10.33203125" style="259" customWidth="1"/>
    <col min="4869" max="4870" width="9.6640625" style="259" customWidth="1"/>
    <col min="4871" max="5121" width="9.109375" style="259"/>
    <col min="5122" max="5122" width="3.109375" style="259" customWidth="1"/>
    <col min="5123" max="5123" width="36.88671875" style="259" bestFit="1" customWidth="1"/>
    <col min="5124" max="5124" width="10.33203125" style="259" customWidth="1"/>
    <col min="5125" max="5126" width="9.6640625" style="259" customWidth="1"/>
    <col min="5127" max="5377" width="9.109375" style="259"/>
    <col min="5378" max="5378" width="3.109375" style="259" customWidth="1"/>
    <col min="5379" max="5379" width="36.88671875" style="259" bestFit="1" customWidth="1"/>
    <col min="5380" max="5380" width="10.33203125" style="259" customWidth="1"/>
    <col min="5381" max="5382" width="9.6640625" style="259" customWidth="1"/>
    <col min="5383" max="5633" width="9.109375" style="259"/>
    <col min="5634" max="5634" width="3.109375" style="259" customWidth="1"/>
    <col min="5635" max="5635" width="36.88671875" style="259" bestFit="1" customWidth="1"/>
    <col min="5636" max="5636" width="10.33203125" style="259" customWidth="1"/>
    <col min="5637" max="5638" width="9.6640625" style="259" customWidth="1"/>
    <col min="5639" max="5889" width="9.109375" style="259"/>
    <col min="5890" max="5890" width="3.109375" style="259" customWidth="1"/>
    <col min="5891" max="5891" width="36.88671875" style="259" bestFit="1" customWidth="1"/>
    <col min="5892" max="5892" width="10.33203125" style="259" customWidth="1"/>
    <col min="5893" max="5894" width="9.6640625" style="259" customWidth="1"/>
    <col min="5895" max="6145" width="9.109375" style="259"/>
    <col min="6146" max="6146" width="3.109375" style="259" customWidth="1"/>
    <col min="6147" max="6147" width="36.88671875" style="259" bestFit="1" customWidth="1"/>
    <col min="6148" max="6148" width="10.33203125" style="259" customWidth="1"/>
    <col min="6149" max="6150" width="9.6640625" style="259" customWidth="1"/>
    <col min="6151" max="6401" width="9.109375" style="259"/>
    <col min="6402" max="6402" width="3.109375" style="259" customWidth="1"/>
    <col min="6403" max="6403" width="36.88671875" style="259" bestFit="1" customWidth="1"/>
    <col min="6404" max="6404" width="10.33203125" style="259" customWidth="1"/>
    <col min="6405" max="6406" width="9.6640625" style="259" customWidth="1"/>
    <col min="6407" max="6657" width="9.109375" style="259"/>
    <col min="6658" max="6658" width="3.109375" style="259" customWidth="1"/>
    <col min="6659" max="6659" width="36.88671875" style="259" bestFit="1" customWidth="1"/>
    <col min="6660" max="6660" width="10.33203125" style="259" customWidth="1"/>
    <col min="6661" max="6662" width="9.6640625" style="259" customWidth="1"/>
    <col min="6663" max="6913" width="9.109375" style="259"/>
    <col min="6914" max="6914" width="3.109375" style="259" customWidth="1"/>
    <col min="6915" max="6915" width="36.88671875" style="259" bestFit="1" customWidth="1"/>
    <col min="6916" max="6916" width="10.33203125" style="259" customWidth="1"/>
    <col min="6917" max="6918" width="9.6640625" style="259" customWidth="1"/>
    <col min="6919" max="7169" width="9.109375" style="259"/>
    <col min="7170" max="7170" width="3.109375" style="259" customWidth="1"/>
    <col min="7171" max="7171" width="36.88671875" style="259" bestFit="1" customWidth="1"/>
    <col min="7172" max="7172" width="10.33203125" style="259" customWidth="1"/>
    <col min="7173" max="7174" width="9.6640625" style="259" customWidth="1"/>
    <col min="7175" max="7425" width="9.109375" style="259"/>
    <col min="7426" max="7426" width="3.109375" style="259" customWidth="1"/>
    <col min="7427" max="7427" width="36.88671875" style="259" bestFit="1" customWidth="1"/>
    <col min="7428" max="7428" width="10.33203125" style="259" customWidth="1"/>
    <col min="7429" max="7430" width="9.6640625" style="259" customWidth="1"/>
    <col min="7431" max="7681" width="9.109375" style="259"/>
    <col min="7682" max="7682" width="3.109375" style="259" customWidth="1"/>
    <col min="7683" max="7683" width="36.88671875" style="259" bestFit="1" customWidth="1"/>
    <col min="7684" max="7684" width="10.33203125" style="259" customWidth="1"/>
    <col min="7685" max="7686" width="9.6640625" style="259" customWidth="1"/>
    <col min="7687" max="7937" width="9.109375" style="259"/>
    <col min="7938" max="7938" width="3.109375" style="259" customWidth="1"/>
    <col min="7939" max="7939" width="36.88671875" style="259" bestFit="1" customWidth="1"/>
    <col min="7940" max="7940" width="10.33203125" style="259" customWidth="1"/>
    <col min="7941" max="7942" width="9.6640625" style="259" customWidth="1"/>
    <col min="7943" max="8193" width="9.109375" style="259"/>
    <col min="8194" max="8194" width="3.109375" style="259" customWidth="1"/>
    <col min="8195" max="8195" width="36.88671875" style="259" bestFit="1" customWidth="1"/>
    <col min="8196" max="8196" width="10.33203125" style="259" customWidth="1"/>
    <col min="8197" max="8198" width="9.6640625" style="259" customWidth="1"/>
    <col min="8199" max="8449" width="9.109375" style="259"/>
    <col min="8450" max="8450" width="3.109375" style="259" customWidth="1"/>
    <col min="8451" max="8451" width="36.88671875" style="259" bestFit="1" customWidth="1"/>
    <col min="8452" max="8452" width="10.33203125" style="259" customWidth="1"/>
    <col min="8453" max="8454" width="9.6640625" style="259" customWidth="1"/>
    <col min="8455" max="8705" width="9.109375" style="259"/>
    <col min="8706" max="8706" width="3.109375" style="259" customWidth="1"/>
    <col min="8707" max="8707" width="36.88671875" style="259" bestFit="1" customWidth="1"/>
    <col min="8708" max="8708" width="10.33203125" style="259" customWidth="1"/>
    <col min="8709" max="8710" width="9.6640625" style="259" customWidth="1"/>
    <col min="8711" max="8961" width="9.109375" style="259"/>
    <col min="8962" max="8962" width="3.109375" style="259" customWidth="1"/>
    <col min="8963" max="8963" width="36.88671875" style="259" bestFit="1" customWidth="1"/>
    <col min="8964" max="8964" width="10.33203125" style="259" customWidth="1"/>
    <col min="8965" max="8966" width="9.6640625" style="259" customWidth="1"/>
    <col min="8967" max="9217" width="9.109375" style="259"/>
    <col min="9218" max="9218" width="3.109375" style="259" customWidth="1"/>
    <col min="9219" max="9219" width="36.88671875" style="259" bestFit="1" customWidth="1"/>
    <col min="9220" max="9220" width="10.33203125" style="259" customWidth="1"/>
    <col min="9221" max="9222" width="9.6640625" style="259" customWidth="1"/>
    <col min="9223" max="9473" width="9.109375" style="259"/>
    <col min="9474" max="9474" width="3.109375" style="259" customWidth="1"/>
    <col min="9475" max="9475" width="36.88671875" style="259" bestFit="1" customWidth="1"/>
    <col min="9476" max="9476" width="10.33203125" style="259" customWidth="1"/>
    <col min="9477" max="9478" width="9.6640625" style="259" customWidth="1"/>
    <col min="9479" max="9729" width="9.109375" style="259"/>
    <col min="9730" max="9730" width="3.109375" style="259" customWidth="1"/>
    <col min="9731" max="9731" width="36.88671875" style="259" bestFit="1" customWidth="1"/>
    <col min="9732" max="9732" width="10.33203125" style="259" customWidth="1"/>
    <col min="9733" max="9734" width="9.6640625" style="259" customWidth="1"/>
    <col min="9735" max="9985" width="9.109375" style="259"/>
    <col min="9986" max="9986" width="3.109375" style="259" customWidth="1"/>
    <col min="9987" max="9987" width="36.88671875" style="259" bestFit="1" customWidth="1"/>
    <col min="9988" max="9988" width="10.33203125" style="259" customWidth="1"/>
    <col min="9989" max="9990" width="9.6640625" style="259" customWidth="1"/>
    <col min="9991" max="10241" width="9.109375" style="259"/>
    <col min="10242" max="10242" width="3.109375" style="259" customWidth="1"/>
    <col min="10243" max="10243" width="36.88671875" style="259" bestFit="1" customWidth="1"/>
    <col min="10244" max="10244" width="10.33203125" style="259" customWidth="1"/>
    <col min="10245" max="10246" width="9.6640625" style="259" customWidth="1"/>
    <col min="10247" max="10497" width="9.109375" style="259"/>
    <col min="10498" max="10498" width="3.109375" style="259" customWidth="1"/>
    <col min="10499" max="10499" width="36.88671875" style="259" bestFit="1" customWidth="1"/>
    <col min="10500" max="10500" width="10.33203125" style="259" customWidth="1"/>
    <col min="10501" max="10502" width="9.6640625" style="259" customWidth="1"/>
    <col min="10503" max="10753" width="9.109375" style="259"/>
    <col min="10754" max="10754" width="3.109375" style="259" customWidth="1"/>
    <col min="10755" max="10755" width="36.88671875" style="259" bestFit="1" customWidth="1"/>
    <col min="10756" max="10756" width="10.33203125" style="259" customWidth="1"/>
    <col min="10757" max="10758" width="9.6640625" style="259" customWidth="1"/>
    <col min="10759" max="11009" width="9.109375" style="259"/>
    <col min="11010" max="11010" width="3.109375" style="259" customWidth="1"/>
    <col min="11011" max="11011" width="36.88671875" style="259" bestFit="1" customWidth="1"/>
    <col min="11012" max="11012" width="10.33203125" style="259" customWidth="1"/>
    <col min="11013" max="11014" width="9.6640625" style="259" customWidth="1"/>
    <col min="11015" max="11265" width="9.109375" style="259"/>
    <col min="11266" max="11266" width="3.109375" style="259" customWidth="1"/>
    <col min="11267" max="11267" width="36.88671875" style="259" bestFit="1" customWidth="1"/>
    <col min="11268" max="11268" width="10.33203125" style="259" customWidth="1"/>
    <col min="11269" max="11270" width="9.6640625" style="259" customWidth="1"/>
    <col min="11271" max="11521" width="9.109375" style="259"/>
    <col min="11522" max="11522" width="3.109375" style="259" customWidth="1"/>
    <col min="11523" max="11523" width="36.88671875" style="259" bestFit="1" customWidth="1"/>
    <col min="11524" max="11524" width="10.33203125" style="259" customWidth="1"/>
    <col min="11525" max="11526" width="9.6640625" style="259" customWidth="1"/>
    <col min="11527" max="11777" width="9.109375" style="259"/>
    <col min="11778" max="11778" width="3.109375" style="259" customWidth="1"/>
    <col min="11779" max="11779" width="36.88671875" style="259" bestFit="1" customWidth="1"/>
    <col min="11780" max="11780" width="10.33203125" style="259" customWidth="1"/>
    <col min="11781" max="11782" width="9.6640625" style="259" customWidth="1"/>
    <col min="11783" max="12033" width="9.109375" style="259"/>
    <col min="12034" max="12034" width="3.109375" style="259" customWidth="1"/>
    <col min="12035" max="12035" width="36.88671875" style="259" bestFit="1" customWidth="1"/>
    <col min="12036" max="12036" width="10.33203125" style="259" customWidth="1"/>
    <col min="12037" max="12038" width="9.6640625" style="259" customWidth="1"/>
    <col min="12039" max="12289" width="9.109375" style="259"/>
    <col min="12290" max="12290" width="3.109375" style="259" customWidth="1"/>
    <col min="12291" max="12291" width="36.88671875" style="259" bestFit="1" customWidth="1"/>
    <col min="12292" max="12292" width="10.33203125" style="259" customWidth="1"/>
    <col min="12293" max="12294" width="9.6640625" style="259" customWidth="1"/>
    <col min="12295" max="12545" width="9.109375" style="259"/>
    <col min="12546" max="12546" width="3.109375" style="259" customWidth="1"/>
    <col min="12547" max="12547" width="36.88671875" style="259" bestFit="1" customWidth="1"/>
    <col min="12548" max="12548" width="10.33203125" style="259" customWidth="1"/>
    <col min="12549" max="12550" width="9.6640625" style="259" customWidth="1"/>
    <col min="12551" max="12801" width="9.109375" style="259"/>
    <col min="12802" max="12802" width="3.109375" style="259" customWidth="1"/>
    <col min="12803" max="12803" width="36.88671875" style="259" bestFit="1" customWidth="1"/>
    <col min="12804" max="12804" width="10.33203125" style="259" customWidth="1"/>
    <col min="12805" max="12806" width="9.6640625" style="259" customWidth="1"/>
    <col min="12807" max="13057" width="9.109375" style="259"/>
    <col min="13058" max="13058" width="3.109375" style="259" customWidth="1"/>
    <col min="13059" max="13059" width="36.88671875" style="259" bestFit="1" customWidth="1"/>
    <col min="13060" max="13060" width="10.33203125" style="259" customWidth="1"/>
    <col min="13061" max="13062" width="9.6640625" style="259" customWidth="1"/>
    <col min="13063" max="13313" width="9.109375" style="259"/>
    <col min="13314" max="13314" width="3.109375" style="259" customWidth="1"/>
    <col min="13315" max="13315" width="36.88671875" style="259" bestFit="1" customWidth="1"/>
    <col min="13316" max="13316" width="10.33203125" style="259" customWidth="1"/>
    <col min="13317" max="13318" width="9.6640625" style="259" customWidth="1"/>
    <col min="13319" max="13569" width="9.109375" style="259"/>
    <col min="13570" max="13570" width="3.109375" style="259" customWidth="1"/>
    <col min="13571" max="13571" width="36.88671875" style="259" bestFit="1" customWidth="1"/>
    <col min="13572" max="13572" width="10.33203125" style="259" customWidth="1"/>
    <col min="13573" max="13574" width="9.6640625" style="259" customWidth="1"/>
    <col min="13575" max="13825" width="9.109375" style="259"/>
    <col min="13826" max="13826" width="3.109375" style="259" customWidth="1"/>
    <col min="13827" max="13827" width="36.88671875" style="259" bestFit="1" customWidth="1"/>
    <col min="13828" max="13828" width="10.33203125" style="259" customWidth="1"/>
    <col min="13829" max="13830" width="9.6640625" style="259" customWidth="1"/>
    <col min="13831" max="14081" width="9.109375" style="259"/>
    <col min="14082" max="14082" width="3.109375" style="259" customWidth="1"/>
    <col min="14083" max="14083" width="36.88671875" style="259" bestFit="1" customWidth="1"/>
    <col min="14084" max="14084" width="10.33203125" style="259" customWidth="1"/>
    <col min="14085" max="14086" width="9.6640625" style="259" customWidth="1"/>
    <col min="14087" max="14337" width="9.109375" style="259"/>
    <col min="14338" max="14338" width="3.109375" style="259" customWidth="1"/>
    <col min="14339" max="14339" width="36.88671875" style="259" bestFit="1" customWidth="1"/>
    <col min="14340" max="14340" width="10.33203125" style="259" customWidth="1"/>
    <col min="14341" max="14342" width="9.6640625" style="259" customWidth="1"/>
    <col min="14343" max="14593" width="9.109375" style="259"/>
    <col min="14594" max="14594" width="3.109375" style="259" customWidth="1"/>
    <col min="14595" max="14595" width="36.88671875" style="259" bestFit="1" customWidth="1"/>
    <col min="14596" max="14596" width="10.33203125" style="259" customWidth="1"/>
    <col min="14597" max="14598" width="9.6640625" style="259" customWidth="1"/>
    <col min="14599" max="14849" width="9.109375" style="259"/>
    <col min="14850" max="14850" width="3.109375" style="259" customWidth="1"/>
    <col min="14851" max="14851" width="36.88671875" style="259" bestFit="1" customWidth="1"/>
    <col min="14852" max="14852" width="10.33203125" style="259" customWidth="1"/>
    <col min="14853" max="14854" width="9.6640625" style="259" customWidth="1"/>
    <col min="14855" max="15105" width="9.109375" style="259"/>
    <col min="15106" max="15106" width="3.109375" style="259" customWidth="1"/>
    <col min="15107" max="15107" width="36.88671875" style="259" bestFit="1" customWidth="1"/>
    <col min="15108" max="15108" width="10.33203125" style="259" customWidth="1"/>
    <col min="15109" max="15110" width="9.6640625" style="259" customWidth="1"/>
    <col min="15111" max="15361" width="9.109375" style="259"/>
    <col min="15362" max="15362" width="3.109375" style="259" customWidth="1"/>
    <col min="15363" max="15363" width="36.88671875" style="259" bestFit="1" customWidth="1"/>
    <col min="15364" max="15364" width="10.33203125" style="259" customWidth="1"/>
    <col min="15365" max="15366" width="9.6640625" style="259" customWidth="1"/>
    <col min="15367" max="15617" width="9.109375" style="259"/>
    <col min="15618" max="15618" width="3.109375" style="259" customWidth="1"/>
    <col min="15619" max="15619" width="36.88671875" style="259" bestFit="1" customWidth="1"/>
    <col min="15620" max="15620" width="10.33203125" style="259" customWidth="1"/>
    <col min="15621" max="15622" width="9.6640625" style="259" customWidth="1"/>
    <col min="15623" max="15873" width="9.109375" style="259"/>
    <col min="15874" max="15874" width="3.109375" style="259" customWidth="1"/>
    <col min="15875" max="15875" width="36.88671875" style="259" bestFit="1" customWidth="1"/>
    <col min="15876" max="15876" width="10.33203125" style="259" customWidth="1"/>
    <col min="15877" max="15878" width="9.6640625" style="259" customWidth="1"/>
    <col min="15879" max="16129" width="9.109375" style="259"/>
    <col min="16130" max="16130" width="3.109375" style="259" customWidth="1"/>
    <col min="16131" max="16131" width="36.88671875" style="259" bestFit="1" customWidth="1"/>
    <col min="16132" max="16132" width="10.33203125" style="259" customWidth="1"/>
    <col min="16133" max="16134" width="9.6640625" style="259" customWidth="1"/>
    <col min="16135" max="16384" width="9.109375" style="259"/>
  </cols>
  <sheetData>
    <row r="2" spans="3:12" ht="15" thickBot="1" x14ac:dyDescent="0.35"/>
    <row r="3" spans="3:12" ht="17.25" customHeight="1" x14ac:dyDescent="0.3">
      <c r="C3" s="1461" t="s">
        <v>639</v>
      </c>
      <c r="D3" s="1462"/>
      <c r="E3" s="1465" t="s">
        <v>640</v>
      </c>
      <c r="F3" s="1467" t="s">
        <v>641</v>
      </c>
    </row>
    <row r="4" spans="3:12" ht="14.25" customHeight="1" thickBot="1" x14ac:dyDescent="0.35">
      <c r="C4" s="1463"/>
      <c r="D4" s="1464"/>
      <c r="E4" s="1466"/>
      <c r="F4" s="1468"/>
    </row>
    <row r="5" spans="3:12" ht="20.100000000000001" customHeight="1" thickBot="1" x14ac:dyDescent="0.35">
      <c r="C5" s="1469" t="s">
        <v>735</v>
      </c>
      <c r="D5" s="1470"/>
      <c r="E5" s="1470"/>
      <c r="F5" s="1471"/>
    </row>
    <row r="6" spans="3:12" ht="15" thickBot="1" x14ac:dyDescent="0.35">
      <c r="C6" s="260" t="s">
        <v>642</v>
      </c>
      <c r="D6" s="336"/>
      <c r="E6" s="261">
        <f>D6*0.002</f>
        <v>0</v>
      </c>
      <c r="F6" s="262">
        <v>0.2</v>
      </c>
    </row>
    <row r="7" spans="3:12" ht="9" customHeight="1" thickBot="1" x14ac:dyDescent="0.35">
      <c r="C7" s="263"/>
      <c r="E7" s="264"/>
      <c r="F7" s="265"/>
      <c r="L7" s="266"/>
    </row>
    <row r="8" spans="3:12" ht="20.100000000000001" customHeight="1" thickBot="1" x14ac:dyDescent="0.35">
      <c r="C8" s="1472" t="s">
        <v>736</v>
      </c>
      <c r="D8" s="1473"/>
      <c r="E8" s="1473"/>
      <c r="F8" s="1474"/>
      <c r="L8" s="267"/>
    </row>
    <row r="9" spans="3:12" ht="30.75" customHeight="1" thickBot="1" x14ac:dyDescent="0.35">
      <c r="C9" s="1475" t="s">
        <v>643</v>
      </c>
      <c r="D9" s="1476"/>
      <c r="E9" s="337">
        <v>0.15</v>
      </c>
      <c r="F9" s="268">
        <v>0.15</v>
      </c>
    </row>
    <row r="10" spans="3:12" ht="9" customHeight="1" thickBot="1" x14ac:dyDescent="0.35">
      <c r="C10" s="263"/>
      <c r="E10" s="264"/>
      <c r="F10" s="265"/>
    </row>
    <row r="11" spans="3:12" ht="20.100000000000001" customHeight="1" thickBot="1" x14ac:dyDescent="0.35">
      <c r="C11" s="1469" t="s">
        <v>644</v>
      </c>
      <c r="D11" s="1470"/>
      <c r="E11" s="1470"/>
      <c r="F11" s="1471"/>
    </row>
    <row r="12" spans="3:12" ht="45.75" customHeight="1" thickBot="1" x14ac:dyDescent="0.35">
      <c r="C12" s="1477" t="s">
        <v>645</v>
      </c>
      <c r="D12" s="1478"/>
      <c r="E12" s="338">
        <v>0.1</v>
      </c>
      <c r="F12" s="269">
        <v>0.1</v>
      </c>
    </row>
    <row r="13" spans="3:12" ht="9" customHeight="1" thickBot="1" x14ac:dyDescent="0.35">
      <c r="C13" s="263"/>
      <c r="E13" s="270"/>
      <c r="F13" s="265"/>
    </row>
    <row r="14" spans="3:12" ht="20.100000000000001" customHeight="1" thickBot="1" x14ac:dyDescent="0.35">
      <c r="C14" s="1469" t="s">
        <v>734</v>
      </c>
      <c r="D14" s="1470"/>
      <c r="E14" s="1470"/>
      <c r="F14" s="1471"/>
    </row>
    <row r="15" spans="3:12" ht="30" customHeight="1" x14ac:dyDescent="0.3">
      <c r="C15" s="1479" t="s">
        <v>646</v>
      </c>
      <c r="D15" s="1480"/>
      <c r="E15" s="339"/>
      <c r="F15" s="271">
        <v>0.35</v>
      </c>
    </row>
    <row r="16" spans="3:12" x14ac:dyDescent="0.3">
      <c r="C16" s="1481" t="s">
        <v>647</v>
      </c>
      <c r="D16" s="1482"/>
      <c r="E16" s="272"/>
      <c r="F16" s="273"/>
    </row>
    <row r="17" spans="3:6" ht="30" customHeight="1" x14ac:dyDescent="0.3">
      <c r="C17" s="1459" t="s">
        <v>648</v>
      </c>
      <c r="D17" s="1460"/>
      <c r="E17" s="340"/>
      <c r="F17" s="273">
        <v>0.2</v>
      </c>
    </row>
    <row r="18" spans="3:6" x14ac:dyDescent="0.3">
      <c r="C18" s="1481" t="s">
        <v>647</v>
      </c>
      <c r="D18" s="1482"/>
      <c r="E18" s="272"/>
      <c r="F18" s="273"/>
    </row>
    <row r="19" spans="3:6" ht="33" customHeight="1" thickBot="1" x14ac:dyDescent="0.35">
      <c r="C19" s="1483" t="s">
        <v>649</v>
      </c>
      <c r="D19" s="1484"/>
      <c r="E19" s="341"/>
      <c r="F19" s="274">
        <v>0.1</v>
      </c>
    </row>
    <row r="20" spans="3:6" ht="9" customHeight="1" thickBot="1" x14ac:dyDescent="0.35">
      <c r="C20" s="263"/>
      <c r="E20" s="270"/>
      <c r="F20" s="265"/>
    </row>
    <row r="21" spans="3:6" ht="20.100000000000001" customHeight="1" thickBot="1" x14ac:dyDescent="0.35">
      <c r="C21" s="1469" t="s">
        <v>650</v>
      </c>
      <c r="D21" s="1470"/>
      <c r="E21" s="1470"/>
      <c r="F21" s="1471"/>
    </row>
    <row r="22" spans="3:6" ht="30" customHeight="1" x14ac:dyDescent="0.3">
      <c r="C22" s="1485" t="s">
        <v>651</v>
      </c>
      <c r="D22" s="1486"/>
      <c r="E22" s="342">
        <v>0.1</v>
      </c>
      <c r="F22" s="275">
        <v>0.1</v>
      </c>
    </row>
    <row r="23" spans="3:6" x14ac:dyDescent="0.3">
      <c r="C23" s="1481" t="s">
        <v>647</v>
      </c>
      <c r="D23" s="1487"/>
      <c r="E23" s="276"/>
      <c r="F23" s="277"/>
    </row>
    <row r="24" spans="3:6" ht="30.75" customHeight="1" thickBot="1" x14ac:dyDescent="0.35">
      <c r="C24" s="1488" t="s">
        <v>652</v>
      </c>
      <c r="D24" s="1489"/>
      <c r="E24" s="341"/>
      <c r="F24" s="278">
        <v>0.05</v>
      </c>
    </row>
    <row r="25" spans="3:6" ht="9" customHeight="1" thickBot="1" x14ac:dyDescent="0.35">
      <c r="C25" s="263"/>
      <c r="E25" s="270"/>
      <c r="F25" s="279"/>
    </row>
    <row r="26" spans="3:6" ht="20.100000000000001" customHeight="1" thickBot="1" x14ac:dyDescent="0.35">
      <c r="C26" s="1469" t="s">
        <v>653</v>
      </c>
      <c r="D26" s="1470"/>
      <c r="E26" s="1470"/>
      <c r="F26" s="1471"/>
    </row>
    <row r="27" spans="3:6" ht="50.25" customHeight="1" thickBot="1" x14ac:dyDescent="0.35">
      <c r="C27" s="1477" t="s">
        <v>654</v>
      </c>
      <c r="D27" s="1478"/>
      <c r="E27" s="338">
        <v>0.1</v>
      </c>
      <c r="F27" s="269">
        <v>0.1</v>
      </c>
    </row>
    <row r="28" spans="3:6" ht="15" thickBot="1" x14ac:dyDescent="0.35">
      <c r="E28" s="280">
        <f>SUM(E6:E27)</f>
        <v>0.44999999999999996</v>
      </c>
      <c r="F28" s="281" t="s">
        <v>655</v>
      </c>
    </row>
  </sheetData>
  <sheetProtection algorithmName="SHA-512" hashValue="M9tr725p9RYpPHOCrLhmnBqc1j0UtLsYkBWhqUgkBD5l0zwTGhXT3+WNL6yogxuGwOL35E4YJ/StD2LvKEuZ6w==" saltValue="CL2LsQbgAobqcf6xd5Eoxg==" spinCount="100000" sheet="1" objects="1" scenarios="1"/>
  <mergeCells count="20">
    <mergeCell ref="C26:F26"/>
    <mergeCell ref="C27:D27"/>
    <mergeCell ref="C18:D18"/>
    <mergeCell ref="C19:D19"/>
    <mergeCell ref="C21:F21"/>
    <mergeCell ref="C22:D22"/>
    <mergeCell ref="C23:D23"/>
    <mergeCell ref="C24:D24"/>
    <mergeCell ref="C17:D17"/>
    <mergeCell ref="C3:D4"/>
    <mergeCell ref="E3:E4"/>
    <mergeCell ref="F3:F4"/>
    <mergeCell ref="C5:F5"/>
    <mergeCell ref="C8:F8"/>
    <mergeCell ref="C9:D9"/>
    <mergeCell ref="C11:F11"/>
    <mergeCell ref="C12:D12"/>
    <mergeCell ref="C14:F14"/>
    <mergeCell ref="C15:D15"/>
    <mergeCell ref="C16:D16"/>
  </mergeCells>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D07A6-8BEF-457F-9D3F-956E7E8AF8EF}">
  <sheetPr>
    <tabColor theme="1"/>
  </sheetPr>
  <dimension ref="B1:CX38"/>
  <sheetViews>
    <sheetView showGridLines="0" showRowColHeaders="0" zoomScaleNormal="100" workbookViewId="0">
      <selection activeCell="P13" sqref="P13:R13"/>
    </sheetView>
  </sheetViews>
  <sheetFormatPr defaultRowHeight="14.4" x14ac:dyDescent="0.3"/>
  <cols>
    <col min="1" max="1" width="2.6640625" customWidth="1"/>
    <col min="2" max="2" width="27.6640625" customWidth="1"/>
    <col min="3" max="3" width="2.6640625" customWidth="1"/>
    <col min="4" max="61" width="1.5546875" customWidth="1"/>
    <col min="62" max="62" width="3.109375" customWidth="1"/>
    <col min="63" max="72" width="1.5546875" customWidth="1"/>
    <col min="74" max="74" width="4" hidden="1" customWidth="1"/>
    <col min="80" max="80" width="0" hidden="1" customWidth="1"/>
    <col min="81" max="81" width="12.44140625" hidden="1" customWidth="1"/>
    <col min="86" max="86" width="10.6640625" customWidth="1"/>
  </cols>
  <sheetData>
    <row r="1" spans="2:82" ht="5.0999999999999996" customHeight="1" x14ac:dyDescent="0.3"/>
    <row r="2" spans="2:82" x14ac:dyDescent="0.3">
      <c r="AD2" s="144"/>
    </row>
    <row r="3" spans="2:82" ht="9.9" customHeight="1" thickBot="1" x14ac:dyDescent="0.35">
      <c r="D3" s="97"/>
      <c r="E3" s="97"/>
      <c r="F3" s="97"/>
      <c r="G3" s="97"/>
      <c r="H3" s="97"/>
      <c r="I3" s="97"/>
      <c r="J3" s="97"/>
      <c r="K3" s="97"/>
      <c r="L3" s="97"/>
      <c r="M3" s="97"/>
      <c r="N3" s="97"/>
      <c r="O3" s="97"/>
      <c r="P3" s="97"/>
      <c r="Q3" s="97"/>
      <c r="R3" s="97"/>
      <c r="S3" s="97"/>
      <c r="T3" s="97"/>
      <c r="U3" s="97"/>
      <c r="V3" s="97"/>
      <c r="W3" s="97"/>
      <c r="X3" s="97"/>
      <c r="Y3" s="97"/>
    </row>
    <row r="4" spans="2:82" ht="18" customHeight="1" x14ac:dyDescent="0.3">
      <c r="D4" s="1413" t="s">
        <v>624</v>
      </c>
      <c r="E4" s="1414"/>
      <c r="F4" s="1414"/>
      <c r="G4" s="1414"/>
      <c r="H4" s="1414"/>
      <c r="I4" s="1414"/>
      <c r="J4" s="1414"/>
      <c r="K4" s="1414"/>
      <c r="L4" s="1414"/>
      <c r="M4" s="1414"/>
      <c r="N4" s="1414"/>
      <c r="O4" s="1414"/>
      <c r="P4" s="1414"/>
      <c r="Q4" s="1414"/>
      <c r="R4" s="1414"/>
      <c r="S4" s="1414"/>
      <c r="T4" s="1414"/>
      <c r="U4" s="1414"/>
      <c r="V4" s="1414"/>
      <c r="W4" s="1414"/>
      <c r="X4" s="1414"/>
      <c r="Y4" s="1414"/>
      <c r="Z4" s="1414"/>
      <c r="AA4" s="1414"/>
      <c r="AB4" s="1414"/>
      <c r="AC4" s="1414"/>
      <c r="AD4" s="1414"/>
      <c r="AE4" s="1414"/>
      <c r="AF4" s="1414"/>
      <c r="AG4" s="1414"/>
      <c r="AH4" s="1414"/>
      <c r="AI4" s="1414"/>
      <c r="AJ4" s="1414"/>
      <c r="AK4" s="1414"/>
      <c r="AL4" s="1414"/>
      <c r="AM4" s="1414"/>
      <c r="AN4" s="1414"/>
      <c r="AO4" s="1414"/>
      <c r="AP4" s="1414"/>
      <c r="AQ4" s="1414"/>
      <c r="AR4" s="1414"/>
      <c r="AS4" s="1414"/>
      <c r="AT4" s="1414"/>
      <c r="AU4" s="1414"/>
      <c r="AV4" s="1414"/>
      <c r="AW4" s="1414"/>
      <c r="AX4" s="1414"/>
      <c r="AY4" s="1414"/>
      <c r="AZ4" s="1414"/>
      <c r="BA4" s="1414"/>
      <c r="BB4" s="1414"/>
      <c r="BC4" s="1414"/>
      <c r="BD4" s="1414"/>
      <c r="BE4" s="1414"/>
      <c r="BF4" s="1414"/>
      <c r="BG4" s="1414"/>
      <c r="BH4" s="1414"/>
      <c r="BI4" s="1414"/>
      <c r="BJ4" s="1415"/>
      <c r="BK4" s="97"/>
      <c r="BL4" s="97"/>
      <c r="BM4" s="97"/>
      <c r="BN4" s="97"/>
      <c r="BO4" s="97"/>
      <c r="BP4" s="97"/>
      <c r="BQ4" s="97"/>
      <c r="BR4" s="97"/>
      <c r="BS4" s="97"/>
      <c r="BT4" s="97"/>
    </row>
    <row r="5" spans="2:82" ht="6.75" customHeight="1" thickBot="1" x14ac:dyDescent="0.35">
      <c r="D5" s="1416"/>
      <c r="E5" s="1417"/>
      <c r="F5" s="1417"/>
      <c r="G5" s="1417"/>
      <c r="H5" s="1417"/>
      <c r="I5" s="1417"/>
      <c r="J5" s="1417"/>
      <c r="K5" s="1417"/>
      <c r="L5" s="1417"/>
      <c r="M5" s="1417"/>
      <c r="N5" s="1417"/>
      <c r="O5" s="1417"/>
      <c r="P5" s="1417"/>
      <c r="Q5" s="1417"/>
      <c r="R5" s="1417"/>
      <c r="S5" s="1417"/>
      <c r="T5" s="1417"/>
      <c r="U5" s="1417"/>
      <c r="V5" s="1417"/>
      <c r="W5" s="1417"/>
      <c r="X5" s="1417"/>
      <c r="Y5" s="1417"/>
      <c r="Z5" s="1417"/>
      <c r="AA5" s="1417"/>
      <c r="AB5" s="1417"/>
      <c r="AC5" s="1417"/>
      <c r="AD5" s="1417"/>
      <c r="AE5" s="1417"/>
      <c r="AF5" s="1417"/>
      <c r="AG5" s="1417"/>
      <c r="AH5" s="1417"/>
      <c r="AI5" s="1417"/>
      <c r="AJ5" s="1417"/>
      <c r="AK5" s="1417"/>
      <c r="AL5" s="1417"/>
      <c r="AM5" s="1417"/>
      <c r="AN5" s="1417"/>
      <c r="AO5" s="1417"/>
      <c r="AP5" s="1417"/>
      <c r="AQ5" s="1417"/>
      <c r="AR5" s="1417"/>
      <c r="AS5" s="1417"/>
      <c r="AT5" s="1417"/>
      <c r="AU5" s="1417"/>
      <c r="AV5" s="1417"/>
      <c r="AW5" s="1417"/>
      <c r="AX5" s="1417"/>
      <c r="AY5" s="1417"/>
      <c r="AZ5" s="1417"/>
      <c r="BA5" s="1417"/>
      <c r="BB5" s="1417"/>
      <c r="BC5" s="1417"/>
      <c r="BD5" s="1417"/>
      <c r="BE5" s="1417"/>
      <c r="BF5" s="1417"/>
      <c r="BG5" s="1417"/>
      <c r="BH5" s="1417"/>
      <c r="BI5" s="1417"/>
      <c r="BJ5" s="1418"/>
      <c r="BK5" s="97"/>
      <c r="BL5" s="97"/>
      <c r="BM5" s="97"/>
      <c r="BN5" s="97"/>
      <c r="BO5" s="97"/>
      <c r="BP5" s="97"/>
      <c r="BQ5" s="97"/>
      <c r="BR5" s="97"/>
      <c r="BS5" s="97"/>
      <c r="BT5" s="97"/>
    </row>
    <row r="6" spans="2:82" ht="18" customHeight="1" x14ac:dyDescent="0.3">
      <c r="D6" s="1419" t="s">
        <v>357</v>
      </c>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c r="AD6" s="1420"/>
      <c r="AE6" s="1420"/>
      <c r="AF6" s="1420"/>
      <c r="AG6" s="1420"/>
      <c r="AH6" s="1420"/>
      <c r="AI6" s="1420"/>
      <c r="AJ6" s="1420"/>
      <c r="AK6" s="1420"/>
      <c r="AL6" s="1420"/>
      <c r="AM6" s="1420"/>
      <c r="AN6" s="1420"/>
      <c r="AO6" s="1420"/>
      <c r="AP6" s="1420"/>
      <c r="AQ6" s="1420"/>
      <c r="AR6" s="1420"/>
      <c r="AS6" s="1420"/>
      <c r="AT6" s="1420"/>
      <c r="AU6" s="1420"/>
      <c r="AV6" s="1420"/>
      <c r="AW6" s="1420"/>
      <c r="AX6" s="1420"/>
      <c r="AY6" s="1420"/>
      <c r="AZ6" s="1420"/>
      <c r="BA6" s="1420"/>
      <c r="BB6" s="1420"/>
      <c r="BC6" s="1420"/>
      <c r="BD6" s="1420"/>
      <c r="BE6" s="1420"/>
      <c r="BF6" s="1420"/>
      <c r="BG6" s="1420"/>
      <c r="BH6" s="1420"/>
      <c r="BI6" s="1420"/>
      <c r="BJ6" s="1421"/>
      <c r="CA6" s="111"/>
      <c r="CD6" s="282"/>
    </row>
    <row r="7" spans="2:82" ht="18" customHeight="1" x14ac:dyDescent="0.3">
      <c r="D7" s="1422"/>
      <c r="E7" s="1423"/>
      <c r="F7" s="1423"/>
      <c r="G7" s="1423"/>
      <c r="H7" s="1423"/>
      <c r="I7" s="1423"/>
      <c r="J7" s="1423"/>
      <c r="K7" s="1423"/>
      <c r="L7" s="1423"/>
      <c r="M7" s="1423"/>
      <c r="N7" s="1423"/>
      <c r="O7" s="1423"/>
      <c r="P7" s="1423"/>
      <c r="Q7" s="1423"/>
      <c r="R7" s="1423"/>
      <c r="S7" s="1423"/>
      <c r="T7" s="1423"/>
      <c r="U7" s="1423"/>
      <c r="V7" s="1423"/>
      <c r="W7" s="1423"/>
      <c r="X7" s="1423"/>
      <c r="Y7" s="1423"/>
      <c r="Z7" s="1423"/>
      <c r="AA7" s="1423"/>
      <c r="AB7" s="1423"/>
      <c r="AC7" s="1423"/>
      <c r="AD7" s="1423"/>
      <c r="AE7" s="1423"/>
      <c r="AF7" s="1423"/>
      <c r="AG7" s="1423"/>
      <c r="AH7" s="1423"/>
      <c r="AI7" s="1423"/>
      <c r="AJ7" s="1423"/>
      <c r="AK7" s="1423"/>
      <c r="AL7" s="1423"/>
      <c r="AM7" s="1423"/>
      <c r="AN7" s="1423"/>
      <c r="AO7" s="1423"/>
      <c r="AP7" s="1423"/>
      <c r="AQ7" s="1423"/>
      <c r="AR7" s="1423"/>
      <c r="AS7" s="1423"/>
      <c r="AT7" s="1423"/>
      <c r="AU7" s="1423"/>
      <c r="AV7" s="1423"/>
      <c r="AW7" s="1423"/>
      <c r="AX7" s="1423"/>
      <c r="AY7" s="1423"/>
      <c r="AZ7" s="1423"/>
      <c r="BA7" s="1423"/>
      <c r="BB7" s="1423"/>
      <c r="BC7" s="1423"/>
      <c r="BD7" s="1423"/>
      <c r="BE7" s="1423"/>
      <c r="BF7" s="1423"/>
      <c r="BG7" s="1423"/>
      <c r="BH7" s="1423"/>
      <c r="BI7" s="1423"/>
      <c r="BJ7" s="1424"/>
    </row>
    <row r="8" spans="2:82" ht="12" customHeight="1" x14ac:dyDescent="0.3">
      <c r="D8" s="1422"/>
      <c r="E8" s="1423"/>
      <c r="F8" s="1423"/>
      <c r="G8" s="1423"/>
      <c r="H8" s="1423"/>
      <c r="I8" s="1423"/>
      <c r="J8" s="1423"/>
      <c r="K8" s="1423"/>
      <c r="L8" s="1423"/>
      <c r="M8" s="1423"/>
      <c r="N8" s="1423"/>
      <c r="O8" s="1423"/>
      <c r="P8" s="1423"/>
      <c r="Q8" s="1423"/>
      <c r="R8" s="1423"/>
      <c r="S8" s="1423"/>
      <c r="T8" s="1423"/>
      <c r="U8" s="1423"/>
      <c r="V8" s="1423"/>
      <c r="W8" s="1423"/>
      <c r="X8" s="1423"/>
      <c r="Y8" s="1423"/>
      <c r="Z8" s="1423"/>
      <c r="AA8" s="1423"/>
      <c r="AB8" s="1423"/>
      <c r="AC8" s="1423"/>
      <c r="AD8" s="1423"/>
      <c r="AE8" s="1423"/>
      <c r="AF8" s="1423"/>
      <c r="AG8" s="1423"/>
      <c r="AH8" s="1423"/>
      <c r="AI8" s="1423"/>
      <c r="AJ8" s="1423"/>
      <c r="AK8" s="1423"/>
      <c r="AL8" s="1423"/>
      <c r="AM8" s="1423"/>
      <c r="AN8" s="1423"/>
      <c r="AO8" s="1423"/>
      <c r="AP8" s="1423"/>
      <c r="AQ8" s="1423"/>
      <c r="AR8" s="1423"/>
      <c r="AS8" s="1423"/>
      <c r="AT8" s="1423"/>
      <c r="AU8" s="1423"/>
      <c r="AV8" s="1423"/>
      <c r="AW8" s="1423"/>
      <c r="AX8" s="1423"/>
      <c r="AY8" s="1423"/>
      <c r="AZ8" s="1423"/>
      <c r="BA8" s="1423"/>
      <c r="BB8" s="1423"/>
      <c r="BC8" s="1423"/>
      <c r="BD8" s="1423"/>
      <c r="BE8" s="1423"/>
      <c r="BF8" s="1423"/>
      <c r="BG8" s="1423"/>
      <c r="BH8" s="1423"/>
      <c r="BI8" s="1423"/>
      <c r="BJ8" s="1424"/>
    </row>
    <row r="9" spans="2:82" ht="9" customHeight="1" x14ac:dyDescent="0.3">
      <c r="D9" s="145"/>
      <c r="E9" s="513"/>
      <c r="F9" s="513"/>
      <c r="G9" s="513"/>
      <c r="H9" s="513"/>
      <c r="I9" s="513"/>
      <c r="J9" s="513"/>
      <c r="K9" s="513"/>
      <c r="L9" s="513"/>
      <c r="M9" s="513"/>
      <c r="N9" s="513"/>
      <c r="O9" s="513"/>
      <c r="P9" s="513"/>
      <c r="Q9" s="513"/>
      <c r="R9" s="513"/>
      <c r="S9" s="513"/>
      <c r="T9" s="513"/>
      <c r="U9" s="513"/>
      <c r="V9" s="513"/>
      <c r="W9" s="513"/>
      <c r="X9" s="513"/>
      <c r="Y9" s="513"/>
      <c r="Z9" s="513"/>
      <c r="AA9" s="513"/>
      <c r="AB9" s="513"/>
      <c r="AC9" s="513"/>
      <c r="AD9" s="513"/>
      <c r="AE9" s="513"/>
      <c r="AF9" s="513"/>
      <c r="AG9" s="513"/>
      <c r="AH9" s="513"/>
      <c r="AI9" s="513"/>
      <c r="AJ9" s="513"/>
      <c r="AK9" s="513"/>
      <c r="AL9" s="513"/>
      <c r="AM9" s="513"/>
      <c r="AN9" s="513"/>
      <c r="AO9" s="513"/>
      <c r="AP9" s="513"/>
      <c r="AQ9" s="513"/>
      <c r="AR9" s="513"/>
      <c r="AS9" s="513"/>
      <c r="AT9" s="513"/>
      <c r="AU9" s="513"/>
      <c r="AV9" s="513"/>
      <c r="AW9" s="513"/>
      <c r="AX9" s="513"/>
      <c r="AY9" s="513"/>
      <c r="AZ9" s="513"/>
      <c r="BA9" s="513"/>
      <c r="BB9" s="513"/>
      <c r="BC9" s="513"/>
      <c r="BD9" s="513"/>
      <c r="BE9" s="513"/>
      <c r="BF9" s="513"/>
      <c r="BG9" s="513"/>
      <c r="BH9" s="513"/>
      <c r="BI9" s="513"/>
      <c r="BJ9" s="146"/>
    </row>
    <row r="10" spans="2:82" ht="18" customHeight="1" thickBot="1" x14ac:dyDescent="0.35">
      <c r="D10" s="1425" t="s">
        <v>358</v>
      </c>
      <c r="E10" s="1166"/>
      <c r="F10" s="1166"/>
      <c r="G10" s="1166"/>
      <c r="H10" s="1166"/>
      <c r="I10" s="1166"/>
      <c r="J10" s="1166"/>
      <c r="K10" s="1166"/>
      <c r="L10" s="1166"/>
      <c r="M10" s="1166"/>
      <c r="N10" s="1166"/>
      <c r="O10" s="1166"/>
      <c r="P10" s="1426"/>
      <c r="Q10" s="1427">
        <f>'Automatic Response'!J5</f>
        <v>0</v>
      </c>
      <c r="R10" s="1428"/>
      <c r="S10" s="1428"/>
      <c r="T10" s="1428"/>
      <c r="U10" s="1428"/>
      <c r="V10" s="1428"/>
      <c r="W10" s="1428"/>
      <c r="X10" s="1428"/>
      <c r="Y10" s="1428"/>
      <c r="Z10" s="1428"/>
      <c r="AA10" s="1428"/>
      <c r="AB10" s="1428"/>
      <c r="AC10" s="1428"/>
      <c r="AD10" s="1428"/>
      <c r="AE10" s="1428"/>
      <c r="AF10" s="1428"/>
      <c r="AG10" s="1428"/>
      <c r="AH10" s="1428"/>
      <c r="AI10" s="1428"/>
      <c r="AJ10" s="1428"/>
      <c r="AK10" s="1428"/>
      <c r="AL10" s="1428"/>
      <c r="AM10" s="1428"/>
      <c r="AN10" s="1428"/>
      <c r="AO10" s="1428"/>
      <c r="AP10" s="1428"/>
      <c r="AQ10" s="1428"/>
      <c r="AR10" s="1428"/>
      <c r="AS10" s="1428"/>
      <c r="AT10" s="1429"/>
      <c r="AX10" s="5"/>
      <c r="AY10" s="5"/>
      <c r="AZ10" s="5"/>
      <c r="BA10" s="5"/>
      <c r="BB10" s="5"/>
      <c r="BC10" s="5"/>
      <c r="BD10" s="5"/>
      <c r="BE10" s="5"/>
      <c r="BF10" s="5"/>
      <c r="BG10" s="5"/>
      <c r="BH10" s="5"/>
      <c r="BI10" s="5"/>
      <c r="BJ10" s="23"/>
    </row>
    <row r="11" spans="2:82" ht="9" customHeight="1" thickBot="1" x14ac:dyDescent="0.35">
      <c r="B11" s="525"/>
      <c r="D11" s="147"/>
      <c r="E11" s="148"/>
      <c r="F11" s="148"/>
      <c r="G11" s="148"/>
      <c r="H11" s="148"/>
      <c r="I11" s="148"/>
      <c r="J11" s="148"/>
      <c r="K11" s="148"/>
      <c r="L11" s="148"/>
      <c r="M11" s="148"/>
      <c r="N11" s="148"/>
      <c r="O11" s="148"/>
      <c r="P11" s="148"/>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25"/>
      <c r="AP11" s="25"/>
      <c r="AQ11" s="25"/>
      <c r="AR11" s="25"/>
      <c r="AS11" s="25"/>
      <c r="AT11" s="25"/>
      <c r="AU11" s="25"/>
      <c r="AV11" s="25"/>
      <c r="AW11" s="25"/>
      <c r="AX11" s="7"/>
      <c r="AY11" s="7"/>
      <c r="AZ11" s="7"/>
      <c r="BA11" s="7"/>
      <c r="BB11" s="7"/>
      <c r="BC11" s="7"/>
      <c r="BD11" s="7"/>
      <c r="BE11" s="7"/>
      <c r="BF11" s="7"/>
      <c r="BG11" s="7"/>
      <c r="BH11" s="7"/>
      <c r="BI11" s="7"/>
      <c r="BJ11" s="26"/>
    </row>
    <row r="12" spans="2:82" ht="16.95" customHeight="1" x14ac:dyDescent="0.3">
      <c r="B12" s="526"/>
      <c r="D12" s="1439" t="s">
        <v>360</v>
      </c>
      <c r="E12" s="1440"/>
      <c r="F12" s="1440"/>
      <c r="G12" s="1440"/>
      <c r="H12" s="1440"/>
      <c r="I12" s="1440"/>
      <c r="J12" s="1440"/>
      <c r="K12" s="1440"/>
      <c r="L12" s="1440"/>
      <c r="M12" s="1440"/>
      <c r="N12" s="1440"/>
      <c r="O12" s="1440"/>
      <c r="P12" s="1440"/>
      <c r="Q12" s="1440"/>
      <c r="R12" s="1440"/>
      <c r="S12" s="1440"/>
      <c r="T12" s="1440"/>
      <c r="U12" s="1440"/>
      <c r="V12" s="1440"/>
      <c r="W12" s="1440"/>
      <c r="X12" s="1440"/>
      <c r="Y12" s="1440"/>
      <c r="Z12" s="1440"/>
      <c r="AA12" s="1440"/>
      <c r="AB12" s="1440"/>
      <c r="AC12" s="1440"/>
      <c r="AD12" s="1440"/>
      <c r="AE12" s="1440"/>
      <c r="AF12" s="1440"/>
      <c r="AG12" s="1440"/>
      <c r="AH12" s="1440"/>
      <c r="AI12" s="1440"/>
      <c r="AJ12" s="1440"/>
      <c r="AK12" s="1440"/>
      <c r="AL12" s="1440"/>
      <c r="AM12" s="1440"/>
      <c r="AN12" s="1440"/>
      <c r="AO12" s="1440"/>
      <c r="AP12" s="1440"/>
      <c r="AQ12" s="1440"/>
      <c r="AR12" s="1440"/>
      <c r="AS12" s="1440"/>
      <c r="AT12" s="1440"/>
      <c r="AU12" s="1440"/>
      <c r="AV12" s="1440"/>
      <c r="AW12" s="1440"/>
      <c r="AX12" s="1440"/>
      <c r="AY12" s="1440"/>
      <c r="AZ12" s="1440"/>
      <c r="BA12" s="1440"/>
      <c r="BB12" s="1440"/>
      <c r="BC12" s="1440"/>
      <c r="BD12" s="1440"/>
      <c r="BE12" s="1440"/>
      <c r="BF12" s="1440"/>
      <c r="BG12" s="1440"/>
      <c r="BH12" s="1440"/>
      <c r="BI12" s="1440"/>
      <c r="BJ12" s="1441"/>
    </row>
    <row r="13" spans="2:82" ht="17.399999999999999" customHeight="1" x14ac:dyDescent="0.3">
      <c r="B13" s="522"/>
      <c r="D13" s="152"/>
      <c r="E13" s="514"/>
      <c r="F13" s="514"/>
      <c r="G13" s="514"/>
      <c r="H13" s="514"/>
      <c r="I13" s="514"/>
      <c r="J13" s="1430" t="s">
        <v>361</v>
      </c>
      <c r="K13" s="1431"/>
      <c r="L13" s="1431"/>
      <c r="M13" s="1431"/>
      <c r="N13" s="1431"/>
      <c r="O13" s="1432"/>
      <c r="P13" s="1433"/>
      <c r="Q13" s="1434"/>
      <c r="R13" s="1435"/>
      <c r="S13" s="1433"/>
      <c r="T13" s="1434"/>
      <c r="U13" s="1434"/>
      <c r="V13" s="1434"/>
      <c r="W13" s="1434"/>
      <c r="X13" s="1434"/>
      <c r="Y13" s="1434"/>
      <c r="Z13" s="1434"/>
      <c r="AA13" s="1434"/>
      <c r="AB13" s="1434"/>
      <c r="AC13" s="1434"/>
      <c r="AD13" s="1434"/>
      <c r="AE13" s="1434"/>
      <c r="AF13" s="1434"/>
      <c r="AG13" s="1434"/>
      <c r="AH13" s="1434"/>
      <c r="AI13" s="1434"/>
      <c r="AJ13" s="1434"/>
      <c r="AK13" s="1434"/>
      <c r="AL13" s="1434"/>
      <c r="AM13" s="1434"/>
      <c r="AN13" s="1434"/>
      <c r="AO13" s="1434"/>
      <c r="AP13" s="1434"/>
      <c r="AQ13" s="1434"/>
      <c r="AR13" s="1434"/>
      <c r="AS13" s="1434"/>
      <c r="AT13" s="1434"/>
      <c r="AU13" s="1434"/>
      <c r="AV13" s="1434"/>
      <c r="AW13" s="1434"/>
      <c r="AX13" s="1434"/>
      <c r="AY13" s="1434"/>
      <c r="AZ13" s="1434"/>
      <c r="BA13" s="1434"/>
      <c r="BB13" s="1434"/>
      <c r="BC13" s="1435"/>
      <c r="BD13" s="1436"/>
      <c r="BE13" s="1437"/>
      <c r="BF13" s="1437"/>
      <c r="BG13" s="1437"/>
      <c r="BH13" s="1437"/>
      <c r="BI13" s="1437"/>
      <c r="BJ13" s="1438"/>
    </row>
    <row r="14" spans="2:82" ht="18" customHeight="1" x14ac:dyDescent="0.3">
      <c r="B14" s="522"/>
      <c r="D14" s="153"/>
      <c r="E14" s="515"/>
      <c r="F14" s="515"/>
      <c r="G14" s="515"/>
      <c r="H14" s="515"/>
      <c r="I14" s="515"/>
      <c r="J14" s="1430" t="s">
        <v>361</v>
      </c>
      <c r="K14" s="1431"/>
      <c r="L14" s="1431"/>
      <c r="M14" s="1431"/>
      <c r="N14" s="1431"/>
      <c r="O14" s="1432"/>
      <c r="P14" s="1433"/>
      <c r="Q14" s="1434"/>
      <c r="R14" s="1435"/>
      <c r="S14" s="1433"/>
      <c r="T14" s="1434"/>
      <c r="U14" s="1434"/>
      <c r="V14" s="1434"/>
      <c r="W14" s="1434"/>
      <c r="X14" s="1434"/>
      <c r="Y14" s="1434"/>
      <c r="Z14" s="1434"/>
      <c r="AA14" s="1434"/>
      <c r="AB14" s="1434"/>
      <c r="AC14" s="1434"/>
      <c r="AD14" s="1434"/>
      <c r="AE14" s="1434"/>
      <c r="AF14" s="1434"/>
      <c r="AG14" s="1434"/>
      <c r="AH14" s="1434"/>
      <c r="AI14" s="1434"/>
      <c r="AJ14" s="1434"/>
      <c r="AK14" s="1434"/>
      <c r="AL14" s="1434"/>
      <c r="AM14" s="1434"/>
      <c r="AN14" s="1434"/>
      <c r="AO14" s="1434"/>
      <c r="AP14" s="1434"/>
      <c r="AQ14" s="1434"/>
      <c r="AR14" s="1434"/>
      <c r="AS14" s="1434"/>
      <c r="AT14" s="1434"/>
      <c r="AU14" s="1434"/>
      <c r="AV14" s="1434"/>
      <c r="AW14" s="1434"/>
      <c r="AX14" s="1434"/>
      <c r="AY14" s="1434"/>
      <c r="AZ14" s="1434"/>
      <c r="BA14" s="1434"/>
      <c r="BB14" s="1434"/>
      <c r="BC14" s="1435"/>
      <c r="BD14" s="1436"/>
      <c r="BE14" s="1437"/>
      <c r="BF14" s="1437"/>
      <c r="BG14" s="1437"/>
      <c r="BH14" s="1437"/>
      <c r="BI14" s="1437"/>
      <c r="BJ14" s="1438"/>
    </row>
    <row r="15" spans="2:82" ht="16.5" customHeight="1" x14ac:dyDescent="0.3">
      <c r="B15" s="522"/>
      <c r="D15" s="153"/>
      <c r="E15" s="515"/>
      <c r="F15" s="515"/>
      <c r="G15" s="515"/>
      <c r="H15" s="515"/>
      <c r="I15" s="515"/>
      <c r="J15" s="1430" t="s">
        <v>361</v>
      </c>
      <c r="K15" s="1431"/>
      <c r="L15" s="1431"/>
      <c r="M15" s="1431"/>
      <c r="N15" s="1431"/>
      <c r="O15" s="1432"/>
      <c r="P15" s="1433"/>
      <c r="Q15" s="1434"/>
      <c r="R15" s="1435"/>
      <c r="S15" s="1433"/>
      <c r="T15" s="1434"/>
      <c r="U15" s="1434"/>
      <c r="V15" s="1434"/>
      <c r="W15" s="1434"/>
      <c r="X15" s="1434"/>
      <c r="Y15" s="1434"/>
      <c r="Z15" s="1434"/>
      <c r="AA15" s="1434"/>
      <c r="AB15" s="1434"/>
      <c r="AC15" s="1434"/>
      <c r="AD15" s="1434"/>
      <c r="AE15" s="1434"/>
      <c r="AF15" s="1434"/>
      <c r="AG15" s="1434"/>
      <c r="AH15" s="1434"/>
      <c r="AI15" s="1434"/>
      <c r="AJ15" s="1434"/>
      <c r="AK15" s="1434"/>
      <c r="AL15" s="1434"/>
      <c r="AM15" s="1434"/>
      <c r="AN15" s="1434"/>
      <c r="AO15" s="1434"/>
      <c r="AP15" s="1434"/>
      <c r="AQ15" s="1434"/>
      <c r="AR15" s="1434"/>
      <c r="AS15" s="1434"/>
      <c r="AT15" s="1434"/>
      <c r="AU15" s="1434"/>
      <c r="AV15" s="1434"/>
      <c r="AW15" s="1434"/>
      <c r="AX15" s="1434"/>
      <c r="AY15" s="1434"/>
      <c r="AZ15" s="1434"/>
      <c r="BA15" s="1434"/>
      <c r="BB15" s="1434"/>
      <c r="BC15" s="1435"/>
      <c r="BD15" s="1436"/>
      <c r="BE15" s="1437"/>
      <c r="BF15" s="1437"/>
      <c r="BG15" s="1437"/>
      <c r="BH15" s="1437"/>
      <c r="BI15" s="1437"/>
      <c r="BJ15" s="1438"/>
      <c r="CB15" t="s">
        <v>40</v>
      </c>
      <c r="CC15" s="5" t="s">
        <v>45</v>
      </c>
    </row>
    <row r="16" spans="2:82" ht="15.75" customHeight="1" x14ac:dyDescent="0.3">
      <c r="B16" s="522"/>
      <c r="D16" s="153"/>
      <c r="E16" s="515"/>
      <c r="F16" s="515"/>
      <c r="G16" s="515"/>
      <c r="H16" s="515"/>
      <c r="I16" s="515"/>
      <c r="J16" s="1443" t="s">
        <v>361</v>
      </c>
      <c r="K16" s="1443"/>
      <c r="L16" s="1443"/>
      <c r="M16" s="1443"/>
      <c r="N16" s="1443"/>
      <c r="O16" s="1443"/>
      <c r="P16" s="1442"/>
      <c r="Q16" s="1442"/>
      <c r="R16" s="1442"/>
      <c r="S16" s="1442"/>
      <c r="T16" s="1442"/>
      <c r="U16" s="1442"/>
      <c r="V16" s="1442"/>
      <c r="W16" s="1442"/>
      <c r="X16" s="1442"/>
      <c r="Y16" s="1442"/>
      <c r="Z16" s="1442"/>
      <c r="AA16" s="1442"/>
      <c r="AB16" s="1442"/>
      <c r="AC16" s="1442"/>
      <c r="AD16" s="1442"/>
      <c r="AE16" s="1442"/>
      <c r="AF16" s="1442"/>
      <c r="AG16" s="1442"/>
      <c r="AH16" s="1442"/>
      <c r="AI16" s="1442"/>
      <c r="AJ16" s="1442"/>
      <c r="AK16" s="1442"/>
      <c r="AL16" s="1442"/>
      <c r="AM16" s="1442"/>
      <c r="AN16" s="1442"/>
      <c r="AO16" s="1442"/>
      <c r="AP16" s="1442"/>
      <c r="AQ16" s="1442"/>
      <c r="AR16" s="1442"/>
      <c r="AS16" s="1442"/>
      <c r="AT16" s="1442"/>
      <c r="AU16" s="1442"/>
      <c r="AV16" s="1442"/>
      <c r="AW16" s="1442"/>
      <c r="AX16" s="1442"/>
      <c r="AY16" s="1442"/>
      <c r="AZ16" s="1442"/>
      <c r="BA16" s="1442"/>
      <c r="BB16" s="1442"/>
      <c r="BC16" s="1442"/>
      <c r="BD16" s="1436"/>
      <c r="BE16" s="1437"/>
      <c r="BF16" s="1437"/>
      <c r="BG16" s="1437"/>
      <c r="BH16" s="1437"/>
      <c r="BI16" s="1437"/>
      <c r="BJ16" s="1438"/>
      <c r="CB16" t="s">
        <v>41</v>
      </c>
      <c r="CC16" s="5" t="s">
        <v>47</v>
      </c>
    </row>
    <row r="17" spans="2:102" ht="12.75" customHeight="1" thickBot="1" x14ac:dyDescent="0.35">
      <c r="B17" s="524">
        <f>'AA Calcultor  (2)'!E28</f>
        <v>0.44999999999999996</v>
      </c>
      <c r="D17" s="610"/>
      <c r="E17" s="611"/>
      <c r="F17" s="611"/>
      <c r="G17" s="611"/>
      <c r="H17" s="611"/>
      <c r="I17" s="611"/>
      <c r="J17" s="614"/>
      <c r="K17" s="614"/>
      <c r="L17" s="614"/>
      <c r="M17" s="614"/>
      <c r="N17" s="614"/>
      <c r="O17" s="614"/>
      <c r="P17" s="839"/>
      <c r="Q17" s="839"/>
      <c r="R17" s="839"/>
      <c r="S17" s="839"/>
      <c r="T17" s="839"/>
      <c r="U17" s="839"/>
      <c r="V17" s="839"/>
      <c r="W17" s="839"/>
      <c r="X17" s="839"/>
      <c r="Y17" s="839"/>
      <c r="Z17" s="839"/>
      <c r="AA17" s="839"/>
      <c r="AB17" s="839"/>
      <c r="AC17" s="839"/>
      <c r="AD17" s="839"/>
      <c r="AE17" s="839"/>
      <c r="AF17" s="839"/>
      <c r="AG17" s="839"/>
      <c r="AH17" s="839"/>
      <c r="AI17" s="839"/>
      <c r="AJ17" s="839"/>
      <c r="AK17" s="839"/>
      <c r="AL17" s="839"/>
      <c r="AM17" s="839"/>
      <c r="AN17" s="839"/>
      <c r="AO17" s="839"/>
      <c r="AP17" s="839"/>
      <c r="AQ17" s="839"/>
      <c r="AR17" s="839"/>
      <c r="AS17" s="839"/>
      <c r="AT17" s="839"/>
      <c r="AU17" s="839"/>
      <c r="AV17" s="839"/>
      <c r="AW17" s="839"/>
      <c r="AX17" s="839"/>
      <c r="AY17" s="839"/>
      <c r="AZ17" s="839"/>
      <c r="BA17" s="839"/>
      <c r="BB17" s="839"/>
      <c r="BC17" s="839"/>
      <c r="BD17" s="615"/>
      <c r="BE17" s="615"/>
      <c r="BF17" s="615"/>
      <c r="BG17" s="615"/>
      <c r="BH17" s="615"/>
      <c r="BI17" s="615"/>
      <c r="BJ17" s="616"/>
      <c r="CC17" s="5" t="s">
        <v>46</v>
      </c>
    </row>
    <row r="18" spans="2:102" ht="16.95" customHeight="1" thickBot="1" x14ac:dyDescent="0.35">
      <c r="B18" s="523"/>
      <c r="D18" s="508"/>
      <c r="E18" s="509"/>
      <c r="F18" s="509"/>
      <c r="G18" s="509"/>
      <c r="H18" s="509"/>
      <c r="I18" s="509"/>
      <c r="J18" s="510"/>
      <c r="K18" s="510"/>
      <c r="L18" s="511"/>
      <c r="M18" s="512"/>
      <c r="N18" s="512"/>
      <c r="O18" s="512"/>
      <c r="P18" s="512"/>
      <c r="Q18" s="512"/>
      <c r="R18" s="512"/>
      <c r="S18" s="512"/>
      <c r="T18" s="512"/>
      <c r="U18" s="512"/>
      <c r="V18" s="512"/>
      <c r="W18" s="512"/>
      <c r="X18" s="512"/>
      <c r="Y18" s="512"/>
      <c r="Z18" s="512"/>
      <c r="AA18" s="512"/>
      <c r="AB18" s="512"/>
      <c r="AC18" s="512"/>
      <c r="AD18" s="512"/>
      <c r="AE18" s="512"/>
      <c r="AF18" s="512"/>
      <c r="AG18" s="512"/>
      <c r="AH18" s="512"/>
      <c r="AI18" s="512"/>
      <c r="AJ18" s="512"/>
      <c r="AK18" s="512"/>
      <c r="AL18" s="512"/>
      <c r="AM18" s="512"/>
      <c r="AN18" s="512"/>
      <c r="AO18" s="47"/>
      <c r="AP18" s="47"/>
      <c r="AQ18" s="47"/>
      <c r="AR18" s="47"/>
      <c r="AS18" s="47"/>
      <c r="AT18" s="47"/>
      <c r="AU18" s="47"/>
      <c r="AV18" s="47"/>
      <c r="AW18" s="512"/>
      <c r="AX18" s="512"/>
      <c r="AY18" s="512"/>
      <c r="AZ18" s="512"/>
      <c r="BA18" s="512"/>
      <c r="BB18" s="512"/>
      <c r="BC18" s="512"/>
      <c r="BD18" s="512"/>
      <c r="BE18" s="512"/>
      <c r="BF18" s="512"/>
      <c r="BG18" s="512"/>
      <c r="BH18" s="512"/>
      <c r="BJ18" s="23"/>
      <c r="CC18" s="5"/>
    </row>
    <row r="19" spans="2:102" ht="16.95" customHeight="1" x14ac:dyDescent="0.3">
      <c r="D19" s="154" t="s">
        <v>684</v>
      </c>
      <c r="E19" s="516"/>
      <c r="F19" s="516"/>
      <c r="G19" s="516"/>
      <c r="H19" s="516"/>
      <c r="I19" s="516"/>
      <c r="J19" s="516"/>
      <c r="K19" s="516"/>
      <c r="L19" s="516"/>
      <c r="M19" s="516"/>
      <c r="N19" s="516"/>
      <c r="O19" s="516"/>
      <c r="P19" s="516"/>
      <c r="Q19" s="516"/>
      <c r="R19" s="516"/>
      <c r="S19" s="516"/>
      <c r="T19" s="516"/>
      <c r="U19" s="516"/>
      <c r="V19" s="516"/>
      <c r="W19" s="516"/>
      <c r="X19" s="516"/>
      <c r="Y19" s="516"/>
      <c r="Z19" s="516"/>
      <c r="AA19" s="516"/>
      <c r="AB19" s="516"/>
      <c r="AC19" s="516"/>
      <c r="AD19" s="516"/>
      <c r="AE19" s="516"/>
      <c r="AF19" s="516"/>
      <c r="AG19" s="516"/>
      <c r="AH19" s="516"/>
      <c r="AI19" s="517"/>
      <c r="AJ19" s="517"/>
      <c r="AK19" s="517"/>
      <c r="AL19" s="510"/>
      <c r="AM19" s="518"/>
      <c r="BF19" s="1456"/>
      <c r="BG19" s="1457"/>
      <c r="BH19" s="1458"/>
      <c r="BJ19" s="23"/>
      <c r="CI19" s="518"/>
      <c r="CJ19" s="518"/>
      <c r="CK19" s="518"/>
      <c r="CL19" s="518"/>
      <c r="CM19" s="518"/>
      <c r="CN19" s="518"/>
      <c r="CO19" s="518"/>
      <c r="CP19" s="518"/>
      <c r="CQ19" s="518"/>
      <c r="CR19" s="518"/>
      <c r="CS19" s="518"/>
      <c r="CT19" s="518"/>
      <c r="CU19" s="518"/>
      <c r="CV19" s="518"/>
      <c r="CW19" s="518"/>
      <c r="CX19" s="518"/>
    </row>
    <row r="20" spans="2:102" ht="16.95" customHeight="1" x14ac:dyDescent="0.3">
      <c r="D20" s="1149" t="s">
        <v>362</v>
      </c>
      <c r="E20" s="863"/>
      <c r="F20" s="863"/>
      <c r="G20" s="863"/>
      <c r="H20" s="863"/>
      <c r="I20" s="863"/>
      <c r="J20" s="863"/>
      <c r="K20" s="863"/>
      <c r="L20" s="863"/>
      <c r="M20" s="863"/>
      <c r="N20" s="863"/>
      <c r="O20" s="863"/>
      <c r="P20" s="863"/>
      <c r="Q20" s="863"/>
      <c r="R20" s="863"/>
      <c r="S20" s="863"/>
      <c r="T20" s="863"/>
      <c r="U20" s="863"/>
      <c r="V20" s="863"/>
      <c r="W20" s="863"/>
      <c r="X20" s="863"/>
      <c r="Y20" s="863"/>
      <c r="Z20" s="863"/>
      <c r="AA20" s="863"/>
      <c r="AB20" s="863"/>
      <c r="AC20" s="863"/>
      <c r="AD20" s="863"/>
      <c r="AE20" s="863"/>
      <c r="AF20" s="863"/>
      <c r="AG20" s="863"/>
      <c r="AH20" s="863"/>
      <c r="AI20" s="863"/>
      <c r="AJ20" s="863"/>
      <c r="AK20" s="863"/>
      <c r="AL20" s="863"/>
      <c r="AM20" s="863"/>
      <c r="AN20" s="863"/>
      <c r="AO20" s="863"/>
      <c r="AP20" s="863"/>
      <c r="AQ20" s="863"/>
      <c r="AR20" s="863"/>
      <c r="AS20" s="863"/>
      <c r="AT20" s="863"/>
      <c r="AU20" s="863"/>
      <c r="AV20" s="863"/>
      <c r="AW20" s="863"/>
      <c r="AX20" s="863"/>
      <c r="AY20" s="863"/>
      <c r="AZ20" s="863"/>
      <c r="BA20" s="863"/>
      <c r="BB20" s="863"/>
      <c r="BC20" s="863"/>
      <c r="BD20" s="863"/>
      <c r="BE20" s="863"/>
      <c r="BF20" s="863"/>
      <c r="BG20" s="863"/>
      <c r="BH20" s="863"/>
      <c r="BI20" s="863"/>
      <c r="BJ20" s="1150"/>
    </row>
    <row r="21" spans="2:102" ht="16.95" customHeight="1" x14ac:dyDescent="0.3">
      <c r="D21" s="1449" t="s">
        <v>1039</v>
      </c>
      <c r="E21" s="1450"/>
      <c r="F21" s="1450"/>
      <c r="G21" s="1450"/>
      <c r="H21" s="1450"/>
      <c r="I21" s="1450"/>
      <c r="J21" s="1450"/>
      <c r="K21" s="1450"/>
      <c r="L21" s="1450"/>
      <c r="M21" s="1450"/>
      <c r="N21" s="1450"/>
      <c r="O21" s="1450"/>
      <c r="P21" s="1450"/>
      <c r="Q21" s="1450"/>
      <c r="R21" s="1450"/>
      <c r="S21" s="1450"/>
      <c r="T21" s="1450"/>
      <c r="U21" s="1450"/>
      <c r="V21" s="1450"/>
      <c r="W21" s="1450"/>
      <c r="X21" s="1450"/>
      <c r="Y21" s="1450"/>
      <c r="Z21" s="1450"/>
      <c r="AA21" s="1450"/>
      <c r="AB21" s="1450"/>
      <c r="AC21" s="1450"/>
      <c r="AD21" s="1450"/>
      <c r="AE21" s="1450"/>
      <c r="AF21" s="1450"/>
      <c r="AG21" s="1450"/>
      <c r="AH21" s="1450"/>
      <c r="AI21" s="1450"/>
      <c r="AJ21" s="1450"/>
      <c r="AK21" s="1450"/>
      <c r="AL21" s="1450"/>
      <c r="AM21" s="1450"/>
      <c r="AN21" s="1450"/>
      <c r="AO21" s="1450"/>
      <c r="AP21" s="1450"/>
      <c r="AQ21" s="1450"/>
      <c r="AR21" s="1450"/>
      <c r="AS21" s="1450"/>
      <c r="AT21" s="1450"/>
      <c r="AU21" s="1450"/>
      <c r="AV21" s="1450"/>
      <c r="AW21" s="1450"/>
      <c r="AX21" s="1450"/>
      <c r="AY21" s="1450"/>
      <c r="AZ21" s="1450"/>
      <c r="BA21" s="1450"/>
      <c r="BB21" s="1450"/>
      <c r="BC21" s="1450"/>
      <c r="BD21" s="1450"/>
      <c r="BE21" s="1450"/>
      <c r="BF21" s="1450"/>
      <c r="BG21" s="1450"/>
      <c r="BH21" s="1450"/>
      <c r="BI21" s="1450"/>
      <c r="BJ21" s="1451"/>
    </row>
    <row r="22" spans="2:102" ht="16.95" customHeight="1" x14ac:dyDescent="0.3">
      <c r="D22" s="681"/>
      <c r="E22" s="511"/>
      <c r="F22" s="1452" t="b">
        <v>0</v>
      </c>
      <c r="G22" s="1452"/>
      <c r="I22" s="686" t="s">
        <v>1040</v>
      </c>
      <c r="J22" s="511"/>
      <c r="K22" s="511"/>
      <c r="L22" s="511"/>
      <c r="M22" s="511"/>
      <c r="N22" s="511"/>
      <c r="O22" s="511"/>
      <c r="P22" s="511"/>
      <c r="Q22" s="511"/>
      <c r="R22" s="511"/>
      <c r="S22" s="511"/>
      <c r="T22" s="511"/>
      <c r="U22" s="511"/>
      <c r="V22" s="511"/>
      <c r="W22" s="511"/>
      <c r="X22" s="511"/>
      <c r="Y22" s="511"/>
      <c r="Z22" s="511"/>
      <c r="AA22" s="511"/>
      <c r="AB22" s="511"/>
      <c r="AC22" s="511"/>
      <c r="AD22" s="511"/>
      <c r="AE22" s="511"/>
      <c r="AF22" s="511"/>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682"/>
    </row>
    <row r="23" spans="2:102" ht="16.95" customHeight="1" x14ac:dyDescent="0.3">
      <c r="D23" s="681"/>
      <c r="E23" s="511"/>
      <c r="F23" s="1452" t="b">
        <v>0</v>
      </c>
      <c r="G23" s="1452"/>
      <c r="I23" s="516" t="s">
        <v>1055</v>
      </c>
      <c r="J23" s="518"/>
      <c r="K23" s="518"/>
      <c r="L23" s="518"/>
      <c r="V23" s="511"/>
      <c r="W23" s="511"/>
      <c r="X23" s="511"/>
      <c r="Y23" s="511"/>
      <c r="Z23" s="511"/>
      <c r="AA23" s="511"/>
      <c r="AB23" s="511"/>
      <c r="AC23" s="511"/>
      <c r="AD23" s="511"/>
      <c r="AE23" s="511"/>
      <c r="AF23" s="511"/>
      <c r="AG23" s="511"/>
      <c r="AH23" s="511"/>
      <c r="AI23" s="511"/>
      <c r="AJ23" s="511"/>
      <c r="AK23" s="511"/>
      <c r="AL23" s="511"/>
      <c r="AM23" s="511"/>
      <c r="AN23" s="511"/>
      <c r="AO23" s="511"/>
      <c r="AP23" s="511"/>
      <c r="AQ23" s="511"/>
      <c r="AR23" s="511"/>
      <c r="AS23" s="511"/>
      <c r="AT23" s="511"/>
      <c r="AU23" s="511"/>
      <c r="AV23" s="511"/>
      <c r="AW23" s="511"/>
      <c r="AX23" s="511"/>
      <c r="AY23" s="511"/>
      <c r="AZ23" s="511"/>
      <c r="BA23" s="511"/>
      <c r="BB23" s="511"/>
      <c r="BC23" s="511"/>
      <c r="BD23" s="511"/>
      <c r="BE23" s="511"/>
      <c r="BF23" s="511"/>
      <c r="BG23" s="511"/>
      <c r="BH23" s="511"/>
      <c r="BI23" s="511"/>
      <c r="BJ23" s="682"/>
      <c r="BZ23" t="s">
        <v>540</v>
      </c>
    </row>
    <row r="24" spans="2:102" ht="16.95" customHeight="1" x14ac:dyDescent="0.3">
      <c r="D24" s="681"/>
      <c r="E24" s="511"/>
      <c r="F24" s="1452" t="b">
        <v>0</v>
      </c>
      <c r="G24" s="1452"/>
      <c r="I24" s="686" t="s">
        <v>1041</v>
      </c>
      <c r="J24" s="511"/>
      <c r="K24" s="511"/>
      <c r="L24" s="511"/>
      <c r="M24" s="511"/>
      <c r="N24" s="511"/>
      <c r="O24" s="511"/>
      <c r="P24" s="511"/>
      <c r="Q24" s="511"/>
      <c r="R24" s="511"/>
      <c r="S24" s="511"/>
      <c r="T24" s="511"/>
      <c r="U24" s="511"/>
      <c r="V24" s="511"/>
      <c r="W24" s="511"/>
      <c r="X24" s="511"/>
      <c r="Y24" s="511"/>
      <c r="Z24" s="511"/>
      <c r="AA24" s="511"/>
      <c r="AB24" s="511"/>
      <c r="AC24" s="511"/>
      <c r="AD24" s="511"/>
      <c r="AE24" s="511"/>
      <c r="AF24" s="511"/>
      <c r="AG24" s="511"/>
      <c r="AH24" s="511"/>
      <c r="AI24" s="511"/>
      <c r="AJ24" s="511"/>
      <c r="AK24" s="511"/>
      <c r="AL24" s="511"/>
      <c r="AM24" s="511"/>
      <c r="AN24" s="511"/>
      <c r="AO24" s="511"/>
      <c r="AP24" s="511"/>
      <c r="AQ24" s="511"/>
      <c r="AR24" s="511"/>
      <c r="AS24" s="511"/>
      <c r="AT24" s="511"/>
      <c r="AU24" s="511"/>
      <c r="AV24" s="511"/>
      <c r="AW24" s="511"/>
      <c r="AX24" s="511"/>
      <c r="AY24" s="511"/>
      <c r="AZ24" s="511"/>
      <c r="BA24" s="511"/>
      <c r="BB24" s="511"/>
      <c r="BC24" s="511"/>
      <c r="BD24" s="511"/>
      <c r="BE24" s="511"/>
      <c r="BF24" s="511"/>
      <c r="BG24" s="511"/>
      <c r="BH24" s="511"/>
      <c r="BI24" s="511"/>
      <c r="BJ24" s="682"/>
    </row>
    <row r="25" spans="2:102" ht="16.95" customHeight="1" x14ac:dyDescent="0.3">
      <c r="D25" s="683"/>
      <c r="E25" s="518"/>
      <c r="F25" s="1452" t="b">
        <v>0</v>
      </c>
      <c r="G25" s="1452"/>
      <c r="I25" s="686" t="s">
        <v>1042</v>
      </c>
      <c r="J25" s="511"/>
      <c r="K25" s="511"/>
      <c r="L25" s="511"/>
      <c r="M25" s="511"/>
      <c r="N25" s="511"/>
      <c r="O25" s="511"/>
      <c r="P25" s="511"/>
      <c r="Q25" s="511"/>
      <c r="R25" s="511"/>
      <c r="S25" s="511"/>
      <c r="T25" s="511"/>
      <c r="U25" s="511"/>
      <c r="AC25" s="518"/>
      <c r="AD25" s="518"/>
      <c r="AE25" s="518"/>
      <c r="AF25" s="518"/>
      <c r="AG25" s="518"/>
      <c r="AH25" s="518"/>
      <c r="AI25" s="518"/>
      <c r="AJ25" s="518"/>
      <c r="AK25" s="518"/>
      <c r="AL25" s="518"/>
      <c r="AM25" s="518"/>
      <c r="AN25" s="518"/>
      <c r="AO25" s="518"/>
      <c r="AP25" s="518"/>
      <c r="AQ25" s="518"/>
      <c r="AR25" s="518"/>
      <c r="AS25" s="518"/>
      <c r="AT25" s="518"/>
      <c r="AU25" s="518"/>
      <c r="AV25" s="518"/>
      <c r="AW25" s="518"/>
      <c r="AX25" s="518"/>
      <c r="AY25" s="518"/>
      <c r="AZ25" s="518"/>
      <c r="BA25" s="518"/>
      <c r="BB25" s="518"/>
      <c r="BC25" s="518"/>
      <c r="BD25" s="518"/>
      <c r="BE25" s="518"/>
      <c r="BF25" s="518"/>
      <c r="BG25" s="518"/>
      <c r="BH25" s="518"/>
      <c r="BI25" s="518"/>
      <c r="BJ25" s="684"/>
      <c r="BY25" s="239"/>
      <c r="BZ25" s="239"/>
      <c r="CA25" s="239"/>
      <c r="CB25" s="239"/>
      <c r="CC25" s="239"/>
    </row>
    <row r="26" spans="2:102" ht="16.95" customHeight="1" x14ac:dyDescent="0.3">
      <c r="D26" s="683"/>
      <c r="E26" s="518"/>
      <c r="F26" s="516"/>
      <c r="G26" s="518"/>
      <c r="H26" s="518"/>
      <c r="I26" s="518"/>
      <c r="J26" s="518"/>
      <c r="K26" s="518"/>
      <c r="L26" s="518"/>
      <c r="M26" s="518"/>
      <c r="N26" s="518"/>
      <c r="O26" s="518"/>
      <c r="P26" s="518"/>
      <c r="Q26" s="518"/>
      <c r="R26" s="518"/>
      <c r="S26" s="518"/>
      <c r="T26" s="518"/>
      <c r="U26" s="518"/>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AT26" s="518"/>
      <c r="AU26" s="518"/>
      <c r="AV26" s="518"/>
      <c r="AW26" s="518"/>
      <c r="AX26" s="518"/>
      <c r="AY26" s="518"/>
      <c r="AZ26" s="518"/>
      <c r="BA26" s="518"/>
      <c r="BB26" s="518"/>
      <c r="BC26" s="518"/>
      <c r="BD26" s="518"/>
      <c r="BE26" s="518"/>
      <c r="BF26" s="518"/>
      <c r="BG26" s="518"/>
      <c r="BH26" s="518"/>
      <c r="BI26" s="518"/>
      <c r="BJ26" s="684"/>
    </row>
    <row r="27" spans="2:102" ht="16.95" customHeight="1" thickBot="1" x14ac:dyDescent="0.35">
      <c r="D27" s="612"/>
      <c r="E27" s="613"/>
      <c r="F27" s="613"/>
      <c r="G27" s="613"/>
      <c r="H27" s="613"/>
      <c r="I27" s="613"/>
      <c r="J27" s="613"/>
      <c r="K27" s="613"/>
      <c r="L27" s="613"/>
      <c r="M27" s="613"/>
      <c r="N27" s="613"/>
      <c r="O27" s="613"/>
      <c r="P27" s="613"/>
      <c r="Q27" s="613"/>
      <c r="R27" s="613"/>
      <c r="S27" s="613"/>
      <c r="T27" s="613"/>
      <c r="U27" s="613"/>
      <c r="V27" s="613"/>
      <c r="W27" s="613"/>
      <c r="X27" s="613"/>
      <c r="Y27" s="613"/>
      <c r="Z27" s="613"/>
      <c r="AA27" s="613"/>
      <c r="AB27" s="613"/>
      <c r="AC27" s="613"/>
      <c r="AD27" s="613"/>
      <c r="AE27" s="613"/>
      <c r="AF27" s="613"/>
      <c r="AG27" s="613"/>
      <c r="AH27" s="613"/>
      <c r="AI27" s="613"/>
      <c r="AJ27" s="613"/>
      <c r="AK27" s="613"/>
      <c r="AL27" s="613"/>
      <c r="AM27" s="613"/>
      <c r="AN27" s="613"/>
      <c r="AO27" s="613"/>
      <c r="AP27" s="613"/>
      <c r="AQ27" s="613"/>
      <c r="AR27" s="613"/>
      <c r="AS27" s="613"/>
      <c r="AT27" s="613"/>
      <c r="AU27" s="613"/>
      <c r="AV27" s="613"/>
      <c r="AW27" s="613"/>
      <c r="AX27" s="613"/>
      <c r="AY27" s="613"/>
      <c r="AZ27" s="613"/>
      <c r="BA27" s="613"/>
      <c r="BB27" s="613"/>
      <c r="BC27" s="613"/>
      <c r="BD27" s="613"/>
      <c r="BE27" s="613"/>
      <c r="BF27" s="613"/>
      <c r="BG27" s="613"/>
      <c r="BH27" s="613"/>
      <c r="BI27" s="613"/>
      <c r="BJ27" s="685"/>
    </row>
    <row r="28" spans="2:102" ht="16.95" customHeight="1" x14ac:dyDescent="0.3">
      <c r="D28" s="1453" t="s">
        <v>363</v>
      </c>
      <c r="E28" s="1454"/>
      <c r="F28" s="1454"/>
      <c r="G28" s="1454"/>
      <c r="H28" s="1454"/>
      <c r="I28" s="1454"/>
      <c r="J28" s="1454"/>
      <c r="K28" s="1454"/>
      <c r="L28" s="1454"/>
      <c r="M28" s="1454"/>
      <c r="N28" s="1454"/>
      <c r="O28" s="1454"/>
      <c r="P28" s="1454"/>
      <c r="Q28" s="1454"/>
      <c r="R28" s="1454"/>
      <c r="S28" s="1454"/>
      <c r="T28" s="1454"/>
      <c r="U28" s="1454"/>
      <c r="V28" s="1454"/>
      <c r="W28" s="1454"/>
      <c r="X28" s="1454"/>
      <c r="Y28" s="1454"/>
      <c r="Z28" s="1454"/>
      <c r="AA28" s="1454"/>
      <c r="AB28" s="1454"/>
      <c r="AC28" s="1454"/>
      <c r="AD28" s="1454"/>
      <c r="AE28" s="1454"/>
      <c r="AF28" s="1454"/>
      <c r="AG28" s="1454"/>
      <c r="AH28" s="1454"/>
      <c r="AI28" s="1454"/>
      <c r="AJ28" s="1454"/>
      <c r="AK28" s="1454"/>
      <c r="AL28" s="1454"/>
      <c r="AM28" s="1454"/>
      <c r="AN28" s="1454"/>
      <c r="AO28" s="1454"/>
      <c r="AP28" s="1454"/>
      <c r="AQ28" s="1454"/>
      <c r="AR28" s="1454"/>
      <c r="AS28" s="1454"/>
      <c r="AT28" s="1454"/>
      <c r="AU28" s="1454"/>
      <c r="AV28" s="1454"/>
      <c r="AW28" s="1454"/>
      <c r="AX28" s="1454"/>
      <c r="AY28" s="1454"/>
      <c r="AZ28" s="1454"/>
      <c r="BA28" s="1454"/>
      <c r="BB28" s="1454"/>
      <c r="BC28" s="1454"/>
      <c r="BD28" s="1454"/>
      <c r="BE28" s="1454"/>
      <c r="BF28" s="1454"/>
      <c r="BG28" s="1454"/>
      <c r="BH28" s="1454"/>
      <c r="BI28" s="1454"/>
      <c r="BJ28" s="1455"/>
    </row>
    <row r="29" spans="2:102" ht="16.95" customHeight="1" x14ac:dyDescent="0.3">
      <c r="D29" s="1449" t="s">
        <v>364</v>
      </c>
      <c r="E29" s="1450"/>
      <c r="F29" s="1450"/>
      <c r="G29" s="1450"/>
      <c r="H29" s="1450"/>
      <c r="I29" s="1450"/>
      <c r="J29" s="1450"/>
      <c r="K29" s="1450"/>
      <c r="L29" s="1450"/>
      <c r="M29" s="1450"/>
      <c r="N29" s="1450"/>
      <c r="O29" s="1450"/>
      <c r="P29" s="1450"/>
      <c r="Q29" s="1450"/>
      <c r="R29" s="1450"/>
      <c r="S29" s="1450"/>
      <c r="T29" s="1450"/>
      <c r="U29" s="1450"/>
      <c r="V29" s="1450"/>
      <c r="W29" s="1450"/>
      <c r="X29" s="1450"/>
      <c r="Y29" s="1450"/>
      <c r="Z29" s="1450"/>
      <c r="AA29" s="1450"/>
      <c r="AB29" s="1450"/>
      <c r="AC29" s="1450"/>
      <c r="AD29" s="1450"/>
      <c r="AE29" s="1450"/>
      <c r="AF29" s="1450"/>
      <c r="AG29" s="1450"/>
      <c r="AH29" s="1450"/>
      <c r="AI29" s="1450"/>
      <c r="AJ29" s="1450"/>
      <c r="AK29" s="1450"/>
      <c r="AL29" s="1450"/>
      <c r="AM29" s="1450"/>
      <c r="AN29" s="1450"/>
      <c r="AO29" s="1450"/>
      <c r="AP29" s="1450"/>
      <c r="AQ29" s="1450"/>
      <c r="AR29" s="1450"/>
      <c r="AS29" s="1450"/>
      <c r="AT29" s="1450"/>
      <c r="AU29" s="1450"/>
      <c r="AV29" s="1450"/>
      <c r="AW29" s="1450"/>
      <c r="AX29" s="1450"/>
      <c r="AY29" s="1450"/>
      <c r="AZ29" s="1450"/>
      <c r="BA29" s="1450"/>
      <c r="BB29" s="1450"/>
      <c r="BC29" s="1450"/>
      <c r="BD29" s="1450"/>
      <c r="BE29" s="1450"/>
      <c r="BF29" s="1450"/>
      <c r="BG29" s="1450"/>
      <c r="BH29" s="1450"/>
      <c r="BI29" s="1450"/>
      <c r="BJ29" s="1451"/>
      <c r="BN29" s="986" t="s">
        <v>242</v>
      </c>
      <c r="BO29" s="986"/>
      <c r="BP29" s="986"/>
      <c r="BQ29" s="986"/>
      <c r="BR29" s="986"/>
      <c r="BS29" s="986"/>
      <c r="BT29" s="986"/>
      <c r="BU29" s="986"/>
      <c r="BV29" s="986"/>
      <c r="BW29" s="986"/>
      <c r="BX29" s="986"/>
    </row>
    <row r="30" spans="2:102" ht="16.95" customHeight="1" x14ac:dyDescent="0.3">
      <c r="D30" s="1449"/>
      <c r="E30" s="1450"/>
      <c r="F30" s="1450"/>
      <c r="G30" s="1450"/>
      <c r="H30" s="1450"/>
      <c r="I30" s="1450"/>
      <c r="J30" s="1450"/>
      <c r="K30" s="1450"/>
      <c r="L30" s="1450"/>
      <c r="M30" s="1450"/>
      <c r="N30" s="1450"/>
      <c r="O30" s="1450"/>
      <c r="P30" s="1450"/>
      <c r="Q30" s="1450"/>
      <c r="R30" s="1450"/>
      <c r="S30" s="1450"/>
      <c r="T30" s="1450"/>
      <c r="U30" s="1450"/>
      <c r="V30" s="1450"/>
      <c r="W30" s="1450"/>
      <c r="X30" s="1450"/>
      <c r="Y30" s="1450"/>
      <c r="Z30" s="1450"/>
      <c r="AA30" s="1450"/>
      <c r="AB30" s="1450"/>
      <c r="AC30" s="1450"/>
      <c r="AD30" s="1450"/>
      <c r="AE30" s="1450"/>
      <c r="AF30" s="1450"/>
      <c r="AG30" s="1450"/>
      <c r="AH30" s="1450"/>
      <c r="AI30" s="1450"/>
      <c r="AJ30" s="1450"/>
      <c r="AK30" s="1450"/>
      <c r="AL30" s="1450"/>
      <c r="AM30" s="1450"/>
      <c r="AN30" s="1450"/>
      <c r="AO30" s="1450"/>
      <c r="AP30" s="1450"/>
      <c r="AQ30" s="1450"/>
      <c r="AR30" s="1450"/>
      <c r="AS30" s="1450"/>
      <c r="AT30" s="1450"/>
      <c r="AU30" s="1450"/>
      <c r="AV30" s="1450"/>
      <c r="AW30" s="1450"/>
      <c r="AX30" s="1450"/>
      <c r="AY30" s="1450"/>
      <c r="AZ30" s="1450"/>
      <c r="BA30" s="1450"/>
      <c r="BB30" s="1450"/>
      <c r="BC30" s="1450"/>
      <c r="BD30" s="1450"/>
      <c r="BE30" s="1450"/>
      <c r="BF30" s="1450"/>
      <c r="BG30" s="1450"/>
      <c r="BH30" s="1450"/>
      <c r="BI30" s="1450"/>
      <c r="BJ30" s="1451"/>
    </row>
    <row r="31" spans="2:102" ht="16.95" customHeight="1" x14ac:dyDescent="0.3">
      <c r="D31" s="155"/>
      <c r="F31" s="519"/>
      <c r="G31" s="519"/>
      <c r="H31" s="1444" t="s">
        <v>365</v>
      </c>
      <c r="I31" s="1444"/>
      <c r="J31" s="1444"/>
      <c r="K31" s="1444"/>
      <c r="L31" s="1444"/>
      <c r="M31" s="1444"/>
      <c r="N31" s="511"/>
      <c r="O31" s="511"/>
      <c r="P31" s="511"/>
      <c r="Q31" s="511"/>
      <c r="R31" s="1445" t="s">
        <v>366</v>
      </c>
      <c r="S31" s="1445"/>
      <c r="T31" s="1445"/>
      <c r="U31" s="1445"/>
      <c r="V31" s="1445"/>
      <c r="W31" s="1445"/>
      <c r="X31" s="1445"/>
      <c r="Y31" s="1445"/>
      <c r="Z31" s="1445"/>
      <c r="AA31" s="1445"/>
      <c r="AB31" s="1445"/>
      <c r="AC31" s="1445"/>
      <c r="AD31" s="1445"/>
      <c r="AE31" s="1445"/>
      <c r="AF31" s="1445"/>
      <c r="AG31" s="1445"/>
      <c r="AH31" s="1445"/>
      <c r="AI31" s="1445"/>
      <c r="AJ31" s="1445"/>
      <c r="AK31" s="1445"/>
      <c r="AL31" s="1445"/>
      <c r="AM31" s="1445"/>
      <c r="AN31" s="1445"/>
      <c r="AO31" s="1445"/>
      <c r="AP31" s="1445"/>
      <c r="AQ31" s="1445"/>
      <c r="AR31" s="1445"/>
      <c r="AS31" s="1445"/>
      <c r="AT31" s="1445"/>
      <c r="AU31" s="1445"/>
      <c r="AV31" s="1445"/>
      <c r="AW31" s="511"/>
      <c r="AX31" s="511"/>
      <c r="AY31" s="511"/>
      <c r="AZ31" s="511"/>
      <c r="BA31" s="511"/>
      <c r="BB31" s="1444" t="s">
        <v>367</v>
      </c>
      <c r="BC31" s="1444"/>
      <c r="BD31" s="1444"/>
      <c r="BE31" s="1444"/>
      <c r="BF31" s="1444"/>
      <c r="BG31" s="511"/>
      <c r="BH31" s="511"/>
      <c r="BI31" s="511"/>
      <c r="BJ31" s="23"/>
    </row>
    <row r="32" spans="2:102" ht="16.95" customHeight="1" x14ac:dyDescent="0.3">
      <c r="D32" s="130"/>
      <c r="H32" s="1446"/>
      <c r="I32" s="1447"/>
      <c r="J32" s="1447"/>
      <c r="K32" s="1447"/>
      <c r="L32" s="1447"/>
      <c r="M32" s="1447"/>
      <c r="N32" s="27"/>
      <c r="O32" s="27"/>
      <c r="P32" s="27"/>
      <c r="Q32" s="27"/>
      <c r="R32" s="1448"/>
      <c r="S32" s="1448"/>
      <c r="T32" s="1448"/>
      <c r="U32" s="1448"/>
      <c r="V32" s="1448"/>
      <c r="W32" s="1448"/>
      <c r="X32" s="1448"/>
      <c r="Y32" s="1448"/>
      <c r="Z32" s="1448"/>
      <c r="AA32" s="1448"/>
      <c r="AB32" s="1448"/>
      <c r="AC32" s="1448"/>
      <c r="AD32" s="1448"/>
      <c r="AE32" s="1448"/>
      <c r="AF32" s="1448"/>
      <c r="AG32" s="1448"/>
      <c r="AH32" s="1448"/>
      <c r="AI32" s="1448"/>
      <c r="AJ32" s="1448"/>
      <c r="AK32" s="1448"/>
      <c r="AL32" s="1448"/>
      <c r="AM32" s="1448"/>
      <c r="AN32" s="1448"/>
      <c r="AO32" s="1448"/>
      <c r="AP32" s="1448"/>
      <c r="AQ32" s="1448"/>
      <c r="AR32" s="1448"/>
      <c r="AS32" s="1448"/>
      <c r="AT32" s="1448"/>
      <c r="AU32" s="1448"/>
      <c r="AV32" s="1448"/>
      <c r="AW32" s="27"/>
      <c r="AX32" s="27"/>
      <c r="AY32" s="27"/>
      <c r="AZ32" s="27"/>
      <c r="BA32" s="27"/>
      <c r="BB32" s="1448"/>
      <c r="BC32" s="1448"/>
      <c r="BD32" s="1448"/>
      <c r="BE32" s="1448"/>
      <c r="BF32" s="1448"/>
      <c r="BJ32" s="23"/>
    </row>
    <row r="33" spans="4:62" ht="13.5" customHeight="1" x14ac:dyDescent="0.3">
      <c r="D33" s="130"/>
      <c r="H33" s="1446"/>
      <c r="I33" s="1447"/>
      <c r="J33" s="1447"/>
      <c r="K33" s="1447"/>
      <c r="L33" s="1447"/>
      <c r="M33" s="1447"/>
      <c r="N33" s="27"/>
      <c r="O33" s="27"/>
      <c r="P33" s="27"/>
      <c r="Q33" s="27"/>
      <c r="R33" s="1448"/>
      <c r="S33" s="1448"/>
      <c r="T33" s="1448"/>
      <c r="U33" s="1448"/>
      <c r="V33" s="1448"/>
      <c r="W33" s="1448"/>
      <c r="X33" s="1448"/>
      <c r="Y33" s="1448"/>
      <c r="Z33" s="1448"/>
      <c r="AA33" s="1448"/>
      <c r="AB33" s="1448"/>
      <c r="AC33" s="1448"/>
      <c r="AD33" s="1448"/>
      <c r="AE33" s="1448"/>
      <c r="AF33" s="1448"/>
      <c r="AG33" s="1448"/>
      <c r="AH33" s="1448"/>
      <c r="AI33" s="1448"/>
      <c r="AJ33" s="1448"/>
      <c r="AK33" s="1448"/>
      <c r="AL33" s="1448"/>
      <c r="AM33" s="1448"/>
      <c r="AN33" s="1448"/>
      <c r="AO33" s="1448"/>
      <c r="AP33" s="1448"/>
      <c r="AQ33" s="1448"/>
      <c r="AR33" s="1448"/>
      <c r="AS33" s="1448"/>
      <c r="AT33" s="1448"/>
      <c r="AU33" s="1448"/>
      <c r="AV33" s="1448"/>
      <c r="AW33" s="27"/>
      <c r="AX33" s="27"/>
      <c r="AY33" s="27"/>
      <c r="AZ33" s="27"/>
      <c r="BA33" s="27"/>
      <c r="BB33" s="1448"/>
      <c r="BC33" s="1448"/>
      <c r="BD33" s="1448"/>
      <c r="BE33" s="1448"/>
      <c r="BF33" s="1448"/>
      <c r="BJ33" s="23"/>
    </row>
    <row r="34" spans="4:62" ht="18" customHeight="1" x14ac:dyDescent="0.3">
      <c r="D34" s="130"/>
      <c r="H34" s="1446"/>
      <c r="I34" s="1447"/>
      <c r="J34" s="1447"/>
      <c r="K34" s="1447"/>
      <c r="L34" s="1447"/>
      <c r="M34" s="1447"/>
      <c r="N34" s="27"/>
      <c r="O34" s="27"/>
      <c r="P34" s="27"/>
      <c r="Q34" s="27"/>
      <c r="R34" s="1448"/>
      <c r="S34" s="1448"/>
      <c r="T34" s="1448"/>
      <c r="U34" s="1448"/>
      <c r="V34" s="1448"/>
      <c r="W34" s="1448"/>
      <c r="X34" s="1448"/>
      <c r="Y34" s="1448"/>
      <c r="Z34" s="1448"/>
      <c r="AA34" s="1448"/>
      <c r="AB34" s="1448"/>
      <c r="AC34" s="1448"/>
      <c r="AD34" s="1448"/>
      <c r="AE34" s="1448"/>
      <c r="AF34" s="1448"/>
      <c r="AG34" s="1448"/>
      <c r="AH34" s="1448"/>
      <c r="AI34" s="1448"/>
      <c r="AJ34" s="1448"/>
      <c r="AK34" s="1448"/>
      <c r="AL34" s="1448"/>
      <c r="AM34" s="1448"/>
      <c r="AN34" s="1448"/>
      <c r="AO34" s="1448"/>
      <c r="AP34" s="1448"/>
      <c r="AQ34" s="1448"/>
      <c r="AR34" s="1448"/>
      <c r="AS34" s="1448"/>
      <c r="AT34" s="1448"/>
      <c r="AU34" s="1448"/>
      <c r="AV34" s="1448"/>
      <c r="AW34" s="27"/>
      <c r="AX34" s="27"/>
      <c r="AY34" s="27"/>
      <c r="AZ34" s="27"/>
      <c r="BA34" s="27"/>
      <c r="BB34" s="1448"/>
      <c r="BC34" s="1448"/>
      <c r="BD34" s="1448"/>
      <c r="BE34" s="1448"/>
      <c r="BF34" s="1448"/>
      <c r="BJ34" s="23"/>
    </row>
    <row r="35" spans="4:62" ht="18" customHeight="1" x14ac:dyDescent="0.3">
      <c r="D35" s="130"/>
      <c r="H35" s="1446"/>
      <c r="I35" s="1447"/>
      <c r="J35" s="1447"/>
      <c r="K35" s="1447"/>
      <c r="L35" s="1447"/>
      <c r="M35" s="1447"/>
      <c r="N35" s="27"/>
      <c r="O35" s="27"/>
      <c r="P35" s="27"/>
      <c r="Q35" s="27"/>
      <c r="R35" s="1448"/>
      <c r="S35" s="1448"/>
      <c r="T35" s="1448"/>
      <c r="U35" s="1448"/>
      <c r="V35" s="1448"/>
      <c r="W35" s="1448"/>
      <c r="X35" s="1448"/>
      <c r="Y35" s="1448"/>
      <c r="Z35" s="1448"/>
      <c r="AA35" s="1448"/>
      <c r="AB35" s="1448"/>
      <c r="AC35" s="1448"/>
      <c r="AD35" s="1448"/>
      <c r="AE35" s="1448"/>
      <c r="AF35" s="1448"/>
      <c r="AG35" s="1448"/>
      <c r="AH35" s="1448"/>
      <c r="AI35" s="1448"/>
      <c r="AJ35" s="1448"/>
      <c r="AK35" s="1448"/>
      <c r="AL35" s="1448"/>
      <c r="AM35" s="1448"/>
      <c r="AN35" s="1448"/>
      <c r="AO35" s="1448"/>
      <c r="AP35" s="1448"/>
      <c r="AQ35" s="1448"/>
      <c r="AR35" s="1448"/>
      <c r="AS35" s="1448"/>
      <c r="AT35" s="1448"/>
      <c r="AU35" s="1448"/>
      <c r="AV35" s="1448"/>
      <c r="AW35" s="27"/>
      <c r="AX35" s="27"/>
      <c r="AY35" s="27"/>
      <c r="AZ35" s="27"/>
      <c r="BA35" s="27"/>
      <c r="BB35" s="1448"/>
      <c r="BC35" s="1448"/>
      <c r="BD35" s="1448"/>
      <c r="BE35" s="1448"/>
      <c r="BF35" s="1448"/>
      <c r="BJ35" s="23"/>
    </row>
    <row r="36" spans="4:62" ht="18" customHeight="1" thickBot="1" x14ac:dyDescent="0.35">
      <c r="D36" s="24"/>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6"/>
    </row>
    <row r="37" spans="4:62" ht="18" customHeight="1" x14ac:dyDescent="0.3"/>
    <row r="38" spans="4:62" ht="18" customHeight="1" x14ac:dyDescent="0.3"/>
  </sheetData>
  <sheetProtection algorithmName="SHA-512" hashValue="VEhivQTrnWLai4eTHXLXz/9aHorzboPGytcXoUGqlNBOu2SGrLgJydkaKGAe87UnjThN7Zwu7m8MeT1ILlpP4Q==" saltValue="ndcSTXHP8CdCyAtEEpb4mQ==" spinCount="100000" sheet="1" objects="1" scenarios="1"/>
  <mergeCells count="46">
    <mergeCell ref="J13:O13"/>
    <mergeCell ref="P13:R13"/>
    <mergeCell ref="S13:BC13"/>
    <mergeCell ref="BD13:BJ13"/>
    <mergeCell ref="D4:BJ5"/>
    <mergeCell ref="D6:BJ8"/>
    <mergeCell ref="D10:P10"/>
    <mergeCell ref="Q10:AT10"/>
    <mergeCell ref="D12:BJ12"/>
    <mergeCell ref="D28:BJ28"/>
    <mergeCell ref="D29:BJ30"/>
    <mergeCell ref="D20:BJ20"/>
    <mergeCell ref="J14:O14"/>
    <mergeCell ref="P14:R14"/>
    <mergeCell ref="S14:BC14"/>
    <mergeCell ref="BD14:BJ14"/>
    <mergeCell ref="J15:O15"/>
    <mergeCell ref="P15:R15"/>
    <mergeCell ref="S15:BC15"/>
    <mergeCell ref="BD15:BJ15"/>
    <mergeCell ref="J16:O16"/>
    <mergeCell ref="P16:R16"/>
    <mergeCell ref="S16:BC16"/>
    <mergeCell ref="BD16:BJ16"/>
    <mergeCell ref="BF19:BH19"/>
    <mergeCell ref="D21:BJ21"/>
    <mergeCell ref="F22:G22"/>
    <mergeCell ref="F23:G23"/>
    <mergeCell ref="F24:G24"/>
    <mergeCell ref="F25:G25"/>
    <mergeCell ref="BN29:BX29"/>
    <mergeCell ref="H31:M31"/>
    <mergeCell ref="R31:AV31"/>
    <mergeCell ref="BB31:BF31"/>
    <mergeCell ref="H35:M35"/>
    <mergeCell ref="R35:AV35"/>
    <mergeCell ref="BB35:BF35"/>
    <mergeCell ref="H33:M33"/>
    <mergeCell ref="R33:AV33"/>
    <mergeCell ref="BB33:BF33"/>
    <mergeCell ref="H34:M34"/>
    <mergeCell ref="R34:AV34"/>
    <mergeCell ref="BB34:BF34"/>
    <mergeCell ref="H32:M32"/>
    <mergeCell ref="R32:AV32"/>
    <mergeCell ref="BB32:BF32"/>
  </mergeCells>
  <conditionalFormatting sqref="P13:BC17">
    <cfRule type="expression" dxfId="27" priority="1">
      <formula>#REF!&gt;5</formula>
    </cfRule>
  </conditionalFormatting>
  <dataValidations count="2">
    <dataValidation allowBlank="1" showInputMessage="1" showErrorMessage="1" promptTitle="Fire Department Name" prompt="You must enter the Fire Department name on the Automatic Aid Response Worksheets" sqref="Q10:AT10" xr:uid="{99D76C70-C345-4591-AA9C-E2B3C73AD6CC}"/>
    <dataValidation type="list" allowBlank="1" showInputMessage="1" showErrorMessage="1" sqref="BF19:BH19" xr:uid="{F6E1F06A-3526-4BDF-87EB-E7DC701108E4}">
      <formula1>$CB$15:$CB$16</formula1>
    </dataValidation>
  </dataValidations>
  <printOptions horizontalCentered="1" verticalCentered="1"/>
  <pageMargins left="0" right="0" top="0" bottom="0" header="1" footer="0"/>
  <pageSetup orientation="portrait" r:id="rId1"/>
  <headerFooter>
    <oddHeader>&amp;C&amp;G</oddHeader>
    <oddFooter>&amp;L&amp;D&amp;R&amp;N</oddFooter>
  </headerFooter>
  <drawing r:id="rId2"/>
  <legacyDrawingHF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32D64-927E-45D5-B60A-4DAF735BD20A}">
  <sheetPr>
    <tabColor theme="2" tint="-0.89999084444715716"/>
  </sheetPr>
  <dimension ref="C2:L28"/>
  <sheetViews>
    <sheetView showGridLines="0" showRowColHeaders="0" zoomScaleNormal="100" workbookViewId="0">
      <selection activeCell="D6" sqref="D6"/>
    </sheetView>
  </sheetViews>
  <sheetFormatPr defaultRowHeight="14.4" x14ac:dyDescent="0.3"/>
  <cols>
    <col min="1" max="1" width="9.109375" style="259"/>
    <col min="2" max="2" width="3.109375" style="259" customWidth="1"/>
    <col min="3" max="3" width="36.88671875" style="259" bestFit="1" customWidth="1"/>
    <col min="4" max="4" width="10.33203125" style="259" customWidth="1"/>
    <col min="5" max="6" width="9.6640625" style="259" customWidth="1"/>
    <col min="7" max="257" width="9.109375" style="259"/>
    <col min="258" max="258" width="3.109375" style="259" customWidth="1"/>
    <col min="259" max="259" width="36.88671875" style="259" bestFit="1" customWidth="1"/>
    <col min="260" max="260" width="10.33203125" style="259" customWidth="1"/>
    <col min="261" max="262" width="9.6640625" style="259" customWidth="1"/>
    <col min="263" max="513" width="9.109375" style="259"/>
    <col min="514" max="514" width="3.109375" style="259" customWidth="1"/>
    <col min="515" max="515" width="36.88671875" style="259" bestFit="1" customWidth="1"/>
    <col min="516" max="516" width="10.33203125" style="259" customWidth="1"/>
    <col min="517" max="518" width="9.6640625" style="259" customWidth="1"/>
    <col min="519" max="769" width="9.109375" style="259"/>
    <col min="770" max="770" width="3.109375" style="259" customWidth="1"/>
    <col min="771" max="771" width="36.88671875" style="259" bestFit="1" customWidth="1"/>
    <col min="772" max="772" width="10.33203125" style="259" customWidth="1"/>
    <col min="773" max="774" width="9.6640625" style="259" customWidth="1"/>
    <col min="775" max="1025" width="9.109375" style="259"/>
    <col min="1026" max="1026" width="3.109375" style="259" customWidth="1"/>
    <col min="1027" max="1027" width="36.88671875" style="259" bestFit="1" customWidth="1"/>
    <col min="1028" max="1028" width="10.33203125" style="259" customWidth="1"/>
    <col min="1029" max="1030" width="9.6640625" style="259" customWidth="1"/>
    <col min="1031" max="1281" width="9.109375" style="259"/>
    <col min="1282" max="1282" width="3.109375" style="259" customWidth="1"/>
    <col min="1283" max="1283" width="36.88671875" style="259" bestFit="1" customWidth="1"/>
    <col min="1284" max="1284" width="10.33203125" style="259" customWidth="1"/>
    <col min="1285" max="1286" width="9.6640625" style="259" customWidth="1"/>
    <col min="1287" max="1537" width="9.109375" style="259"/>
    <col min="1538" max="1538" width="3.109375" style="259" customWidth="1"/>
    <col min="1539" max="1539" width="36.88671875" style="259" bestFit="1" customWidth="1"/>
    <col min="1540" max="1540" width="10.33203125" style="259" customWidth="1"/>
    <col min="1541" max="1542" width="9.6640625" style="259" customWidth="1"/>
    <col min="1543" max="1793" width="9.109375" style="259"/>
    <col min="1794" max="1794" width="3.109375" style="259" customWidth="1"/>
    <col min="1795" max="1795" width="36.88671875" style="259" bestFit="1" customWidth="1"/>
    <col min="1796" max="1796" width="10.33203125" style="259" customWidth="1"/>
    <col min="1797" max="1798" width="9.6640625" style="259" customWidth="1"/>
    <col min="1799" max="2049" width="9.109375" style="259"/>
    <col min="2050" max="2050" width="3.109375" style="259" customWidth="1"/>
    <col min="2051" max="2051" width="36.88671875" style="259" bestFit="1" customWidth="1"/>
    <col min="2052" max="2052" width="10.33203125" style="259" customWidth="1"/>
    <col min="2053" max="2054" width="9.6640625" style="259" customWidth="1"/>
    <col min="2055" max="2305" width="9.109375" style="259"/>
    <col min="2306" max="2306" width="3.109375" style="259" customWidth="1"/>
    <col min="2307" max="2307" width="36.88671875" style="259" bestFit="1" customWidth="1"/>
    <col min="2308" max="2308" width="10.33203125" style="259" customWidth="1"/>
    <col min="2309" max="2310" width="9.6640625" style="259" customWidth="1"/>
    <col min="2311" max="2561" width="9.109375" style="259"/>
    <col min="2562" max="2562" width="3.109375" style="259" customWidth="1"/>
    <col min="2563" max="2563" width="36.88671875" style="259" bestFit="1" customWidth="1"/>
    <col min="2564" max="2564" width="10.33203125" style="259" customWidth="1"/>
    <col min="2565" max="2566" width="9.6640625" style="259" customWidth="1"/>
    <col min="2567" max="2817" width="9.109375" style="259"/>
    <col min="2818" max="2818" width="3.109375" style="259" customWidth="1"/>
    <col min="2819" max="2819" width="36.88671875" style="259" bestFit="1" customWidth="1"/>
    <col min="2820" max="2820" width="10.33203125" style="259" customWidth="1"/>
    <col min="2821" max="2822" width="9.6640625" style="259" customWidth="1"/>
    <col min="2823" max="3073" width="9.109375" style="259"/>
    <col min="3074" max="3074" width="3.109375" style="259" customWidth="1"/>
    <col min="3075" max="3075" width="36.88671875" style="259" bestFit="1" customWidth="1"/>
    <col min="3076" max="3076" width="10.33203125" style="259" customWidth="1"/>
    <col min="3077" max="3078" width="9.6640625" style="259" customWidth="1"/>
    <col min="3079" max="3329" width="9.109375" style="259"/>
    <col min="3330" max="3330" width="3.109375" style="259" customWidth="1"/>
    <col min="3331" max="3331" width="36.88671875" style="259" bestFit="1" customWidth="1"/>
    <col min="3332" max="3332" width="10.33203125" style="259" customWidth="1"/>
    <col min="3333" max="3334" width="9.6640625" style="259" customWidth="1"/>
    <col min="3335" max="3585" width="9.109375" style="259"/>
    <col min="3586" max="3586" width="3.109375" style="259" customWidth="1"/>
    <col min="3587" max="3587" width="36.88671875" style="259" bestFit="1" customWidth="1"/>
    <col min="3588" max="3588" width="10.33203125" style="259" customWidth="1"/>
    <col min="3589" max="3590" width="9.6640625" style="259" customWidth="1"/>
    <col min="3591" max="3841" width="9.109375" style="259"/>
    <col min="3842" max="3842" width="3.109375" style="259" customWidth="1"/>
    <col min="3843" max="3843" width="36.88671875" style="259" bestFit="1" customWidth="1"/>
    <col min="3844" max="3844" width="10.33203125" style="259" customWidth="1"/>
    <col min="3845" max="3846" width="9.6640625" style="259" customWidth="1"/>
    <col min="3847" max="4097" width="9.109375" style="259"/>
    <col min="4098" max="4098" width="3.109375" style="259" customWidth="1"/>
    <col min="4099" max="4099" width="36.88671875" style="259" bestFit="1" customWidth="1"/>
    <col min="4100" max="4100" width="10.33203125" style="259" customWidth="1"/>
    <col min="4101" max="4102" width="9.6640625" style="259" customWidth="1"/>
    <col min="4103" max="4353" width="9.109375" style="259"/>
    <col min="4354" max="4354" width="3.109375" style="259" customWidth="1"/>
    <col min="4355" max="4355" width="36.88671875" style="259" bestFit="1" customWidth="1"/>
    <col min="4356" max="4356" width="10.33203125" style="259" customWidth="1"/>
    <col min="4357" max="4358" width="9.6640625" style="259" customWidth="1"/>
    <col min="4359" max="4609" width="9.109375" style="259"/>
    <col min="4610" max="4610" width="3.109375" style="259" customWidth="1"/>
    <col min="4611" max="4611" width="36.88671875" style="259" bestFit="1" customWidth="1"/>
    <col min="4612" max="4612" width="10.33203125" style="259" customWidth="1"/>
    <col min="4613" max="4614" width="9.6640625" style="259" customWidth="1"/>
    <col min="4615" max="4865" width="9.109375" style="259"/>
    <col min="4866" max="4866" width="3.109375" style="259" customWidth="1"/>
    <col min="4867" max="4867" width="36.88671875" style="259" bestFit="1" customWidth="1"/>
    <col min="4868" max="4868" width="10.33203125" style="259" customWidth="1"/>
    <col min="4869" max="4870" width="9.6640625" style="259" customWidth="1"/>
    <col min="4871" max="5121" width="9.109375" style="259"/>
    <col min="5122" max="5122" width="3.109375" style="259" customWidth="1"/>
    <col min="5123" max="5123" width="36.88671875" style="259" bestFit="1" customWidth="1"/>
    <col min="5124" max="5124" width="10.33203125" style="259" customWidth="1"/>
    <col min="5125" max="5126" width="9.6640625" style="259" customWidth="1"/>
    <col min="5127" max="5377" width="9.109375" style="259"/>
    <col min="5378" max="5378" width="3.109375" style="259" customWidth="1"/>
    <col min="5379" max="5379" width="36.88671875" style="259" bestFit="1" customWidth="1"/>
    <col min="5380" max="5380" width="10.33203125" style="259" customWidth="1"/>
    <col min="5381" max="5382" width="9.6640625" style="259" customWidth="1"/>
    <col min="5383" max="5633" width="9.109375" style="259"/>
    <col min="5634" max="5634" width="3.109375" style="259" customWidth="1"/>
    <col min="5635" max="5635" width="36.88671875" style="259" bestFit="1" customWidth="1"/>
    <col min="5636" max="5636" width="10.33203125" style="259" customWidth="1"/>
    <col min="5637" max="5638" width="9.6640625" style="259" customWidth="1"/>
    <col min="5639" max="5889" width="9.109375" style="259"/>
    <col min="5890" max="5890" width="3.109375" style="259" customWidth="1"/>
    <col min="5891" max="5891" width="36.88671875" style="259" bestFit="1" customWidth="1"/>
    <col min="5892" max="5892" width="10.33203125" style="259" customWidth="1"/>
    <col min="5893" max="5894" width="9.6640625" style="259" customWidth="1"/>
    <col min="5895" max="6145" width="9.109375" style="259"/>
    <col min="6146" max="6146" width="3.109375" style="259" customWidth="1"/>
    <col min="6147" max="6147" width="36.88671875" style="259" bestFit="1" customWidth="1"/>
    <col min="6148" max="6148" width="10.33203125" style="259" customWidth="1"/>
    <col min="6149" max="6150" width="9.6640625" style="259" customWidth="1"/>
    <col min="6151" max="6401" width="9.109375" style="259"/>
    <col min="6402" max="6402" width="3.109375" style="259" customWidth="1"/>
    <col min="6403" max="6403" width="36.88671875" style="259" bestFit="1" customWidth="1"/>
    <col min="6404" max="6404" width="10.33203125" style="259" customWidth="1"/>
    <col min="6405" max="6406" width="9.6640625" style="259" customWidth="1"/>
    <col min="6407" max="6657" width="9.109375" style="259"/>
    <col min="6658" max="6658" width="3.109375" style="259" customWidth="1"/>
    <col min="6659" max="6659" width="36.88671875" style="259" bestFit="1" customWidth="1"/>
    <col min="6660" max="6660" width="10.33203125" style="259" customWidth="1"/>
    <col min="6661" max="6662" width="9.6640625" style="259" customWidth="1"/>
    <col min="6663" max="6913" width="9.109375" style="259"/>
    <col min="6914" max="6914" width="3.109375" style="259" customWidth="1"/>
    <col min="6915" max="6915" width="36.88671875" style="259" bestFit="1" customWidth="1"/>
    <col min="6916" max="6916" width="10.33203125" style="259" customWidth="1"/>
    <col min="6917" max="6918" width="9.6640625" style="259" customWidth="1"/>
    <col min="6919" max="7169" width="9.109375" style="259"/>
    <col min="7170" max="7170" width="3.109375" style="259" customWidth="1"/>
    <col min="7171" max="7171" width="36.88671875" style="259" bestFit="1" customWidth="1"/>
    <col min="7172" max="7172" width="10.33203125" style="259" customWidth="1"/>
    <col min="7173" max="7174" width="9.6640625" style="259" customWidth="1"/>
    <col min="7175" max="7425" width="9.109375" style="259"/>
    <col min="7426" max="7426" width="3.109375" style="259" customWidth="1"/>
    <col min="7427" max="7427" width="36.88671875" style="259" bestFit="1" customWidth="1"/>
    <col min="7428" max="7428" width="10.33203125" style="259" customWidth="1"/>
    <col min="7429" max="7430" width="9.6640625" style="259" customWidth="1"/>
    <col min="7431" max="7681" width="9.109375" style="259"/>
    <col min="7682" max="7682" width="3.109375" style="259" customWidth="1"/>
    <col min="7683" max="7683" width="36.88671875" style="259" bestFit="1" customWidth="1"/>
    <col min="7684" max="7684" width="10.33203125" style="259" customWidth="1"/>
    <col min="7685" max="7686" width="9.6640625" style="259" customWidth="1"/>
    <col min="7687" max="7937" width="9.109375" style="259"/>
    <col min="7938" max="7938" width="3.109375" style="259" customWidth="1"/>
    <col min="7939" max="7939" width="36.88671875" style="259" bestFit="1" customWidth="1"/>
    <col min="7940" max="7940" width="10.33203125" style="259" customWidth="1"/>
    <col min="7941" max="7942" width="9.6640625" style="259" customWidth="1"/>
    <col min="7943" max="8193" width="9.109375" style="259"/>
    <col min="8194" max="8194" width="3.109375" style="259" customWidth="1"/>
    <col min="8195" max="8195" width="36.88671875" style="259" bestFit="1" customWidth="1"/>
    <col min="8196" max="8196" width="10.33203125" style="259" customWidth="1"/>
    <col min="8197" max="8198" width="9.6640625" style="259" customWidth="1"/>
    <col min="8199" max="8449" width="9.109375" style="259"/>
    <col min="8450" max="8450" width="3.109375" style="259" customWidth="1"/>
    <col min="8451" max="8451" width="36.88671875" style="259" bestFit="1" customWidth="1"/>
    <col min="8452" max="8452" width="10.33203125" style="259" customWidth="1"/>
    <col min="8453" max="8454" width="9.6640625" style="259" customWidth="1"/>
    <col min="8455" max="8705" width="9.109375" style="259"/>
    <col min="8706" max="8706" width="3.109375" style="259" customWidth="1"/>
    <col min="8707" max="8707" width="36.88671875" style="259" bestFit="1" customWidth="1"/>
    <col min="8708" max="8708" width="10.33203125" style="259" customWidth="1"/>
    <col min="8709" max="8710" width="9.6640625" style="259" customWidth="1"/>
    <col min="8711" max="8961" width="9.109375" style="259"/>
    <col min="8962" max="8962" width="3.109375" style="259" customWidth="1"/>
    <col min="8963" max="8963" width="36.88671875" style="259" bestFit="1" customWidth="1"/>
    <col min="8964" max="8964" width="10.33203125" style="259" customWidth="1"/>
    <col min="8965" max="8966" width="9.6640625" style="259" customWidth="1"/>
    <col min="8967" max="9217" width="9.109375" style="259"/>
    <col min="9218" max="9218" width="3.109375" style="259" customWidth="1"/>
    <col min="9219" max="9219" width="36.88671875" style="259" bestFit="1" customWidth="1"/>
    <col min="9220" max="9220" width="10.33203125" style="259" customWidth="1"/>
    <col min="9221" max="9222" width="9.6640625" style="259" customWidth="1"/>
    <col min="9223" max="9473" width="9.109375" style="259"/>
    <col min="9474" max="9474" width="3.109375" style="259" customWidth="1"/>
    <col min="9475" max="9475" width="36.88671875" style="259" bestFit="1" customWidth="1"/>
    <col min="9476" max="9476" width="10.33203125" style="259" customWidth="1"/>
    <col min="9477" max="9478" width="9.6640625" style="259" customWidth="1"/>
    <col min="9479" max="9729" width="9.109375" style="259"/>
    <col min="9730" max="9730" width="3.109375" style="259" customWidth="1"/>
    <col min="9731" max="9731" width="36.88671875" style="259" bestFit="1" customWidth="1"/>
    <col min="9732" max="9732" width="10.33203125" style="259" customWidth="1"/>
    <col min="9733" max="9734" width="9.6640625" style="259" customWidth="1"/>
    <col min="9735" max="9985" width="9.109375" style="259"/>
    <col min="9986" max="9986" width="3.109375" style="259" customWidth="1"/>
    <col min="9987" max="9987" width="36.88671875" style="259" bestFit="1" customWidth="1"/>
    <col min="9988" max="9988" width="10.33203125" style="259" customWidth="1"/>
    <col min="9989" max="9990" width="9.6640625" style="259" customWidth="1"/>
    <col min="9991" max="10241" width="9.109375" style="259"/>
    <col min="10242" max="10242" width="3.109375" style="259" customWidth="1"/>
    <col min="10243" max="10243" width="36.88671875" style="259" bestFit="1" customWidth="1"/>
    <col min="10244" max="10244" width="10.33203125" style="259" customWidth="1"/>
    <col min="10245" max="10246" width="9.6640625" style="259" customWidth="1"/>
    <col min="10247" max="10497" width="9.109375" style="259"/>
    <col min="10498" max="10498" width="3.109375" style="259" customWidth="1"/>
    <col min="10499" max="10499" width="36.88671875" style="259" bestFit="1" customWidth="1"/>
    <col min="10500" max="10500" width="10.33203125" style="259" customWidth="1"/>
    <col min="10501" max="10502" width="9.6640625" style="259" customWidth="1"/>
    <col min="10503" max="10753" width="9.109375" style="259"/>
    <col min="10754" max="10754" width="3.109375" style="259" customWidth="1"/>
    <col min="10755" max="10755" width="36.88671875" style="259" bestFit="1" customWidth="1"/>
    <col min="10756" max="10756" width="10.33203125" style="259" customWidth="1"/>
    <col min="10757" max="10758" width="9.6640625" style="259" customWidth="1"/>
    <col min="10759" max="11009" width="9.109375" style="259"/>
    <col min="11010" max="11010" width="3.109375" style="259" customWidth="1"/>
    <col min="11011" max="11011" width="36.88671875" style="259" bestFit="1" customWidth="1"/>
    <col min="11012" max="11012" width="10.33203125" style="259" customWidth="1"/>
    <col min="11013" max="11014" width="9.6640625" style="259" customWidth="1"/>
    <col min="11015" max="11265" width="9.109375" style="259"/>
    <col min="11266" max="11266" width="3.109375" style="259" customWidth="1"/>
    <col min="11267" max="11267" width="36.88671875" style="259" bestFit="1" customWidth="1"/>
    <col min="11268" max="11268" width="10.33203125" style="259" customWidth="1"/>
    <col min="11269" max="11270" width="9.6640625" style="259" customWidth="1"/>
    <col min="11271" max="11521" width="9.109375" style="259"/>
    <col min="11522" max="11522" width="3.109375" style="259" customWidth="1"/>
    <col min="11523" max="11523" width="36.88671875" style="259" bestFit="1" customWidth="1"/>
    <col min="11524" max="11524" width="10.33203125" style="259" customWidth="1"/>
    <col min="11525" max="11526" width="9.6640625" style="259" customWidth="1"/>
    <col min="11527" max="11777" width="9.109375" style="259"/>
    <col min="11778" max="11778" width="3.109375" style="259" customWidth="1"/>
    <col min="11779" max="11779" width="36.88671875" style="259" bestFit="1" customWidth="1"/>
    <col min="11780" max="11780" width="10.33203125" style="259" customWidth="1"/>
    <col min="11781" max="11782" width="9.6640625" style="259" customWidth="1"/>
    <col min="11783" max="12033" width="9.109375" style="259"/>
    <col min="12034" max="12034" width="3.109375" style="259" customWidth="1"/>
    <col min="12035" max="12035" width="36.88671875" style="259" bestFit="1" customWidth="1"/>
    <col min="12036" max="12036" width="10.33203125" style="259" customWidth="1"/>
    <col min="12037" max="12038" width="9.6640625" style="259" customWidth="1"/>
    <col min="12039" max="12289" width="9.109375" style="259"/>
    <col min="12290" max="12290" width="3.109375" style="259" customWidth="1"/>
    <col min="12291" max="12291" width="36.88671875" style="259" bestFit="1" customWidth="1"/>
    <col min="12292" max="12292" width="10.33203125" style="259" customWidth="1"/>
    <col min="12293" max="12294" width="9.6640625" style="259" customWidth="1"/>
    <col min="12295" max="12545" width="9.109375" style="259"/>
    <col min="12546" max="12546" width="3.109375" style="259" customWidth="1"/>
    <col min="12547" max="12547" width="36.88671875" style="259" bestFit="1" customWidth="1"/>
    <col min="12548" max="12548" width="10.33203125" style="259" customWidth="1"/>
    <col min="12549" max="12550" width="9.6640625" style="259" customWidth="1"/>
    <col min="12551" max="12801" width="9.109375" style="259"/>
    <col min="12802" max="12802" width="3.109375" style="259" customWidth="1"/>
    <col min="12803" max="12803" width="36.88671875" style="259" bestFit="1" customWidth="1"/>
    <col min="12804" max="12804" width="10.33203125" style="259" customWidth="1"/>
    <col min="12805" max="12806" width="9.6640625" style="259" customWidth="1"/>
    <col min="12807" max="13057" width="9.109375" style="259"/>
    <col min="13058" max="13058" width="3.109375" style="259" customWidth="1"/>
    <col min="13059" max="13059" width="36.88671875" style="259" bestFit="1" customWidth="1"/>
    <col min="13060" max="13060" width="10.33203125" style="259" customWidth="1"/>
    <col min="13061" max="13062" width="9.6640625" style="259" customWidth="1"/>
    <col min="13063" max="13313" width="9.109375" style="259"/>
    <col min="13314" max="13314" width="3.109375" style="259" customWidth="1"/>
    <col min="13315" max="13315" width="36.88671875" style="259" bestFit="1" customWidth="1"/>
    <col min="13316" max="13316" width="10.33203125" style="259" customWidth="1"/>
    <col min="13317" max="13318" width="9.6640625" style="259" customWidth="1"/>
    <col min="13319" max="13569" width="9.109375" style="259"/>
    <col min="13570" max="13570" width="3.109375" style="259" customWidth="1"/>
    <col min="13571" max="13571" width="36.88671875" style="259" bestFit="1" customWidth="1"/>
    <col min="13572" max="13572" width="10.33203125" style="259" customWidth="1"/>
    <col min="13573" max="13574" width="9.6640625" style="259" customWidth="1"/>
    <col min="13575" max="13825" width="9.109375" style="259"/>
    <col min="13826" max="13826" width="3.109375" style="259" customWidth="1"/>
    <col min="13827" max="13827" width="36.88671875" style="259" bestFit="1" customWidth="1"/>
    <col min="13828" max="13828" width="10.33203125" style="259" customWidth="1"/>
    <col min="13829" max="13830" width="9.6640625" style="259" customWidth="1"/>
    <col min="13831" max="14081" width="9.109375" style="259"/>
    <col min="14082" max="14082" width="3.109375" style="259" customWidth="1"/>
    <col min="14083" max="14083" width="36.88671875" style="259" bestFit="1" customWidth="1"/>
    <col min="14084" max="14084" width="10.33203125" style="259" customWidth="1"/>
    <col min="14085" max="14086" width="9.6640625" style="259" customWidth="1"/>
    <col min="14087" max="14337" width="9.109375" style="259"/>
    <col min="14338" max="14338" width="3.109375" style="259" customWidth="1"/>
    <col min="14339" max="14339" width="36.88671875" style="259" bestFit="1" customWidth="1"/>
    <col min="14340" max="14340" width="10.33203125" style="259" customWidth="1"/>
    <col min="14341" max="14342" width="9.6640625" style="259" customWidth="1"/>
    <col min="14343" max="14593" width="9.109375" style="259"/>
    <col min="14594" max="14594" width="3.109375" style="259" customWidth="1"/>
    <col min="14595" max="14595" width="36.88671875" style="259" bestFit="1" customWidth="1"/>
    <col min="14596" max="14596" width="10.33203125" style="259" customWidth="1"/>
    <col min="14597" max="14598" width="9.6640625" style="259" customWidth="1"/>
    <col min="14599" max="14849" width="9.109375" style="259"/>
    <col min="14850" max="14850" width="3.109375" style="259" customWidth="1"/>
    <col min="14851" max="14851" width="36.88671875" style="259" bestFit="1" customWidth="1"/>
    <col min="14852" max="14852" width="10.33203125" style="259" customWidth="1"/>
    <col min="14853" max="14854" width="9.6640625" style="259" customWidth="1"/>
    <col min="14855" max="15105" width="9.109375" style="259"/>
    <col min="15106" max="15106" width="3.109375" style="259" customWidth="1"/>
    <col min="15107" max="15107" width="36.88671875" style="259" bestFit="1" customWidth="1"/>
    <col min="15108" max="15108" width="10.33203125" style="259" customWidth="1"/>
    <col min="15109" max="15110" width="9.6640625" style="259" customWidth="1"/>
    <col min="15111" max="15361" width="9.109375" style="259"/>
    <col min="15362" max="15362" width="3.109375" style="259" customWidth="1"/>
    <col min="15363" max="15363" width="36.88671875" style="259" bestFit="1" customWidth="1"/>
    <col min="15364" max="15364" width="10.33203125" style="259" customWidth="1"/>
    <col min="15365" max="15366" width="9.6640625" style="259" customWidth="1"/>
    <col min="15367" max="15617" width="9.109375" style="259"/>
    <col min="15618" max="15618" width="3.109375" style="259" customWidth="1"/>
    <col min="15619" max="15619" width="36.88671875" style="259" bestFit="1" customWidth="1"/>
    <col min="15620" max="15620" width="10.33203125" style="259" customWidth="1"/>
    <col min="15621" max="15622" width="9.6640625" style="259" customWidth="1"/>
    <col min="15623" max="15873" width="9.109375" style="259"/>
    <col min="15874" max="15874" width="3.109375" style="259" customWidth="1"/>
    <col min="15875" max="15875" width="36.88671875" style="259" bestFit="1" customWidth="1"/>
    <col min="15876" max="15876" width="10.33203125" style="259" customWidth="1"/>
    <col min="15877" max="15878" width="9.6640625" style="259" customWidth="1"/>
    <col min="15879" max="16129" width="9.109375" style="259"/>
    <col min="16130" max="16130" width="3.109375" style="259" customWidth="1"/>
    <col min="16131" max="16131" width="36.88671875" style="259" bestFit="1" customWidth="1"/>
    <col min="16132" max="16132" width="10.33203125" style="259" customWidth="1"/>
    <col min="16133" max="16134" width="9.6640625" style="259" customWidth="1"/>
    <col min="16135" max="16384" width="9.109375" style="259"/>
  </cols>
  <sheetData>
    <row r="2" spans="3:12" ht="15" thickBot="1" x14ac:dyDescent="0.35"/>
    <row r="3" spans="3:12" ht="17.25" customHeight="1" x14ac:dyDescent="0.3">
      <c r="C3" s="1461" t="s">
        <v>639</v>
      </c>
      <c r="D3" s="1462"/>
      <c r="E3" s="1465" t="s">
        <v>640</v>
      </c>
      <c r="F3" s="1467" t="s">
        <v>641</v>
      </c>
    </row>
    <row r="4" spans="3:12" ht="14.25" customHeight="1" thickBot="1" x14ac:dyDescent="0.35">
      <c r="C4" s="1463"/>
      <c r="D4" s="1464"/>
      <c r="E4" s="1466"/>
      <c r="F4" s="1468"/>
    </row>
    <row r="5" spans="3:12" ht="20.100000000000001" customHeight="1" thickBot="1" x14ac:dyDescent="0.35">
      <c r="C5" s="1469" t="s">
        <v>735</v>
      </c>
      <c r="D5" s="1470"/>
      <c r="E5" s="1470"/>
      <c r="F5" s="1471"/>
    </row>
    <row r="6" spans="3:12" ht="15" thickBot="1" x14ac:dyDescent="0.35">
      <c r="C6" s="260" t="s">
        <v>642</v>
      </c>
      <c r="D6" s="336"/>
      <c r="E6" s="261">
        <f>D6*0.002</f>
        <v>0</v>
      </c>
      <c r="F6" s="262">
        <v>0.2</v>
      </c>
    </row>
    <row r="7" spans="3:12" ht="9" customHeight="1" thickBot="1" x14ac:dyDescent="0.35">
      <c r="C7" s="263"/>
      <c r="E7" s="264"/>
      <c r="F7" s="265"/>
      <c r="L7" s="266"/>
    </row>
    <row r="8" spans="3:12" ht="20.100000000000001" customHeight="1" thickBot="1" x14ac:dyDescent="0.35">
      <c r="C8" s="1472" t="s">
        <v>736</v>
      </c>
      <c r="D8" s="1473"/>
      <c r="E8" s="1473"/>
      <c r="F8" s="1474"/>
      <c r="L8" s="267"/>
    </row>
    <row r="9" spans="3:12" ht="30.75" customHeight="1" thickBot="1" x14ac:dyDescent="0.35">
      <c r="C9" s="1475" t="s">
        <v>643</v>
      </c>
      <c r="D9" s="1476"/>
      <c r="E9" s="337">
        <v>0.15</v>
      </c>
      <c r="F9" s="268">
        <v>0.15</v>
      </c>
    </row>
    <row r="10" spans="3:12" ht="9" customHeight="1" thickBot="1" x14ac:dyDescent="0.35">
      <c r="C10" s="263"/>
      <c r="E10" s="264"/>
      <c r="F10" s="265"/>
    </row>
    <row r="11" spans="3:12" ht="20.100000000000001" customHeight="1" thickBot="1" x14ac:dyDescent="0.35">
      <c r="C11" s="1469" t="s">
        <v>644</v>
      </c>
      <c r="D11" s="1470"/>
      <c r="E11" s="1470"/>
      <c r="F11" s="1471"/>
    </row>
    <row r="12" spans="3:12" ht="45.75" customHeight="1" thickBot="1" x14ac:dyDescent="0.35">
      <c r="C12" s="1477" t="s">
        <v>645</v>
      </c>
      <c r="D12" s="1478"/>
      <c r="E12" s="338">
        <v>0.1</v>
      </c>
      <c r="F12" s="269">
        <v>0.1</v>
      </c>
    </row>
    <row r="13" spans="3:12" ht="9" customHeight="1" thickBot="1" x14ac:dyDescent="0.35">
      <c r="C13" s="263"/>
      <c r="E13" s="270"/>
      <c r="F13" s="265"/>
    </row>
    <row r="14" spans="3:12" ht="20.100000000000001" customHeight="1" thickBot="1" x14ac:dyDescent="0.35">
      <c r="C14" s="1469" t="s">
        <v>734</v>
      </c>
      <c r="D14" s="1470"/>
      <c r="E14" s="1470"/>
      <c r="F14" s="1471"/>
    </row>
    <row r="15" spans="3:12" ht="30" customHeight="1" x14ac:dyDescent="0.3">
      <c r="C15" s="1479" t="s">
        <v>646</v>
      </c>
      <c r="D15" s="1480"/>
      <c r="E15" s="339"/>
      <c r="F15" s="271">
        <v>0.35</v>
      </c>
    </row>
    <row r="16" spans="3:12" x14ac:dyDescent="0.3">
      <c r="C16" s="1481" t="s">
        <v>647</v>
      </c>
      <c r="D16" s="1482"/>
      <c r="E16" s="272"/>
      <c r="F16" s="273"/>
    </row>
    <row r="17" spans="3:6" ht="30" customHeight="1" x14ac:dyDescent="0.3">
      <c r="C17" s="1459" t="s">
        <v>648</v>
      </c>
      <c r="D17" s="1460"/>
      <c r="E17" s="340"/>
      <c r="F17" s="273">
        <v>0.2</v>
      </c>
    </row>
    <row r="18" spans="3:6" x14ac:dyDescent="0.3">
      <c r="C18" s="1481" t="s">
        <v>647</v>
      </c>
      <c r="D18" s="1482"/>
      <c r="E18" s="272"/>
      <c r="F18" s="273"/>
    </row>
    <row r="19" spans="3:6" ht="33" customHeight="1" thickBot="1" x14ac:dyDescent="0.35">
      <c r="C19" s="1483" t="s">
        <v>649</v>
      </c>
      <c r="D19" s="1484"/>
      <c r="E19" s="341"/>
      <c r="F19" s="274">
        <v>0.1</v>
      </c>
    </row>
    <row r="20" spans="3:6" ht="9" customHeight="1" thickBot="1" x14ac:dyDescent="0.35">
      <c r="C20" s="263"/>
      <c r="E20" s="270"/>
      <c r="F20" s="265"/>
    </row>
    <row r="21" spans="3:6" ht="20.100000000000001" customHeight="1" thickBot="1" x14ac:dyDescent="0.35">
      <c r="C21" s="1469" t="s">
        <v>650</v>
      </c>
      <c r="D21" s="1470"/>
      <c r="E21" s="1470"/>
      <c r="F21" s="1471"/>
    </row>
    <row r="22" spans="3:6" ht="30" customHeight="1" x14ac:dyDescent="0.3">
      <c r="C22" s="1485" t="s">
        <v>651</v>
      </c>
      <c r="D22" s="1486"/>
      <c r="E22" s="342">
        <v>0.1</v>
      </c>
      <c r="F22" s="275">
        <v>0.1</v>
      </c>
    </row>
    <row r="23" spans="3:6" x14ac:dyDescent="0.3">
      <c r="C23" s="1481" t="s">
        <v>647</v>
      </c>
      <c r="D23" s="1487"/>
      <c r="E23" s="276"/>
      <c r="F23" s="277"/>
    </row>
    <row r="24" spans="3:6" ht="30.75" customHeight="1" thickBot="1" x14ac:dyDescent="0.35">
      <c r="C24" s="1488" t="s">
        <v>652</v>
      </c>
      <c r="D24" s="1489"/>
      <c r="E24" s="341"/>
      <c r="F24" s="278">
        <v>0.05</v>
      </c>
    </row>
    <row r="25" spans="3:6" ht="9" customHeight="1" thickBot="1" x14ac:dyDescent="0.35">
      <c r="C25" s="263"/>
      <c r="E25" s="270"/>
      <c r="F25" s="279"/>
    </row>
    <row r="26" spans="3:6" ht="20.100000000000001" customHeight="1" thickBot="1" x14ac:dyDescent="0.35">
      <c r="C26" s="1469" t="s">
        <v>653</v>
      </c>
      <c r="D26" s="1470"/>
      <c r="E26" s="1470"/>
      <c r="F26" s="1471"/>
    </row>
    <row r="27" spans="3:6" ht="50.25" customHeight="1" thickBot="1" x14ac:dyDescent="0.35">
      <c r="C27" s="1477" t="s">
        <v>654</v>
      </c>
      <c r="D27" s="1478"/>
      <c r="E27" s="338">
        <v>0.1</v>
      </c>
      <c r="F27" s="269">
        <v>0.1</v>
      </c>
    </row>
    <row r="28" spans="3:6" ht="15" thickBot="1" x14ac:dyDescent="0.35">
      <c r="E28" s="280">
        <f>SUM(E6:E27)</f>
        <v>0.44999999999999996</v>
      </c>
      <c r="F28" s="281" t="s">
        <v>655</v>
      </c>
    </row>
  </sheetData>
  <sheetProtection algorithmName="SHA-512" hashValue="LSYx17xMb/3+JIQN/wrYJuFWhNOzrALz9CbBFWJHZRYAfWbLVzwbREDgl2cT2W9wST/BmpP8Nc5LdMKI6FR6jg==" saltValue="L0KVdr4JdLD/5cJITEZmIQ==" spinCount="100000" sheet="1" objects="1" scenarios="1"/>
  <mergeCells count="20">
    <mergeCell ref="C17:D17"/>
    <mergeCell ref="C3:D4"/>
    <mergeCell ref="E3:E4"/>
    <mergeCell ref="F3:F4"/>
    <mergeCell ref="C5:F5"/>
    <mergeCell ref="C8:F8"/>
    <mergeCell ref="C9:D9"/>
    <mergeCell ref="C11:F11"/>
    <mergeCell ref="C12:D12"/>
    <mergeCell ref="C14:F14"/>
    <mergeCell ref="C15:D15"/>
    <mergeCell ref="C16:D16"/>
    <mergeCell ref="C26:F26"/>
    <mergeCell ref="C27:D27"/>
    <mergeCell ref="C18:D18"/>
    <mergeCell ref="C19:D19"/>
    <mergeCell ref="C21:F21"/>
    <mergeCell ref="C22:D22"/>
    <mergeCell ref="C23:D23"/>
    <mergeCell ref="C24:D24"/>
  </mergeCells>
  <pageMargins left="0.7" right="0.7" top="0.75" bottom="0.75" header="0.3" footer="0.3"/>
  <pageSetup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33D61-6753-4138-A464-A455E3E0F060}">
  <sheetPr>
    <tabColor theme="2" tint="-0.89999084444715716"/>
  </sheetPr>
  <dimension ref="B1:CX38"/>
  <sheetViews>
    <sheetView showGridLines="0" showRowColHeaders="0" zoomScaleNormal="100" workbookViewId="0">
      <selection activeCell="P13" sqref="P13:R13"/>
    </sheetView>
  </sheetViews>
  <sheetFormatPr defaultRowHeight="14.4" x14ac:dyDescent="0.3"/>
  <cols>
    <col min="1" max="1" width="2.6640625" customWidth="1"/>
    <col min="2" max="2" width="27.6640625" customWidth="1"/>
    <col min="3" max="3" width="2.6640625" customWidth="1"/>
    <col min="4" max="61" width="1.5546875" customWidth="1"/>
    <col min="62" max="62" width="3.109375" customWidth="1"/>
    <col min="63" max="72" width="1.5546875" customWidth="1"/>
    <col min="74" max="74" width="4" hidden="1" customWidth="1"/>
    <col min="80" max="80" width="0" hidden="1" customWidth="1"/>
    <col min="81" max="81" width="12.44140625" hidden="1" customWidth="1"/>
    <col min="86" max="86" width="10.6640625" customWidth="1"/>
  </cols>
  <sheetData>
    <row r="1" spans="2:82" ht="5.0999999999999996" customHeight="1" x14ac:dyDescent="0.3"/>
    <row r="2" spans="2:82" x14ac:dyDescent="0.3">
      <c r="AD2" s="144"/>
    </row>
    <row r="3" spans="2:82" ht="9.9" customHeight="1" thickBot="1" x14ac:dyDescent="0.35">
      <c r="D3" s="97"/>
      <c r="E3" s="97"/>
      <c r="F3" s="97"/>
      <c r="G3" s="97"/>
      <c r="H3" s="97"/>
      <c r="I3" s="97"/>
      <c r="J3" s="97"/>
      <c r="K3" s="97"/>
      <c r="L3" s="97"/>
      <c r="M3" s="97"/>
      <c r="N3" s="97"/>
      <c r="O3" s="97"/>
      <c r="P3" s="97"/>
      <c r="Q3" s="97"/>
      <c r="R3" s="97"/>
      <c r="S3" s="97"/>
      <c r="T3" s="97"/>
      <c r="U3" s="97"/>
      <c r="V3" s="97"/>
      <c r="W3" s="97"/>
      <c r="X3" s="97"/>
      <c r="Y3" s="97"/>
    </row>
    <row r="4" spans="2:82" ht="18" customHeight="1" x14ac:dyDescent="0.3">
      <c r="D4" s="1413" t="s">
        <v>775</v>
      </c>
      <c r="E4" s="1414"/>
      <c r="F4" s="1414"/>
      <c r="G4" s="1414"/>
      <c r="H4" s="1414"/>
      <c r="I4" s="1414"/>
      <c r="J4" s="1414"/>
      <c r="K4" s="1414"/>
      <c r="L4" s="1414"/>
      <c r="M4" s="1414"/>
      <c r="N4" s="1414"/>
      <c r="O4" s="1414"/>
      <c r="P4" s="1414"/>
      <c r="Q4" s="1414"/>
      <c r="R4" s="1414"/>
      <c r="S4" s="1414"/>
      <c r="T4" s="1414"/>
      <c r="U4" s="1414"/>
      <c r="V4" s="1414"/>
      <c r="W4" s="1414"/>
      <c r="X4" s="1414"/>
      <c r="Y4" s="1414"/>
      <c r="Z4" s="1414"/>
      <c r="AA4" s="1414"/>
      <c r="AB4" s="1414"/>
      <c r="AC4" s="1414"/>
      <c r="AD4" s="1414"/>
      <c r="AE4" s="1414"/>
      <c r="AF4" s="1414"/>
      <c r="AG4" s="1414"/>
      <c r="AH4" s="1414"/>
      <c r="AI4" s="1414"/>
      <c r="AJ4" s="1414"/>
      <c r="AK4" s="1414"/>
      <c r="AL4" s="1414"/>
      <c r="AM4" s="1414"/>
      <c r="AN4" s="1414"/>
      <c r="AO4" s="1414"/>
      <c r="AP4" s="1414"/>
      <c r="AQ4" s="1414"/>
      <c r="AR4" s="1414"/>
      <c r="AS4" s="1414"/>
      <c r="AT4" s="1414"/>
      <c r="AU4" s="1414"/>
      <c r="AV4" s="1414"/>
      <c r="AW4" s="1414"/>
      <c r="AX4" s="1414"/>
      <c r="AY4" s="1414"/>
      <c r="AZ4" s="1414"/>
      <c r="BA4" s="1414"/>
      <c r="BB4" s="1414"/>
      <c r="BC4" s="1414"/>
      <c r="BD4" s="1414"/>
      <c r="BE4" s="1414"/>
      <c r="BF4" s="1414"/>
      <c r="BG4" s="1414"/>
      <c r="BH4" s="1414"/>
      <c r="BI4" s="1414"/>
      <c r="BJ4" s="1415"/>
      <c r="BK4" s="97"/>
      <c r="BL4" s="97"/>
      <c r="BM4" s="97"/>
      <c r="BN4" s="97"/>
      <c r="BO4" s="97"/>
      <c r="BP4" s="97"/>
      <c r="BQ4" s="97"/>
      <c r="BR4" s="97"/>
      <c r="BS4" s="97"/>
      <c r="BT4" s="97"/>
    </row>
    <row r="5" spans="2:82" ht="6.75" customHeight="1" thickBot="1" x14ac:dyDescent="0.35">
      <c r="D5" s="1416"/>
      <c r="E5" s="1417"/>
      <c r="F5" s="1417"/>
      <c r="G5" s="1417"/>
      <c r="H5" s="1417"/>
      <c r="I5" s="1417"/>
      <c r="J5" s="1417"/>
      <c r="K5" s="1417"/>
      <c r="L5" s="1417"/>
      <c r="M5" s="1417"/>
      <c r="N5" s="1417"/>
      <c r="O5" s="1417"/>
      <c r="P5" s="1417"/>
      <c r="Q5" s="1417"/>
      <c r="R5" s="1417"/>
      <c r="S5" s="1417"/>
      <c r="T5" s="1417"/>
      <c r="U5" s="1417"/>
      <c r="V5" s="1417"/>
      <c r="W5" s="1417"/>
      <c r="X5" s="1417"/>
      <c r="Y5" s="1417"/>
      <c r="Z5" s="1417"/>
      <c r="AA5" s="1417"/>
      <c r="AB5" s="1417"/>
      <c r="AC5" s="1417"/>
      <c r="AD5" s="1417"/>
      <c r="AE5" s="1417"/>
      <c r="AF5" s="1417"/>
      <c r="AG5" s="1417"/>
      <c r="AH5" s="1417"/>
      <c r="AI5" s="1417"/>
      <c r="AJ5" s="1417"/>
      <c r="AK5" s="1417"/>
      <c r="AL5" s="1417"/>
      <c r="AM5" s="1417"/>
      <c r="AN5" s="1417"/>
      <c r="AO5" s="1417"/>
      <c r="AP5" s="1417"/>
      <c r="AQ5" s="1417"/>
      <c r="AR5" s="1417"/>
      <c r="AS5" s="1417"/>
      <c r="AT5" s="1417"/>
      <c r="AU5" s="1417"/>
      <c r="AV5" s="1417"/>
      <c r="AW5" s="1417"/>
      <c r="AX5" s="1417"/>
      <c r="AY5" s="1417"/>
      <c r="AZ5" s="1417"/>
      <c r="BA5" s="1417"/>
      <c r="BB5" s="1417"/>
      <c r="BC5" s="1417"/>
      <c r="BD5" s="1417"/>
      <c r="BE5" s="1417"/>
      <c r="BF5" s="1417"/>
      <c r="BG5" s="1417"/>
      <c r="BH5" s="1417"/>
      <c r="BI5" s="1417"/>
      <c r="BJ5" s="1418"/>
      <c r="BK5" s="97"/>
      <c r="BL5" s="97"/>
      <c r="BM5" s="97"/>
      <c r="BN5" s="97"/>
      <c r="BO5" s="97"/>
      <c r="BP5" s="97"/>
      <c r="BQ5" s="97"/>
      <c r="BR5" s="97"/>
      <c r="BS5" s="97"/>
      <c r="BT5" s="97"/>
    </row>
    <row r="6" spans="2:82" ht="18" customHeight="1" x14ac:dyDescent="0.3">
      <c r="D6" s="1419" t="s">
        <v>357</v>
      </c>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c r="AD6" s="1420"/>
      <c r="AE6" s="1420"/>
      <c r="AF6" s="1420"/>
      <c r="AG6" s="1420"/>
      <c r="AH6" s="1420"/>
      <c r="AI6" s="1420"/>
      <c r="AJ6" s="1420"/>
      <c r="AK6" s="1420"/>
      <c r="AL6" s="1420"/>
      <c r="AM6" s="1420"/>
      <c r="AN6" s="1420"/>
      <c r="AO6" s="1420"/>
      <c r="AP6" s="1420"/>
      <c r="AQ6" s="1420"/>
      <c r="AR6" s="1420"/>
      <c r="AS6" s="1420"/>
      <c r="AT6" s="1420"/>
      <c r="AU6" s="1420"/>
      <c r="AV6" s="1420"/>
      <c r="AW6" s="1420"/>
      <c r="AX6" s="1420"/>
      <c r="AY6" s="1420"/>
      <c r="AZ6" s="1420"/>
      <c r="BA6" s="1420"/>
      <c r="BB6" s="1420"/>
      <c r="BC6" s="1420"/>
      <c r="BD6" s="1420"/>
      <c r="BE6" s="1420"/>
      <c r="BF6" s="1420"/>
      <c r="BG6" s="1420"/>
      <c r="BH6" s="1420"/>
      <c r="BI6" s="1420"/>
      <c r="BJ6" s="1421"/>
      <c r="CA6" s="111"/>
      <c r="CD6" s="282"/>
    </row>
    <row r="7" spans="2:82" ht="18" customHeight="1" x14ac:dyDescent="0.3">
      <c r="D7" s="1422"/>
      <c r="E7" s="1423"/>
      <c r="F7" s="1423"/>
      <c r="G7" s="1423"/>
      <c r="H7" s="1423"/>
      <c r="I7" s="1423"/>
      <c r="J7" s="1423"/>
      <c r="K7" s="1423"/>
      <c r="L7" s="1423"/>
      <c r="M7" s="1423"/>
      <c r="N7" s="1423"/>
      <c r="O7" s="1423"/>
      <c r="P7" s="1423"/>
      <c r="Q7" s="1423"/>
      <c r="R7" s="1423"/>
      <c r="S7" s="1423"/>
      <c r="T7" s="1423"/>
      <c r="U7" s="1423"/>
      <c r="V7" s="1423"/>
      <c r="W7" s="1423"/>
      <c r="X7" s="1423"/>
      <c r="Y7" s="1423"/>
      <c r="Z7" s="1423"/>
      <c r="AA7" s="1423"/>
      <c r="AB7" s="1423"/>
      <c r="AC7" s="1423"/>
      <c r="AD7" s="1423"/>
      <c r="AE7" s="1423"/>
      <c r="AF7" s="1423"/>
      <c r="AG7" s="1423"/>
      <c r="AH7" s="1423"/>
      <c r="AI7" s="1423"/>
      <c r="AJ7" s="1423"/>
      <c r="AK7" s="1423"/>
      <c r="AL7" s="1423"/>
      <c r="AM7" s="1423"/>
      <c r="AN7" s="1423"/>
      <c r="AO7" s="1423"/>
      <c r="AP7" s="1423"/>
      <c r="AQ7" s="1423"/>
      <c r="AR7" s="1423"/>
      <c r="AS7" s="1423"/>
      <c r="AT7" s="1423"/>
      <c r="AU7" s="1423"/>
      <c r="AV7" s="1423"/>
      <c r="AW7" s="1423"/>
      <c r="AX7" s="1423"/>
      <c r="AY7" s="1423"/>
      <c r="AZ7" s="1423"/>
      <c r="BA7" s="1423"/>
      <c r="BB7" s="1423"/>
      <c r="BC7" s="1423"/>
      <c r="BD7" s="1423"/>
      <c r="BE7" s="1423"/>
      <c r="BF7" s="1423"/>
      <c r="BG7" s="1423"/>
      <c r="BH7" s="1423"/>
      <c r="BI7" s="1423"/>
      <c r="BJ7" s="1424"/>
    </row>
    <row r="8" spans="2:82" ht="12" customHeight="1" x14ac:dyDescent="0.3">
      <c r="D8" s="1422"/>
      <c r="E8" s="1423"/>
      <c r="F8" s="1423"/>
      <c r="G8" s="1423"/>
      <c r="H8" s="1423"/>
      <c r="I8" s="1423"/>
      <c r="J8" s="1423"/>
      <c r="K8" s="1423"/>
      <c r="L8" s="1423"/>
      <c r="M8" s="1423"/>
      <c r="N8" s="1423"/>
      <c r="O8" s="1423"/>
      <c r="P8" s="1423"/>
      <c r="Q8" s="1423"/>
      <c r="R8" s="1423"/>
      <c r="S8" s="1423"/>
      <c r="T8" s="1423"/>
      <c r="U8" s="1423"/>
      <c r="V8" s="1423"/>
      <c r="W8" s="1423"/>
      <c r="X8" s="1423"/>
      <c r="Y8" s="1423"/>
      <c r="Z8" s="1423"/>
      <c r="AA8" s="1423"/>
      <c r="AB8" s="1423"/>
      <c r="AC8" s="1423"/>
      <c r="AD8" s="1423"/>
      <c r="AE8" s="1423"/>
      <c r="AF8" s="1423"/>
      <c r="AG8" s="1423"/>
      <c r="AH8" s="1423"/>
      <c r="AI8" s="1423"/>
      <c r="AJ8" s="1423"/>
      <c r="AK8" s="1423"/>
      <c r="AL8" s="1423"/>
      <c r="AM8" s="1423"/>
      <c r="AN8" s="1423"/>
      <c r="AO8" s="1423"/>
      <c r="AP8" s="1423"/>
      <c r="AQ8" s="1423"/>
      <c r="AR8" s="1423"/>
      <c r="AS8" s="1423"/>
      <c r="AT8" s="1423"/>
      <c r="AU8" s="1423"/>
      <c r="AV8" s="1423"/>
      <c r="AW8" s="1423"/>
      <c r="AX8" s="1423"/>
      <c r="AY8" s="1423"/>
      <c r="AZ8" s="1423"/>
      <c r="BA8" s="1423"/>
      <c r="BB8" s="1423"/>
      <c r="BC8" s="1423"/>
      <c r="BD8" s="1423"/>
      <c r="BE8" s="1423"/>
      <c r="BF8" s="1423"/>
      <c r="BG8" s="1423"/>
      <c r="BH8" s="1423"/>
      <c r="BI8" s="1423"/>
      <c r="BJ8" s="1424"/>
    </row>
    <row r="9" spans="2:82" ht="9" customHeight="1" x14ac:dyDescent="0.3">
      <c r="D9" s="145"/>
      <c r="E9" s="513"/>
      <c r="F9" s="513"/>
      <c r="G9" s="513"/>
      <c r="H9" s="513"/>
      <c r="I9" s="513"/>
      <c r="J9" s="513"/>
      <c r="K9" s="513"/>
      <c r="L9" s="513"/>
      <c r="M9" s="513"/>
      <c r="N9" s="513"/>
      <c r="O9" s="513"/>
      <c r="P9" s="513"/>
      <c r="Q9" s="513"/>
      <c r="R9" s="513"/>
      <c r="S9" s="513"/>
      <c r="T9" s="513"/>
      <c r="U9" s="513"/>
      <c r="V9" s="513"/>
      <c r="W9" s="513"/>
      <c r="X9" s="513"/>
      <c r="Y9" s="513"/>
      <c r="Z9" s="513"/>
      <c r="AA9" s="513"/>
      <c r="AB9" s="513"/>
      <c r="AC9" s="513"/>
      <c r="AD9" s="513"/>
      <c r="AE9" s="513"/>
      <c r="AF9" s="513"/>
      <c r="AG9" s="513"/>
      <c r="AH9" s="513"/>
      <c r="AI9" s="513"/>
      <c r="AJ9" s="513"/>
      <c r="AK9" s="513"/>
      <c r="AL9" s="513"/>
      <c r="AM9" s="513"/>
      <c r="AN9" s="513"/>
      <c r="AO9" s="513"/>
      <c r="AP9" s="513"/>
      <c r="AQ9" s="513"/>
      <c r="AR9" s="513"/>
      <c r="AS9" s="513"/>
      <c r="AT9" s="513"/>
      <c r="AU9" s="513"/>
      <c r="AV9" s="513"/>
      <c r="AW9" s="513"/>
      <c r="AX9" s="513"/>
      <c r="AY9" s="513"/>
      <c r="AZ9" s="513"/>
      <c r="BA9" s="513"/>
      <c r="BB9" s="513"/>
      <c r="BC9" s="513"/>
      <c r="BD9" s="513"/>
      <c r="BE9" s="513"/>
      <c r="BF9" s="513"/>
      <c r="BG9" s="513"/>
      <c r="BH9" s="513"/>
      <c r="BI9" s="513"/>
      <c r="BJ9" s="146"/>
    </row>
    <row r="10" spans="2:82" ht="18" customHeight="1" thickBot="1" x14ac:dyDescent="0.35">
      <c r="D10" s="1425" t="s">
        <v>358</v>
      </c>
      <c r="E10" s="1166"/>
      <c r="F10" s="1166"/>
      <c r="G10" s="1166"/>
      <c r="H10" s="1166"/>
      <c r="I10" s="1166"/>
      <c r="J10" s="1166"/>
      <c r="K10" s="1166"/>
      <c r="L10" s="1166"/>
      <c r="M10" s="1166"/>
      <c r="N10" s="1166"/>
      <c r="O10" s="1166"/>
      <c r="P10" s="1426"/>
      <c r="Q10" s="1427">
        <f>'Automatic Response'!M5</f>
        <v>0</v>
      </c>
      <c r="R10" s="1428"/>
      <c r="S10" s="1428"/>
      <c r="T10" s="1428"/>
      <c r="U10" s="1428"/>
      <c r="V10" s="1428"/>
      <c r="W10" s="1428"/>
      <c r="X10" s="1428"/>
      <c r="Y10" s="1428"/>
      <c r="Z10" s="1428"/>
      <c r="AA10" s="1428"/>
      <c r="AB10" s="1428"/>
      <c r="AC10" s="1428"/>
      <c r="AD10" s="1428"/>
      <c r="AE10" s="1428"/>
      <c r="AF10" s="1428"/>
      <c r="AG10" s="1428"/>
      <c r="AH10" s="1428"/>
      <c r="AI10" s="1428"/>
      <c r="AJ10" s="1428"/>
      <c r="AK10" s="1428"/>
      <c r="AL10" s="1428"/>
      <c r="AM10" s="1428"/>
      <c r="AN10" s="1428"/>
      <c r="AO10" s="1428"/>
      <c r="AP10" s="1428"/>
      <c r="AQ10" s="1428"/>
      <c r="AR10" s="1428"/>
      <c r="AS10" s="1428"/>
      <c r="AT10" s="1429"/>
      <c r="AX10" s="5"/>
      <c r="AY10" s="5"/>
      <c r="AZ10" s="5"/>
      <c r="BA10" s="5"/>
      <c r="BB10" s="5"/>
      <c r="BC10" s="5"/>
      <c r="BD10" s="5"/>
      <c r="BE10" s="5"/>
      <c r="BF10" s="5"/>
      <c r="BG10" s="5"/>
      <c r="BH10" s="5"/>
      <c r="BI10" s="5"/>
      <c r="BJ10" s="23"/>
    </row>
    <row r="11" spans="2:82" ht="9" customHeight="1" thickBot="1" x14ac:dyDescent="0.35">
      <c r="B11" s="525"/>
      <c r="D11" s="147"/>
      <c r="E11" s="148"/>
      <c r="F11" s="148"/>
      <c r="G11" s="148"/>
      <c r="H11" s="148"/>
      <c r="I11" s="148"/>
      <c r="J11" s="148"/>
      <c r="K11" s="148"/>
      <c r="L11" s="148"/>
      <c r="M11" s="148"/>
      <c r="N11" s="148"/>
      <c r="O11" s="148"/>
      <c r="P11" s="148"/>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25"/>
      <c r="AP11" s="25"/>
      <c r="AQ11" s="25"/>
      <c r="AR11" s="25"/>
      <c r="AS11" s="25"/>
      <c r="AT11" s="25"/>
      <c r="AU11" s="25"/>
      <c r="AV11" s="25"/>
      <c r="AW11" s="25"/>
      <c r="AX11" s="7"/>
      <c r="AY11" s="7"/>
      <c r="AZ11" s="7"/>
      <c r="BA11" s="7"/>
      <c r="BB11" s="7"/>
      <c r="BC11" s="7"/>
      <c r="BD11" s="7"/>
      <c r="BE11" s="7"/>
      <c r="BF11" s="7"/>
      <c r="BG11" s="7"/>
      <c r="BH11" s="7"/>
      <c r="BI11" s="7"/>
      <c r="BJ11" s="26"/>
    </row>
    <row r="12" spans="2:82" ht="16.95" customHeight="1" x14ac:dyDescent="0.3">
      <c r="B12" s="526"/>
      <c r="D12" s="1439" t="s">
        <v>360</v>
      </c>
      <c r="E12" s="1440"/>
      <c r="F12" s="1440"/>
      <c r="G12" s="1440"/>
      <c r="H12" s="1440"/>
      <c r="I12" s="1440"/>
      <c r="J12" s="1440"/>
      <c r="K12" s="1440"/>
      <c r="L12" s="1440"/>
      <c r="M12" s="1440"/>
      <c r="N12" s="1440"/>
      <c r="O12" s="1440"/>
      <c r="P12" s="1440"/>
      <c r="Q12" s="1440"/>
      <c r="R12" s="1440"/>
      <c r="S12" s="1440"/>
      <c r="T12" s="1440"/>
      <c r="U12" s="1440"/>
      <c r="V12" s="1440"/>
      <c r="W12" s="1440"/>
      <c r="X12" s="1440"/>
      <c r="Y12" s="1440"/>
      <c r="Z12" s="1440"/>
      <c r="AA12" s="1440"/>
      <c r="AB12" s="1440"/>
      <c r="AC12" s="1440"/>
      <c r="AD12" s="1440"/>
      <c r="AE12" s="1440"/>
      <c r="AF12" s="1440"/>
      <c r="AG12" s="1440"/>
      <c r="AH12" s="1440"/>
      <c r="AI12" s="1440"/>
      <c r="AJ12" s="1440"/>
      <c r="AK12" s="1440"/>
      <c r="AL12" s="1440"/>
      <c r="AM12" s="1440"/>
      <c r="AN12" s="1440"/>
      <c r="AO12" s="1440"/>
      <c r="AP12" s="1440"/>
      <c r="AQ12" s="1440"/>
      <c r="AR12" s="1440"/>
      <c r="AS12" s="1440"/>
      <c r="AT12" s="1440"/>
      <c r="AU12" s="1440"/>
      <c r="AV12" s="1440"/>
      <c r="AW12" s="1440"/>
      <c r="AX12" s="1440"/>
      <c r="AY12" s="1440"/>
      <c r="AZ12" s="1440"/>
      <c r="BA12" s="1440"/>
      <c r="BB12" s="1440"/>
      <c r="BC12" s="1440"/>
      <c r="BD12" s="1440"/>
      <c r="BE12" s="1440"/>
      <c r="BF12" s="1440"/>
      <c r="BG12" s="1440"/>
      <c r="BH12" s="1440"/>
      <c r="BI12" s="1440"/>
      <c r="BJ12" s="1441"/>
    </row>
    <row r="13" spans="2:82" ht="17.399999999999999" customHeight="1" x14ac:dyDescent="0.3">
      <c r="B13" s="522"/>
      <c r="D13" s="152"/>
      <c r="E13" s="514"/>
      <c r="F13" s="514"/>
      <c r="G13" s="514"/>
      <c r="H13" s="514"/>
      <c r="I13" s="514"/>
      <c r="J13" s="1430" t="s">
        <v>361</v>
      </c>
      <c r="K13" s="1431"/>
      <c r="L13" s="1431"/>
      <c r="M13" s="1431"/>
      <c r="N13" s="1431"/>
      <c r="O13" s="1432"/>
      <c r="P13" s="1433"/>
      <c r="Q13" s="1434"/>
      <c r="R13" s="1435"/>
      <c r="S13" s="1433"/>
      <c r="T13" s="1434"/>
      <c r="U13" s="1434"/>
      <c r="V13" s="1434"/>
      <c r="W13" s="1434"/>
      <c r="X13" s="1434"/>
      <c r="Y13" s="1434"/>
      <c r="Z13" s="1434"/>
      <c r="AA13" s="1434"/>
      <c r="AB13" s="1434"/>
      <c r="AC13" s="1434"/>
      <c r="AD13" s="1434"/>
      <c r="AE13" s="1434"/>
      <c r="AF13" s="1434"/>
      <c r="AG13" s="1434"/>
      <c r="AH13" s="1434"/>
      <c r="AI13" s="1434"/>
      <c r="AJ13" s="1434"/>
      <c r="AK13" s="1434"/>
      <c r="AL13" s="1434"/>
      <c r="AM13" s="1434"/>
      <c r="AN13" s="1434"/>
      <c r="AO13" s="1434"/>
      <c r="AP13" s="1434"/>
      <c r="AQ13" s="1434"/>
      <c r="AR13" s="1434"/>
      <c r="AS13" s="1434"/>
      <c r="AT13" s="1434"/>
      <c r="AU13" s="1434"/>
      <c r="AV13" s="1434"/>
      <c r="AW13" s="1434"/>
      <c r="AX13" s="1434"/>
      <c r="AY13" s="1434"/>
      <c r="AZ13" s="1434"/>
      <c r="BA13" s="1434"/>
      <c r="BB13" s="1434"/>
      <c r="BC13" s="1435"/>
      <c r="BD13" s="1436"/>
      <c r="BE13" s="1437"/>
      <c r="BF13" s="1437"/>
      <c r="BG13" s="1437"/>
      <c r="BH13" s="1437"/>
      <c r="BI13" s="1437"/>
      <c r="BJ13" s="1438"/>
    </row>
    <row r="14" spans="2:82" ht="18" customHeight="1" x14ac:dyDescent="0.3">
      <c r="B14" s="522"/>
      <c r="D14" s="153"/>
      <c r="E14" s="515"/>
      <c r="F14" s="515"/>
      <c r="G14" s="515"/>
      <c r="H14" s="515"/>
      <c r="I14" s="515"/>
      <c r="J14" s="1430" t="s">
        <v>361</v>
      </c>
      <c r="K14" s="1431"/>
      <c r="L14" s="1431"/>
      <c r="M14" s="1431"/>
      <c r="N14" s="1431"/>
      <c r="O14" s="1432"/>
      <c r="P14" s="1433"/>
      <c r="Q14" s="1434"/>
      <c r="R14" s="1435"/>
      <c r="S14" s="1433"/>
      <c r="T14" s="1434"/>
      <c r="U14" s="1434"/>
      <c r="V14" s="1434"/>
      <c r="W14" s="1434"/>
      <c r="X14" s="1434"/>
      <c r="Y14" s="1434"/>
      <c r="Z14" s="1434"/>
      <c r="AA14" s="1434"/>
      <c r="AB14" s="1434"/>
      <c r="AC14" s="1434"/>
      <c r="AD14" s="1434"/>
      <c r="AE14" s="1434"/>
      <c r="AF14" s="1434"/>
      <c r="AG14" s="1434"/>
      <c r="AH14" s="1434"/>
      <c r="AI14" s="1434"/>
      <c r="AJ14" s="1434"/>
      <c r="AK14" s="1434"/>
      <c r="AL14" s="1434"/>
      <c r="AM14" s="1434"/>
      <c r="AN14" s="1434"/>
      <c r="AO14" s="1434"/>
      <c r="AP14" s="1434"/>
      <c r="AQ14" s="1434"/>
      <c r="AR14" s="1434"/>
      <c r="AS14" s="1434"/>
      <c r="AT14" s="1434"/>
      <c r="AU14" s="1434"/>
      <c r="AV14" s="1434"/>
      <c r="AW14" s="1434"/>
      <c r="AX14" s="1434"/>
      <c r="AY14" s="1434"/>
      <c r="AZ14" s="1434"/>
      <c r="BA14" s="1434"/>
      <c r="BB14" s="1434"/>
      <c r="BC14" s="1435"/>
      <c r="BD14" s="1436"/>
      <c r="BE14" s="1437"/>
      <c r="BF14" s="1437"/>
      <c r="BG14" s="1437"/>
      <c r="BH14" s="1437"/>
      <c r="BI14" s="1437"/>
      <c r="BJ14" s="1438"/>
    </row>
    <row r="15" spans="2:82" ht="16.5" customHeight="1" x14ac:dyDescent="0.3">
      <c r="B15" s="522"/>
      <c r="D15" s="153"/>
      <c r="E15" s="515"/>
      <c r="F15" s="515"/>
      <c r="G15" s="515"/>
      <c r="H15" s="515"/>
      <c r="I15" s="515"/>
      <c r="J15" s="1430" t="s">
        <v>361</v>
      </c>
      <c r="K15" s="1431"/>
      <c r="L15" s="1431"/>
      <c r="M15" s="1431"/>
      <c r="N15" s="1431"/>
      <c r="O15" s="1432"/>
      <c r="P15" s="1433"/>
      <c r="Q15" s="1434"/>
      <c r="R15" s="1435"/>
      <c r="S15" s="1433"/>
      <c r="T15" s="1434"/>
      <c r="U15" s="1434"/>
      <c r="V15" s="1434"/>
      <c r="W15" s="1434"/>
      <c r="X15" s="1434"/>
      <c r="Y15" s="1434"/>
      <c r="Z15" s="1434"/>
      <c r="AA15" s="1434"/>
      <c r="AB15" s="1434"/>
      <c r="AC15" s="1434"/>
      <c r="AD15" s="1434"/>
      <c r="AE15" s="1434"/>
      <c r="AF15" s="1434"/>
      <c r="AG15" s="1434"/>
      <c r="AH15" s="1434"/>
      <c r="AI15" s="1434"/>
      <c r="AJ15" s="1434"/>
      <c r="AK15" s="1434"/>
      <c r="AL15" s="1434"/>
      <c r="AM15" s="1434"/>
      <c r="AN15" s="1434"/>
      <c r="AO15" s="1434"/>
      <c r="AP15" s="1434"/>
      <c r="AQ15" s="1434"/>
      <c r="AR15" s="1434"/>
      <c r="AS15" s="1434"/>
      <c r="AT15" s="1434"/>
      <c r="AU15" s="1434"/>
      <c r="AV15" s="1434"/>
      <c r="AW15" s="1434"/>
      <c r="AX15" s="1434"/>
      <c r="AY15" s="1434"/>
      <c r="AZ15" s="1434"/>
      <c r="BA15" s="1434"/>
      <c r="BB15" s="1434"/>
      <c r="BC15" s="1435"/>
      <c r="BD15" s="1436"/>
      <c r="BE15" s="1437"/>
      <c r="BF15" s="1437"/>
      <c r="BG15" s="1437"/>
      <c r="BH15" s="1437"/>
      <c r="BI15" s="1437"/>
      <c r="BJ15" s="1438"/>
      <c r="CB15" t="s">
        <v>40</v>
      </c>
      <c r="CC15" s="5" t="s">
        <v>45</v>
      </c>
    </row>
    <row r="16" spans="2:82" ht="15.75" customHeight="1" x14ac:dyDescent="0.3">
      <c r="B16" s="522"/>
      <c r="D16" s="153"/>
      <c r="E16" s="515"/>
      <c r="F16" s="515"/>
      <c r="G16" s="515"/>
      <c r="H16" s="515"/>
      <c r="I16" s="515"/>
      <c r="J16" s="1443" t="s">
        <v>361</v>
      </c>
      <c r="K16" s="1443"/>
      <c r="L16" s="1443"/>
      <c r="M16" s="1443"/>
      <c r="N16" s="1443"/>
      <c r="O16" s="1443"/>
      <c r="P16" s="1442"/>
      <c r="Q16" s="1442"/>
      <c r="R16" s="1442"/>
      <c r="S16" s="1442"/>
      <c r="T16" s="1442"/>
      <c r="U16" s="1442"/>
      <c r="V16" s="1442"/>
      <c r="W16" s="1442"/>
      <c r="X16" s="1442"/>
      <c r="Y16" s="1442"/>
      <c r="Z16" s="1442"/>
      <c r="AA16" s="1442"/>
      <c r="AB16" s="1442"/>
      <c r="AC16" s="1442"/>
      <c r="AD16" s="1442"/>
      <c r="AE16" s="1442"/>
      <c r="AF16" s="1442"/>
      <c r="AG16" s="1442"/>
      <c r="AH16" s="1442"/>
      <c r="AI16" s="1442"/>
      <c r="AJ16" s="1442"/>
      <c r="AK16" s="1442"/>
      <c r="AL16" s="1442"/>
      <c r="AM16" s="1442"/>
      <c r="AN16" s="1442"/>
      <c r="AO16" s="1442"/>
      <c r="AP16" s="1442"/>
      <c r="AQ16" s="1442"/>
      <c r="AR16" s="1442"/>
      <c r="AS16" s="1442"/>
      <c r="AT16" s="1442"/>
      <c r="AU16" s="1442"/>
      <c r="AV16" s="1442"/>
      <c r="AW16" s="1442"/>
      <c r="AX16" s="1442"/>
      <c r="AY16" s="1442"/>
      <c r="AZ16" s="1442"/>
      <c r="BA16" s="1442"/>
      <c r="BB16" s="1442"/>
      <c r="BC16" s="1442"/>
      <c r="BD16" s="1436"/>
      <c r="BE16" s="1437"/>
      <c r="BF16" s="1437"/>
      <c r="BG16" s="1437"/>
      <c r="BH16" s="1437"/>
      <c r="BI16" s="1437"/>
      <c r="BJ16" s="1438"/>
      <c r="CB16" t="s">
        <v>41</v>
      </c>
      <c r="CC16" s="5" t="s">
        <v>47</v>
      </c>
    </row>
    <row r="17" spans="2:102" ht="12.75" customHeight="1" thickBot="1" x14ac:dyDescent="0.35">
      <c r="B17" s="524">
        <f>'AA Calcultor  (3)'!E28</f>
        <v>0.44999999999999996</v>
      </c>
      <c r="D17" s="610"/>
      <c r="E17" s="611"/>
      <c r="F17" s="611"/>
      <c r="G17" s="611"/>
      <c r="H17" s="611"/>
      <c r="I17" s="611"/>
      <c r="J17" s="614"/>
      <c r="K17" s="614"/>
      <c r="L17" s="614"/>
      <c r="M17" s="614"/>
      <c r="N17" s="614"/>
      <c r="O17" s="614"/>
      <c r="P17" s="839"/>
      <c r="Q17" s="839"/>
      <c r="R17" s="839"/>
      <c r="S17" s="839"/>
      <c r="T17" s="839"/>
      <c r="U17" s="839"/>
      <c r="V17" s="839"/>
      <c r="W17" s="839"/>
      <c r="X17" s="839"/>
      <c r="Y17" s="839"/>
      <c r="Z17" s="839"/>
      <c r="AA17" s="839"/>
      <c r="AB17" s="839"/>
      <c r="AC17" s="839"/>
      <c r="AD17" s="839"/>
      <c r="AE17" s="839"/>
      <c r="AF17" s="839"/>
      <c r="AG17" s="839"/>
      <c r="AH17" s="839"/>
      <c r="AI17" s="839"/>
      <c r="AJ17" s="839"/>
      <c r="AK17" s="839"/>
      <c r="AL17" s="839"/>
      <c r="AM17" s="839"/>
      <c r="AN17" s="839"/>
      <c r="AO17" s="839"/>
      <c r="AP17" s="839"/>
      <c r="AQ17" s="839"/>
      <c r="AR17" s="839"/>
      <c r="AS17" s="839"/>
      <c r="AT17" s="839"/>
      <c r="AU17" s="839"/>
      <c r="AV17" s="839"/>
      <c r="AW17" s="839"/>
      <c r="AX17" s="839"/>
      <c r="AY17" s="839"/>
      <c r="AZ17" s="839"/>
      <c r="BA17" s="839"/>
      <c r="BB17" s="839"/>
      <c r="BC17" s="839"/>
      <c r="BD17" s="615"/>
      <c r="BE17" s="615"/>
      <c r="BF17" s="615"/>
      <c r="BG17" s="615"/>
      <c r="BH17" s="615"/>
      <c r="BI17" s="615"/>
      <c r="BJ17" s="616"/>
      <c r="CC17" s="5" t="s">
        <v>46</v>
      </c>
    </row>
    <row r="18" spans="2:102" ht="16.95" customHeight="1" thickBot="1" x14ac:dyDescent="0.35">
      <c r="B18" s="523"/>
      <c r="D18" s="508"/>
      <c r="E18" s="509"/>
      <c r="F18" s="509"/>
      <c r="G18" s="509"/>
      <c r="H18" s="509"/>
      <c r="I18" s="509"/>
      <c r="J18" s="510"/>
      <c r="K18" s="510"/>
      <c r="L18" s="511"/>
      <c r="M18" s="512"/>
      <c r="N18" s="512"/>
      <c r="O18" s="512"/>
      <c r="P18" s="512"/>
      <c r="Q18" s="512"/>
      <c r="R18" s="512"/>
      <c r="S18" s="512"/>
      <c r="T18" s="512"/>
      <c r="U18" s="512"/>
      <c r="V18" s="512"/>
      <c r="W18" s="512"/>
      <c r="X18" s="512"/>
      <c r="Y18" s="512"/>
      <c r="Z18" s="512"/>
      <c r="AA18" s="512"/>
      <c r="AB18" s="512"/>
      <c r="AC18" s="512"/>
      <c r="AD18" s="512"/>
      <c r="AE18" s="512"/>
      <c r="AF18" s="512"/>
      <c r="AG18" s="512"/>
      <c r="AH18" s="512"/>
      <c r="AI18" s="512"/>
      <c r="AJ18" s="512"/>
      <c r="AK18" s="512"/>
      <c r="AL18" s="512"/>
      <c r="AM18" s="512"/>
      <c r="AN18" s="512"/>
      <c r="AO18" s="47"/>
      <c r="AP18" s="47"/>
      <c r="AQ18" s="47"/>
      <c r="AR18" s="47"/>
      <c r="AS18" s="47"/>
      <c r="AT18" s="47"/>
      <c r="AU18" s="47"/>
      <c r="AV18" s="47"/>
      <c r="AW18" s="512"/>
      <c r="AX18" s="512"/>
      <c r="AY18" s="512"/>
      <c r="AZ18" s="512"/>
      <c r="BA18" s="512"/>
      <c r="BB18" s="512"/>
      <c r="BC18" s="512"/>
      <c r="BD18" s="512"/>
      <c r="BE18" s="512"/>
      <c r="BF18" s="512"/>
      <c r="BG18" s="512"/>
      <c r="BH18" s="512"/>
      <c r="BJ18" s="23"/>
      <c r="CC18" s="5"/>
    </row>
    <row r="19" spans="2:102" ht="16.95" customHeight="1" x14ac:dyDescent="0.3">
      <c r="D19" s="154" t="s">
        <v>684</v>
      </c>
      <c r="E19" s="516"/>
      <c r="F19" s="516"/>
      <c r="G19" s="516"/>
      <c r="H19" s="516"/>
      <c r="I19" s="516"/>
      <c r="J19" s="516"/>
      <c r="K19" s="516"/>
      <c r="L19" s="516"/>
      <c r="M19" s="516"/>
      <c r="N19" s="516"/>
      <c r="O19" s="516"/>
      <c r="P19" s="516"/>
      <c r="Q19" s="516"/>
      <c r="R19" s="516"/>
      <c r="S19" s="516"/>
      <c r="T19" s="516"/>
      <c r="U19" s="516"/>
      <c r="V19" s="516"/>
      <c r="W19" s="516"/>
      <c r="X19" s="516"/>
      <c r="Y19" s="516"/>
      <c r="Z19" s="516"/>
      <c r="AA19" s="516"/>
      <c r="AB19" s="516"/>
      <c r="AC19" s="516"/>
      <c r="AD19" s="516"/>
      <c r="AE19" s="516"/>
      <c r="AF19" s="516"/>
      <c r="AG19" s="516"/>
      <c r="AH19" s="516"/>
      <c r="AI19" s="517"/>
      <c r="AJ19" s="517"/>
      <c r="AK19" s="517"/>
      <c r="AL19" s="510"/>
      <c r="AM19" s="518"/>
      <c r="BF19" s="1456"/>
      <c r="BG19" s="1457"/>
      <c r="BH19" s="1458"/>
      <c r="BJ19" s="23"/>
      <c r="CI19" s="518"/>
      <c r="CJ19" s="518"/>
      <c r="CK19" s="518"/>
      <c r="CL19" s="518"/>
      <c r="CM19" s="518"/>
      <c r="CN19" s="518"/>
      <c r="CO19" s="518"/>
      <c r="CP19" s="518"/>
      <c r="CQ19" s="518"/>
      <c r="CR19" s="518"/>
      <c r="CS19" s="518"/>
      <c r="CT19" s="518"/>
      <c r="CU19" s="518"/>
      <c r="CV19" s="518"/>
      <c r="CW19" s="518"/>
      <c r="CX19" s="518"/>
    </row>
    <row r="20" spans="2:102" ht="16.95" customHeight="1" x14ac:dyDescent="0.3">
      <c r="D20" s="1149" t="s">
        <v>362</v>
      </c>
      <c r="E20" s="863"/>
      <c r="F20" s="863"/>
      <c r="G20" s="863"/>
      <c r="H20" s="863"/>
      <c r="I20" s="863"/>
      <c r="J20" s="863"/>
      <c r="K20" s="863"/>
      <c r="L20" s="863"/>
      <c r="M20" s="863"/>
      <c r="N20" s="863"/>
      <c r="O20" s="863"/>
      <c r="P20" s="863"/>
      <c r="Q20" s="863"/>
      <c r="R20" s="863"/>
      <c r="S20" s="863"/>
      <c r="T20" s="863"/>
      <c r="U20" s="863"/>
      <c r="V20" s="863"/>
      <c r="W20" s="863"/>
      <c r="X20" s="863"/>
      <c r="Y20" s="863"/>
      <c r="Z20" s="863"/>
      <c r="AA20" s="863"/>
      <c r="AB20" s="863"/>
      <c r="AC20" s="863"/>
      <c r="AD20" s="863"/>
      <c r="AE20" s="863"/>
      <c r="AF20" s="863"/>
      <c r="AG20" s="863"/>
      <c r="AH20" s="863"/>
      <c r="AI20" s="863"/>
      <c r="AJ20" s="863"/>
      <c r="AK20" s="863"/>
      <c r="AL20" s="863"/>
      <c r="AM20" s="863"/>
      <c r="AN20" s="863"/>
      <c r="AO20" s="863"/>
      <c r="AP20" s="863"/>
      <c r="AQ20" s="863"/>
      <c r="AR20" s="863"/>
      <c r="AS20" s="863"/>
      <c r="AT20" s="863"/>
      <c r="AU20" s="863"/>
      <c r="AV20" s="863"/>
      <c r="AW20" s="863"/>
      <c r="AX20" s="863"/>
      <c r="AY20" s="863"/>
      <c r="AZ20" s="863"/>
      <c r="BA20" s="863"/>
      <c r="BB20" s="863"/>
      <c r="BC20" s="863"/>
      <c r="BD20" s="863"/>
      <c r="BE20" s="863"/>
      <c r="BF20" s="863"/>
      <c r="BG20" s="863"/>
      <c r="BH20" s="863"/>
      <c r="BI20" s="863"/>
      <c r="BJ20" s="1150"/>
    </row>
    <row r="21" spans="2:102" ht="16.95" customHeight="1" x14ac:dyDescent="0.3">
      <c r="D21" s="1449" t="s">
        <v>1039</v>
      </c>
      <c r="E21" s="1450"/>
      <c r="F21" s="1450"/>
      <c r="G21" s="1450"/>
      <c r="H21" s="1450"/>
      <c r="I21" s="1450"/>
      <c r="J21" s="1450"/>
      <c r="K21" s="1450"/>
      <c r="L21" s="1450"/>
      <c r="M21" s="1450"/>
      <c r="N21" s="1450"/>
      <c r="O21" s="1450"/>
      <c r="P21" s="1450"/>
      <c r="Q21" s="1450"/>
      <c r="R21" s="1450"/>
      <c r="S21" s="1450"/>
      <c r="T21" s="1450"/>
      <c r="U21" s="1450"/>
      <c r="V21" s="1450"/>
      <c r="W21" s="1450"/>
      <c r="X21" s="1450"/>
      <c r="Y21" s="1450"/>
      <c r="Z21" s="1450"/>
      <c r="AA21" s="1450"/>
      <c r="AB21" s="1450"/>
      <c r="AC21" s="1450"/>
      <c r="AD21" s="1450"/>
      <c r="AE21" s="1450"/>
      <c r="AF21" s="1450"/>
      <c r="AG21" s="1450"/>
      <c r="AH21" s="1450"/>
      <c r="AI21" s="1450"/>
      <c r="AJ21" s="1450"/>
      <c r="AK21" s="1450"/>
      <c r="AL21" s="1450"/>
      <c r="AM21" s="1450"/>
      <c r="AN21" s="1450"/>
      <c r="AO21" s="1450"/>
      <c r="AP21" s="1450"/>
      <c r="AQ21" s="1450"/>
      <c r="AR21" s="1450"/>
      <c r="AS21" s="1450"/>
      <c r="AT21" s="1450"/>
      <c r="AU21" s="1450"/>
      <c r="AV21" s="1450"/>
      <c r="AW21" s="1450"/>
      <c r="AX21" s="1450"/>
      <c r="AY21" s="1450"/>
      <c r="AZ21" s="1450"/>
      <c r="BA21" s="1450"/>
      <c r="BB21" s="1450"/>
      <c r="BC21" s="1450"/>
      <c r="BD21" s="1450"/>
      <c r="BE21" s="1450"/>
      <c r="BF21" s="1450"/>
      <c r="BG21" s="1450"/>
      <c r="BH21" s="1450"/>
      <c r="BI21" s="1450"/>
      <c r="BJ21" s="1451"/>
    </row>
    <row r="22" spans="2:102" ht="16.95" customHeight="1" x14ac:dyDescent="0.3">
      <c r="D22" s="681"/>
      <c r="E22" s="511"/>
      <c r="F22" s="1452" t="b">
        <v>0</v>
      </c>
      <c r="G22" s="1452"/>
      <c r="I22" s="686" t="s">
        <v>1040</v>
      </c>
      <c r="J22" s="511"/>
      <c r="K22" s="511"/>
      <c r="L22" s="511"/>
      <c r="M22" s="511"/>
      <c r="N22" s="511"/>
      <c r="O22" s="511"/>
      <c r="P22" s="511"/>
      <c r="Q22" s="511"/>
      <c r="R22" s="511"/>
      <c r="S22" s="511"/>
      <c r="T22" s="511"/>
      <c r="U22" s="511"/>
      <c r="V22" s="511"/>
      <c r="W22" s="511"/>
      <c r="X22" s="511"/>
      <c r="Y22" s="511"/>
      <c r="Z22" s="511"/>
      <c r="AA22" s="511"/>
      <c r="AB22" s="511"/>
      <c r="AC22" s="511"/>
      <c r="AD22" s="511"/>
      <c r="AE22" s="511"/>
      <c r="AF22" s="511"/>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682"/>
    </row>
    <row r="23" spans="2:102" ht="16.95" customHeight="1" x14ac:dyDescent="0.3">
      <c r="D23" s="681"/>
      <c r="E23" s="511"/>
      <c r="F23" s="1452" t="b">
        <v>0</v>
      </c>
      <c r="G23" s="1452"/>
      <c r="I23" s="516" t="s">
        <v>1055</v>
      </c>
      <c r="J23" s="518"/>
      <c r="K23" s="518"/>
      <c r="L23" s="518"/>
      <c r="V23" s="511"/>
      <c r="W23" s="511"/>
      <c r="X23" s="511"/>
      <c r="Y23" s="511"/>
      <c r="Z23" s="511"/>
      <c r="AA23" s="511"/>
      <c r="AB23" s="511"/>
      <c r="AC23" s="511"/>
      <c r="AD23" s="511"/>
      <c r="AE23" s="511"/>
      <c r="AF23" s="511"/>
      <c r="AG23" s="511"/>
      <c r="AH23" s="511"/>
      <c r="AI23" s="511"/>
      <c r="AJ23" s="511"/>
      <c r="AK23" s="511"/>
      <c r="AL23" s="511"/>
      <c r="AM23" s="511"/>
      <c r="AN23" s="511"/>
      <c r="AO23" s="511"/>
      <c r="AP23" s="511"/>
      <c r="AQ23" s="511"/>
      <c r="AR23" s="511"/>
      <c r="AS23" s="511"/>
      <c r="AT23" s="511"/>
      <c r="AU23" s="511"/>
      <c r="AV23" s="511"/>
      <c r="AW23" s="511"/>
      <c r="AX23" s="511"/>
      <c r="AY23" s="511"/>
      <c r="AZ23" s="511"/>
      <c r="BA23" s="511"/>
      <c r="BB23" s="511"/>
      <c r="BC23" s="511"/>
      <c r="BD23" s="511"/>
      <c r="BE23" s="511"/>
      <c r="BF23" s="511"/>
      <c r="BG23" s="511"/>
      <c r="BH23" s="511"/>
      <c r="BI23" s="511"/>
      <c r="BJ23" s="682"/>
      <c r="BZ23" t="s">
        <v>540</v>
      </c>
    </row>
    <row r="24" spans="2:102" ht="16.95" customHeight="1" x14ac:dyDescent="0.3">
      <c r="D24" s="681"/>
      <c r="E24" s="511"/>
      <c r="F24" s="1452" t="b">
        <v>0</v>
      </c>
      <c r="G24" s="1452"/>
      <c r="I24" s="686" t="s">
        <v>1041</v>
      </c>
      <c r="J24" s="511"/>
      <c r="K24" s="511"/>
      <c r="L24" s="511"/>
      <c r="M24" s="511"/>
      <c r="N24" s="511"/>
      <c r="O24" s="511"/>
      <c r="P24" s="511"/>
      <c r="Q24" s="511"/>
      <c r="R24" s="511"/>
      <c r="S24" s="511"/>
      <c r="T24" s="511"/>
      <c r="U24" s="511"/>
      <c r="V24" s="511"/>
      <c r="W24" s="511"/>
      <c r="X24" s="511"/>
      <c r="Y24" s="511"/>
      <c r="Z24" s="511"/>
      <c r="AA24" s="511"/>
      <c r="AB24" s="511"/>
      <c r="AC24" s="511"/>
      <c r="AD24" s="511"/>
      <c r="AE24" s="511"/>
      <c r="AF24" s="511"/>
      <c r="AG24" s="511"/>
      <c r="AH24" s="511"/>
      <c r="AI24" s="511"/>
      <c r="AJ24" s="511"/>
      <c r="AK24" s="511"/>
      <c r="AL24" s="511"/>
      <c r="AM24" s="511"/>
      <c r="AN24" s="511"/>
      <c r="AO24" s="511"/>
      <c r="AP24" s="511"/>
      <c r="AQ24" s="511"/>
      <c r="AR24" s="511"/>
      <c r="AS24" s="511"/>
      <c r="AT24" s="511"/>
      <c r="AU24" s="511"/>
      <c r="AV24" s="511"/>
      <c r="AW24" s="511"/>
      <c r="AX24" s="511"/>
      <c r="AY24" s="511"/>
      <c r="AZ24" s="511"/>
      <c r="BA24" s="511"/>
      <c r="BB24" s="511"/>
      <c r="BC24" s="511"/>
      <c r="BD24" s="511"/>
      <c r="BE24" s="511"/>
      <c r="BF24" s="511"/>
      <c r="BG24" s="511"/>
      <c r="BH24" s="511"/>
      <c r="BI24" s="511"/>
      <c r="BJ24" s="682"/>
    </row>
    <row r="25" spans="2:102" ht="16.95" customHeight="1" x14ac:dyDescent="0.3">
      <c r="D25" s="683"/>
      <c r="E25" s="518"/>
      <c r="F25" s="1452" t="b">
        <v>0</v>
      </c>
      <c r="G25" s="1452"/>
      <c r="I25" s="686" t="s">
        <v>1042</v>
      </c>
      <c r="J25" s="511"/>
      <c r="K25" s="511"/>
      <c r="L25" s="511"/>
      <c r="M25" s="511"/>
      <c r="N25" s="511"/>
      <c r="O25" s="511"/>
      <c r="P25" s="511"/>
      <c r="Q25" s="511"/>
      <c r="R25" s="511"/>
      <c r="S25" s="511"/>
      <c r="T25" s="511"/>
      <c r="U25" s="511"/>
      <c r="AC25" s="518"/>
      <c r="AD25" s="518"/>
      <c r="AE25" s="518"/>
      <c r="AF25" s="518"/>
      <c r="AG25" s="518"/>
      <c r="AH25" s="518"/>
      <c r="AI25" s="518"/>
      <c r="AJ25" s="518"/>
      <c r="AK25" s="518"/>
      <c r="AL25" s="518"/>
      <c r="AM25" s="518"/>
      <c r="AN25" s="518"/>
      <c r="AO25" s="518"/>
      <c r="AP25" s="518"/>
      <c r="AQ25" s="518"/>
      <c r="AR25" s="518"/>
      <c r="AS25" s="518"/>
      <c r="AT25" s="518"/>
      <c r="AU25" s="518"/>
      <c r="AV25" s="518"/>
      <c r="AW25" s="518"/>
      <c r="AX25" s="518"/>
      <c r="AY25" s="518"/>
      <c r="AZ25" s="518"/>
      <c r="BA25" s="518"/>
      <c r="BB25" s="518"/>
      <c r="BC25" s="518"/>
      <c r="BD25" s="518"/>
      <c r="BE25" s="518"/>
      <c r="BF25" s="518"/>
      <c r="BG25" s="518"/>
      <c r="BH25" s="518"/>
      <c r="BI25" s="518"/>
      <c r="BJ25" s="684"/>
      <c r="BY25" s="239"/>
      <c r="BZ25" s="239"/>
      <c r="CA25" s="239"/>
      <c r="CB25" s="239"/>
      <c r="CC25" s="239"/>
    </row>
    <row r="26" spans="2:102" ht="16.95" customHeight="1" x14ac:dyDescent="0.3">
      <c r="D26" s="683"/>
      <c r="E26" s="518"/>
      <c r="F26" s="516"/>
      <c r="G26" s="518"/>
      <c r="H26" s="518"/>
      <c r="I26" s="518"/>
      <c r="J26" s="518"/>
      <c r="K26" s="518"/>
      <c r="L26" s="518"/>
      <c r="M26" s="518"/>
      <c r="N26" s="518"/>
      <c r="O26" s="518"/>
      <c r="P26" s="518"/>
      <c r="Q26" s="518"/>
      <c r="R26" s="518"/>
      <c r="S26" s="518"/>
      <c r="T26" s="518"/>
      <c r="U26" s="518"/>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AT26" s="518"/>
      <c r="AU26" s="518"/>
      <c r="AV26" s="518"/>
      <c r="AW26" s="518"/>
      <c r="AX26" s="518"/>
      <c r="AY26" s="518"/>
      <c r="AZ26" s="518"/>
      <c r="BA26" s="518"/>
      <c r="BB26" s="518"/>
      <c r="BC26" s="518"/>
      <c r="BD26" s="518"/>
      <c r="BE26" s="518"/>
      <c r="BF26" s="518"/>
      <c r="BG26" s="518"/>
      <c r="BH26" s="518"/>
      <c r="BI26" s="518"/>
      <c r="BJ26" s="684"/>
    </row>
    <row r="27" spans="2:102" ht="16.95" customHeight="1" thickBot="1" x14ac:dyDescent="0.35">
      <c r="D27" s="612"/>
      <c r="E27" s="613"/>
      <c r="F27" s="613"/>
      <c r="G27" s="613"/>
      <c r="H27" s="613"/>
      <c r="I27" s="613"/>
      <c r="J27" s="613"/>
      <c r="K27" s="613"/>
      <c r="L27" s="613"/>
      <c r="M27" s="613"/>
      <c r="N27" s="613"/>
      <c r="O27" s="613"/>
      <c r="P27" s="613"/>
      <c r="Q27" s="613"/>
      <c r="R27" s="613"/>
      <c r="S27" s="613"/>
      <c r="T27" s="613"/>
      <c r="U27" s="613"/>
      <c r="V27" s="613"/>
      <c r="W27" s="613"/>
      <c r="X27" s="613"/>
      <c r="Y27" s="613"/>
      <c r="Z27" s="613"/>
      <c r="AA27" s="613"/>
      <c r="AB27" s="613"/>
      <c r="AC27" s="613"/>
      <c r="AD27" s="613"/>
      <c r="AE27" s="613"/>
      <c r="AF27" s="613"/>
      <c r="AG27" s="613"/>
      <c r="AH27" s="613"/>
      <c r="AI27" s="613"/>
      <c r="AJ27" s="613"/>
      <c r="AK27" s="613"/>
      <c r="AL27" s="613"/>
      <c r="AM27" s="613"/>
      <c r="AN27" s="613"/>
      <c r="AO27" s="613"/>
      <c r="AP27" s="613"/>
      <c r="AQ27" s="613"/>
      <c r="AR27" s="613"/>
      <c r="AS27" s="613"/>
      <c r="AT27" s="613"/>
      <c r="AU27" s="613"/>
      <c r="AV27" s="613"/>
      <c r="AW27" s="613"/>
      <c r="AX27" s="613"/>
      <c r="AY27" s="613"/>
      <c r="AZ27" s="613"/>
      <c r="BA27" s="613"/>
      <c r="BB27" s="613"/>
      <c r="BC27" s="613"/>
      <c r="BD27" s="613"/>
      <c r="BE27" s="613"/>
      <c r="BF27" s="613"/>
      <c r="BG27" s="613"/>
      <c r="BH27" s="613"/>
      <c r="BI27" s="613"/>
      <c r="BJ27" s="685"/>
    </row>
    <row r="28" spans="2:102" ht="16.95" customHeight="1" x14ac:dyDescent="0.3">
      <c r="D28" s="1453" t="s">
        <v>363</v>
      </c>
      <c r="E28" s="1454"/>
      <c r="F28" s="1454"/>
      <c r="G28" s="1454"/>
      <c r="H28" s="1454"/>
      <c r="I28" s="1454"/>
      <c r="J28" s="1454"/>
      <c r="K28" s="1454"/>
      <c r="L28" s="1454"/>
      <c r="M28" s="1454"/>
      <c r="N28" s="1454"/>
      <c r="O28" s="1454"/>
      <c r="P28" s="1454"/>
      <c r="Q28" s="1454"/>
      <c r="R28" s="1454"/>
      <c r="S28" s="1454"/>
      <c r="T28" s="1454"/>
      <c r="U28" s="1454"/>
      <c r="V28" s="1454"/>
      <c r="W28" s="1454"/>
      <c r="X28" s="1454"/>
      <c r="Y28" s="1454"/>
      <c r="Z28" s="1454"/>
      <c r="AA28" s="1454"/>
      <c r="AB28" s="1454"/>
      <c r="AC28" s="1454"/>
      <c r="AD28" s="1454"/>
      <c r="AE28" s="1454"/>
      <c r="AF28" s="1454"/>
      <c r="AG28" s="1454"/>
      <c r="AH28" s="1454"/>
      <c r="AI28" s="1454"/>
      <c r="AJ28" s="1454"/>
      <c r="AK28" s="1454"/>
      <c r="AL28" s="1454"/>
      <c r="AM28" s="1454"/>
      <c r="AN28" s="1454"/>
      <c r="AO28" s="1454"/>
      <c r="AP28" s="1454"/>
      <c r="AQ28" s="1454"/>
      <c r="AR28" s="1454"/>
      <c r="AS28" s="1454"/>
      <c r="AT28" s="1454"/>
      <c r="AU28" s="1454"/>
      <c r="AV28" s="1454"/>
      <c r="AW28" s="1454"/>
      <c r="AX28" s="1454"/>
      <c r="AY28" s="1454"/>
      <c r="AZ28" s="1454"/>
      <c r="BA28" s="1454"/>
      <c r="BB28" s="1454"/>
      <c r="BC28" s="1454"/>
      <c r="BD28" s="1454"/>
      <c r="BE28" s="1454"/>
      <c r="BF28" s="1454"/>
      <c r="BG28" s="1454"/>
      <c r="BH28" s="1454"/>
      <c r="BI28" s="1454"/>
      <c r="BJ28" s="1455"/>
    </row>
    <row r="29" spans="2:102" ht="16.95" customHeight="1" x14ac:dyDescent="0.3">
      <c r="D29" s="1449" t="s">
        <v>364</v>
      </c>
      <c r="E29" s="1450"/>
      <c r="F29" s="1450"/>
      <c r="G29" s="1450"/>
      <c r="H29" s="1450"/>
      <c r="I29" s="1450"/>
      <c r="J29" s="1450"/>
      <c r="K29" s="1450"/>
      <c r="L29" s="1450"/>
      <c r="M29" s="1450"/>
      <c r="N29" s="1450"/>
      <c r="O29" s="1450"/>
      <c r="P29" s="1450"/>
      <c r="Q29" s="1450"/>
      <c r="R29" s="1450"/>
      <c r="S29" s="1450"/>
      <c r="T29" s="1450"/>
      <c r="U29" s="1450"/>
      <c r="V29" s="1450"/>
      <c r="W29" s="1450"/>
      <c r="X29" s="1450"/>
      <c r="Y29" s="1450"/>
      <c r="Z29" s="1450"/>
      <c r="AA29" s="1450"/>
      <c r="AB29" s="1450"/>
      <c r="AC29" s="1450"/>
      <c r="AD29" s="1450"/>
      <c r="AE29" s="1450"/>
      <c r="AF29" s="1450"/>
      <c r="AG29" s="1450"/>
      <c r="AH29" s="1450"/>
      <c r="AI29" s="1450"/>
      <c r="AJ29" s="1450"/>
      <c r="AK29" s="1450"/>
      <c r="AL29" s="1450"/>
      <c r="AM29" s="1450"/>
      <c r="AN29" s="1450"/>
      <c r="AO29" s="1450"/>
      <c r="AP29" s="1450"/>
      <c r="AQ29" s="1450"/>
      <c r="AR29" s="1450"/>
      <c r="AS29" s="1450"/>
      <c r="AT29" s="1450"/>
      <c r="AU29" s="1450"/>
      <c r="AV29" s="1450"/>
      <c r="AW29" s="1450"/>
      <c r="AX29" s="1450"/>
      <c r="AY29" s="1450"/>
      <c r="AZ29" s="1450"/>
      <c r="BA29" s="1450"/>
      <c r="BB29" s="1450"/>
      <c r="BC29" s="1450"/>
      <c r="BD29" s="1450"/>
      <c r="BE29" s="1450"/>
      <c r="BF29" s="1450"/>
      <c r="BG29" s="1450"/>
      <c r="BH29" s="1450"/>
      <c r="BI29" s="1450"/>
      <c r="BJ29" s="1451"/>
      <c r="BN29" s="986" t="s">
        <v>242</v>
      </c>
      <c r="BO29" s="986"/>
      <c r="BP29" s="986"/>
      <c r="BQ29" s="986"/>
      <c r="BR29" s="986"/>
      <c r="BS29" s="986"/>
      <c r="BT29" s="986"/>
      <c r="BU29" s="986"/>
      <c r="BV29" s="986"/>
      <c r="BW29" s="986"/>
      <c r="BX29" s="986"/>
    </row>
    <row r="30" spans="2:102" ht="16.95" customHeight="1" x14ac:dyDescent="0.3">
      <c r="D30" s="1449"/>
      <c r="E30" s="1450"/>
      <c r="F30" s="1450"/>
      <c r="G30" s="1450"/>
      <c r="H30" s="1450"/>
      <c r="I30" s="1450"/>
      <c r="J30" s="1450"/>
      <c r="K30" s="1450"/>
      <c r="L30" s="1450"/>
      <c r="M30" s="1450"/>
      <c r="N30" s="1450"/>
      <c r="O30" s="1450"/>
      <c r="P30" s="1450"/>
      <c r="Q30" s="1450"/>
      <c r="R30" s="1450"/>
      <c r="S30" s="1450"/>
      <c r="T30" s="1450"/>
      <c r="U30" s="1450"/>
      <c r="V30" s="1450"/>
      <c r="W30" s="1450"/>
      <c r="X30" s="1450"/>
      <c r="Y30" s="1450"/>
      <c r="Z30" s="1450"/>
      <c r="AA30" s="1450"/>
      <c r="AB30" s="1450"/>
      <c r="AC30" s="1450"/>
      <c r="AD30" s="1450"/>
      <c r="AE30" s="1450"/>
      <c r="AF30" s="1450"/>
      <c r="AG30" s="1450"/>
      <c r="AH30" s="1450"/>
      <c r="AI30" s="1450"/>
      <c r="AJ30" s="1450"/>
      <c r="AK30" s="1450"/>
      <c r="AL30" s="1450"/>
      <c r="AM30" s="1450"/>
      <c r="AN30" s="1450"/>
      <c r="AO30" s="1450"/>
      <c r="AP30" s="1450"/>
      <c r="AQ30" s="1450"/>
      <c r="AR30" s="1450"/>
      <c r="AS30" s="1450"/>
      <c r="AT30" s="1450"/>
      <c r="AU30" s="1450"/>
      <c r="AV30" s="1450"/>
      <c r="AW30" s="1450"/>
      <c r="AX30" s="1450"/>
      <c r="AY30" s="1450"/>
      <c r="AZ30" s="1450"/>
      <c r="BA30" s="1450"/>
      <c r="BB30" s="1450"/>
      <c r="BC30" s="1450"/>
      <c r="BD30" s="1450"/>
      <c r="BE30" s="1450"/>
      <c r="BF30" s="1450"/>
      <c r="BG30" s="1450"/>
      <c r="BH30" s="1450"/>
      <c r="BI30" s="1450"/>
      <c r="BJ30" s="1451"/>
    </row>
    <row r="31" spans="2:102" ht="16.95" customHeight="1" x14ac:dyDescent="0.3">
      <c r="D31" s="155"/>
      <c r="F31" s="519"/>
      <c r="G31" s="519"/>
      <c r="H31" s="1444" t="s">
        <v>365</v>
      </c>
      <c r="I31" s="1444"/>
      <c r="J31" s="1444"/>
      <c r="K31" s="1444"/>
      <c r="L31" s="1444"/>
      <c r="M31" s="1444"/>
      <c r="N31" s="511"/>
      <c r="O31" s="511"/>
      <c r="P31" s="511"/>
      <c r="Q31" s="511"/>
      <c r="R31" s="1445" t="s">
        <v>366</v>
      </c>
      <c r="S31" s="1445"/>
      <c r="T31" s="1445"/>
      <c r="U31" s="1445"/>
      <c r="V31" s="1445"/>
      <c r="W31" s="1445"/>
      <c r="X31" s="1445"/>
      <c r="Y31" s="1445"/>
      <c r="Z31" s="1445"/>
      <c r="AA31" s="1445"/>
      <c r="AB31" s="1445"/>
      <c r="AC31" s="1445"/>
      <c r="AD31" s="1445"/>
      <c r="AE31" s="1445"/>
      <c r="AF31" s="1445"/>
      <c r="AG31" s="1445"/>
      <c r="AH31" s="1445"/>
      <c r="AI31" s="1445"/>
      <c r="AJ31" s="1445"/>
      <c r="AK31" s="1445"/>
      <c r="AL31" s="1445"/>
      <c r="AM31" s="1445"/>
      <c r="AN31" s="1445"/>
      <c r="AO31" s="1445"/>
      <c r="AP31" s="1445"/>
      <c r="AQ31" s="1445"/>
      <c r="AR31" s="1445"/>
      <c r="AS31" s="1445"/>
      <c r="AT31" s="1445"/>
      <c r="AU31" s="1445"/>
      <c r="AV31" s="1445"/>
      <c r="AW31" s="511"/>
      <c r="AX31" s="511"/>
      <c r="AY31" s="511"/>
      <c r="AZ31" s="511"/>
      <c r="BA31" s="511"/>
      <c r="BB31" s="1444" t="s">
        <v>367</v>
      </c>
      <c r="BC31" s="1444"/>
      <c r="BD31" s="1444"/>
      <c r="BE31" s="1444"/>
      <c r="BF31" s="1444"/>
      <c r="BG31" s="511"/>
      <c r="BH31" s="511"/>
      <c r="BI31" s="511"/>
      <c r="BJ31" s="23"/>
    </row>
    <row r="32" spans="2:102" ht="16.95" customHeight="1" x14ac:dyDescent="0.3">
      <c r="D32" s="130"/>
      <c r="H32" s="1446"/>
      <c r="I32" s="1447"/>
      <c r="J32" s="1447"/>
      <c r="K32" s="1447"/>
      <c r="L32" s="1447"/>
      <c r="M32" s="1447"/>
      <c r="N32" s="27"/>
      <c r="O32" s="27"/>
      <c r="P32" s="27"/>
      <c r="Q32" s="27"/>
      <c r="R32" s="1448"/>
      <c r="S32" s="1448"/>
      <c r="T32" s="1448"/>
      <c r="U32" s="1448"/>
      <c r="V32" s="1448"/>
      <c r="W32" s="1448"/>
      <c r="X32" s="1448"/>
      <c r="Y32" s="1448"/>
      <c r="Z32" s="1448"/>
      <c r="AA32" s="1448"/>
      <c r="AB32" s="1448"/>
      <c r="AC32" s="1448"/>
      <c r="AD32" s="1448"/>
      <c r="AE32" s="1448"/>
      <c r="AF32" s="1448"/>
      <c r="AG32" s="1448"/>
      <c r="AH32" s="1448"/>
      <c r="AI32" s="1448"/>
      <c r="AJ32" s="1448"/>
      <c r="AK32" s="1448"/>
      <c r="AL32" s="1448"/>
      <c r="AM32" s="1448"/>
      <c r="AN32" s="1448"/>
      <c r="AO32" s="1448"/>
      <c r="AP32" s="1448"/>
      <c r="AQ32" s="1448"/>
      <c r="AR32" s="1448"/>
      <c r="AS32" s="1448"/>
      <c r="AT32" s="1448"/>
      <c r="AU32" s="1448"/>
      <c r="AV32" s="1448"/>
      <c r="AW32" s="27"/>
      <c r="AX32" s="27"/>
      <c r="AY32" s="27"/>
      <c r="AZ32" s="27"/>
      <c r="BA32" s="27"/>
      <c r="BB32" s="1448"/>
      <c r="BC32" s="1448"/>
      <c r="BD32" s="1448"/>
      <c r="BE32" s="1448"/>
      <c r="BF32" s="1448"/>
      <c r="BJ32" s="23"/>
    </row>
    <row r="33" spans="4:62" ht="13.5" customHeight="1" x14ac:dyDescent="0.3">
      <c r="D33" s="130"/>
      <c r="H33" s="1446"/>
      <c r="I33" s="1447"/>
      <c r="J33" s="1447"/>
      <c r="K33" s="1447"/>
      <c r="L33" s="1447"/>
      <c r="M33" s="1447"/>
      <c r="N33" s="27"/>
      <c r="O33" s="27"/>
      <c r="P33" s="27"/>
      <c r="Q33" s="27"/>
      <c r="R33" s="1448"/>
      <c r="S33" s="1448"/>
      <c r="T33" s="1448"/>
      <c r="U33" s="1448"/>
      <c r="V33" s="1448"/>
      <c r="W33" s="1448"/>
      <c r="X33" s="1448"/>
      <c r="Y33" s="1448"/>
      <c r="Z33" s="1448"/>
      <c r="AA33" s="1448"/>
      <c r="AB33" s="1448"/>
      <c r="AC33" s="1448"/>
      <c r="AD33" s="1448"/>
      <c r="AE33" s="1448"/>
      <c r="AF33" s="1448"/>
      <c r="AG33" s="1448"/>
      <c r="AH33" s="1448"/>
      <c r="AI33" s="1448"/>
      <c r="AJ33" s="1448"/>
      <c r="AK33" s="1448"/>
      <c r="AL33" s="1448"/>
      <c r="AM33" s="1448"/>
      <c r="AN33" s="1448"/>
      <c r="AO33" s="1448"/>
      <c r="AP33" s="1448"/>
      <c r="AQ33" s="1448"/>
      <c r="AR33" s="1448"/>
      <c r="AS33" s="1448"/>
      <c r="AT33" s="1448"/>
      <c r="AU33" s="1448"/>
      <c r="AV33" s="1448"/>
      <c r="AW33" s="27"/>
      <c r="AX33" s="27"/>
      <c r="AY33" s="27"/>
      <c r="AZ33" s="27"/>
      <c r="BA33" s="27"/>
      <c r="BB33" s="1448"/>
      <c r="BC33" s="1448"/>
      <c r="BD33" s="1448"/>
      <c r="BE33" s="1448"/>
      <c r="BF33" s="1448"/>
      <c r="BJ33" s="23"/>
    </row>
    <row r="34" spans="4:62" ht="18" customHeight="1" x14ac:dyDescent="0.3">
      <c r="D34" s="130"/>
      <c r="H34" s="1446"/>
      <c r="I34" s="1447"/>
      <c r="J34" s="1447"/>
      <c r="K34" s="1447"/>
      <c r="L34" s="1447"/>
      <c r="M34" s="1447"/>
      <c r="N34" s="27"/>
      <c r="O34" s="27"/>
      <c r="P34" s="27"/>
      <c r="Q34" s="27"/>
      <c r="R34" s="1448"/>
      <c r="S34" s="1448"/>
      <c r="T34" s="1448"/>
      <c r="U34" s="1448"/>
      <c r="V34" s="1448"/>
      <c r="W34" s="1448"/>
      <c r="X34" s="1448"/>
      <c r="Y34" s="1448"/>
      <c r="Z34" s="1448"/>
      <c r="AA34" s="1448"/>
      <c r="AB34" s="1448"/>
      <c r="AC34" s="1448"/>
      <c r="AD34" s="1448"/>
      <c r="AE34" s="1448"/>
      <c r="AF34" s="1448"/>
      <c r="AG34" s="1448"/>
      <c r="AH34" s="1448"/>
      <c r="AI34" s="1448"/>
      <c r="AJ34" s="1448"/>
      <c r="AK34" s="1448"/>
      <c r="AL34" s="1448"/>
      <c r="AM34" s="1448"/>
      <c r="AN34" s="1448"/>
      <c r="AO34" s="1448"/>
      <c r="AP34" s="1448"/>
      <c r="AQ34" s="1448"/>
      <c r="AR34" s="1448"/>
      <c r="AS34" s="1448"/>
      <c r="AT34" s="1448"/>
      <c r="AU34" s="1448"/>
      <c r="AV34" s="1448"/>
      <c r="AW34" s="27"/>
      <c r="AX34" s="27"/>
      <c r="AY34" s="27"/>
      <c r="AZ34" s="27"/>
      <c r="BA34" s="27"/>
      <c r="BB34" s="1448"/>
      <c r="BC34" s="1448"/>
      <c r="BD34" s="1448"/>
      <c r="BE34" s="1448"/>
      <c r="BF34" s="1448"/>
      <c r="BJ34" s="23"/>
    </row>
    <row r="35" spans="4:62" ht="18" customHeight="1" x14ac:dyDescent="0.3">
      <c r="D35" s="130"/>
      <c r="H35" s="1446"/>
      <c r="I35" s="1447"/>
      <c r="J35" s="1447"/>
      <c r="K35" s="1447"/>
      <c r="L35" s="1447"/>
      <c r="M35" s="1447"/>
      <c r="N35" s="27"/>
      <c r="O35" s="27"/>
      <c r="P35" s="27"/>
      <c r="Q35" s="27"/>
      <c r="R35" s="1448"/>
      <c r="S35" s="1448"/>
      <c r="T35" s="1448"/>
      <c r="U35" s="1448"/>
      <c r="V35" s="1448"/>
      <c r="W35" s="1448"/>
      <c r="X35" s="1448"/>
      <c r="Y35" s="1448"/>
      <c r="Z35" s="1448"/>
      <c r="AA35" s="1448"/>
      <c r="AB35" s="1448"/>
      <c r="AC35" s="1448"/>
      <c r="AD35" s="1448"/>
      <c r="AE35" s="1448"/>
      <c r="AF35" s="1448"/>
      <c r="AG35" s="1448"/>
      <c r="AH35" s="1448"/>
      <c r="AI35" s="1448"/>
      <c r="AJ35" s="1448"/>
      <c r="AK35" s="1448"/>
      <c r="AL35" s="1448"/>
      <c r="AM35" s="1448"/>
      <c r="AN35" s="1448"/>
      <c r="AO35" s="1448"/>
      <c r="AP35" s="1448"/>
      <c r="AQ35" s="1448"/>
      <c r="AR35" s="1448"/>
      <c r="AS35" s="1448"/>
      <c r="AT35" s="1448"/>
      <c r="AU35" s="1448"/>
      <c r="AV35" s="1448"/>
      <c r="AW35" s="27"/>
      <c r="AX35" s="27"/>
      <c r="AY35" s="27"/>
      <c r="AZ35" s="27"/>
      <c r="BA35" s="27"/>
      <c r="BB35" s="1448"/>
      <c r="BC35" s="1448"/>
      <c r="BD35" s="1448"/>
      <c r="BE35" s="1448"/>
      <c r="BF35" s="1448"/>
      <c r="BJ35" s="23"/>
    </row>
    <row r="36" spans="4:62" ht="18" customHeight="1" thickBot="1" x14ac:dyDescent="0.35">
      <c r="D36" s="24"/>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6"/>
    </row>
    <row r="37" spans="4:62" ht="18" customHeight="1" x14ac:dyDescent="0.3"/>
    <row r="38" spans="4:62" ht="18" customHeight="1" x14ac:dyDescent="0.3"/>
  </sheetData>
  <sheetProtection algorithmName="SHA-512" hashValue="6fWZUAUgEL5IyI/JO/r7k+00gcML7rk0UehHn3Y1r7YqYYmO7YJqbUnwRKIZpyUQQ7IxmliZDJrjlU6M5smdmg==" saltValue="a/0QlzfrEj+8yA7fqzSQGA==" spinCount="100000" sheet="1" objects="1" scenarios="1"/>
  <mergeCells count="46">
    <mergeCell ref="J13:O13"/>
    <mergeCell ref="P13:R13"/>
    <mergeCell ref="S13:BC13"/>
    <mergeCell ref="BD13:BJ13"/>
    <mergeCell ref="D4:BJ5"/>
    <mergeCell ref="D6:BJ8"/>
    <mergeCell ref="D10:P10"/>
    <mergeCell ref="Q10:AT10"/>
    <mergeCell ref="D12:BJ12"/>
    <mergeCell ref="D28:BJ28"/>
    <mergeCell ref="D29:BJ30"/>
    <mergeCell ref="D20:BJ20"/>
    <mergeCell ref="J14:O14"/>
    <mergeCell ref="P14:R14"/>
    <mergeCell ref="S14:BC14"/>
    <mergeCell ref="BD14:BJ14"/>
    <mergeCell ref="J15:O15"/>
    <mergeCell ref="P15:R15"/>
    <mergeCell ref="S15:BC15"/>
    <mergeCell ref="BD15:BJ15"/>
    <mergeCell ref="J16:O16"/>
    <mergeCell ref="P16:R16"/>
    <mergeCell ref="S16:BC16"/>
    <mergeCell ref="BD16:BJ16"/>
    <mergeCell ref="BF19:BH19"/>
    <mergeCell ref="D21:BJ21"/>
    <mergeCell ref="F22:G22"/>
    <mergeCell ref="F23:G23"/>
    <mergeCell ref="F24:G24"/>
    <mergeCell ref="F25:G25"/>
    <mergeCell ref="BN29:BX29"/>
    <mergeCell ref="H31:M31"/>
    <mergeCell ref="R31:AV31"/>
    <mergeCell ref="BB31:BF31"/>
    <mergeCell ref="H35:M35"/>
    <mergeCell ref="R35:AV35"/>
    <mergeCell ref="BB35:BF35"/>
    <mergeCell ref="H33:M33"/>
    <mergeCell ref="R33:AV33"/>
    <mergeCell ref="BB33:BF33"/>
    <mergeCell ref="H34:M34"/>
    <mergeCell ref="R34:AV34"/>
    <mergeCell ref="BB34:BF34"/>
    <mergeCell ref="H32:M32"/>
    <mergeCell ref="R32:AV32"/>
    <mergeCell ref="BB32:BF32"/>
  </mergeCells>
  <conditionalFormatting sqref="P13:BC17">
    <cfRule type="expression" dxfId="26" priority="1">
      <formula>#REF!&gt;5</formula>
    </cfRule>
  </conditionalFormatting>
  <dataValidations count="2">
    <dataValidation type="list" allowBlank="1" showInputMessage="1" showErrorMessage="1" sqref="BF19:BH19" xr:uid="{C4A49645-DAE2-4B34-901F-F445383BE9E4}">
      <formula1>$CB$15:$CB$16</formula1>
    </dataValidation>
    <dataValidation allowBlank="1" showInputMessage="1" showErrorMessage="1" promptTitle="Fire Department Name" prompt="You must enter the Fire Department name on the Automatic Aid Response Worksheets" sqref="Q10:AT10" xr:uid="{A7D7493F-2A04-48CB-B6E4-28A1B3BB632F}"/>
  </dataValidations>
  <printOptions horizontalCentered="1" verticalCentered="1"/>
  <pageMargins left="0" right="0" top="0" bottom="0" header="1" footer="0"/>
  <pageSetup orientation="portrait" r:id="rId1"/>
  <headerFooter>
    <oddHeader>&amp;C&amp;G</oddHeader>
    <oddFooter>&amp;L&amp;D&amp;R&amp;N</oddFooter>
  </headerFooter>
  <drawing r:id="rId2"/>
  <legacyDrawingHF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9365-F459-4E71-91C8-A62B1D9D9048}">
  <sheetPr>
    <tabColor theme="2" tint="-0.89999084444715716"/>
  </sheetPr>
  <dimension ref="C2:L28"/>
  <sheetViews>
    <sheetView showGridLines="0" showRowColHeaders="0" zoomScaleNormal="100" workbookViewId="0">
      <selection activeCell="D6" sqref="D6"/>
    </sheetView>
  </sheetViews>
  <sheetFormatPr defaultRowHeight="14.4" x14ac:dyDescent="0.3"/>
  <cols>
    <col min="1" max="1" width="9.109375" style="259"/>
    <col min="2" max="2" width="3.109375" style="259" customWidth="1"/>
    <col min="3" max="3" width="36.88671875" style="259" bestFit="1" customWidth="1"/>
    <col min="4" max="4" width="10.33203125" style="259" customWidth="1"/>
    <col min="5" max="6" width="9.6640625" style="259" customWidth="1"/>
    <col min="7" max="257" width="9.109375" style="259"/>
    <col min="258" max="258" width="3.109375" style="259" customWidth="1"/>
    <col min="259" max="259" width="36.88671875" style="259" bestFit="1" customWidth="1"/>
    <col min="260" max="260" width="10.33203125" style="259" customWidth="1"/>
    <col min="261" max="262" width="9.6640625" style="259" customWidth="1"/>
    <col min="263" max="513" width="9.109375" style="259"/>
    <col min="514" max="514" width="3.109375" style="259" customWidth="1"/>
    <col min="515" max="515" width="36.88671875" style="259" bestFit="1" customWidth="1"/>
    <col min="516" max="516" width="10.33203125" style="259" customWidth="1"/>
    <col min="517" max="518" width="9.6640625" style="259" customWidth="1"/>
    <col min="519" max="769" width="9.109375" style="259"/>
    <col min="770" max="770" width="3.109375" style="259" customWidth="1"/>
    <col min="771" max="771" width="36.88671875" style="259" bestFit="1" customWidth="1"/>
    <col min="772" max="772" width="10.33203125" style="259" customWidth="1"/>
    <col min="773" max="774" width="9.6640625" style="259" customWidth="1"/>
    <col min="775" max="1025" width="9.109375" style="259"/>
    <col min="1026" max="1026" width="3.109375" style="259" customWidth="1"/>
    <col min="1027" max="1027" width="36.88671875" style="259" bestFit="1" customWidth="1"/>
    <col min="1028" max="1028" width="10.33203125" style="259" customWidth="1"/>
    <col min="1029" max="1030" width="9.6640625" style="259" customWidth="1"/>
    <col min="1031" max="1281" width="9.109375" style="259"/>
    <col min="1282" max="1282" width="3.109375" style="259" customWidth="1"/>
    <col min="1283" max="1283" width="36.88671875" style="259" bestFit="1" customWidth="1"/>
    <col min="1284" max="1284" width="10.33203125" style="259" customWidth="1"/>
    <col min="1285" max="1286" width="9.6640625" style="259" customWidth="1"/>
    <col min="1287" max="1537" width="9.109375" style="259"/>
    <col min="1538" max="1538" width="3.109375" style="259" customWidth="1"/>
    <col min="1539" max="1539" width="36.88671875" style="259" bestFit="1" customWidth="1"/>
    <col min="1540" max="1540" width="10.33203125" style="259" customWidth="1"/>
    <col min="1541" max="1542" width="9.6640625" style="259" customWidth="1"/>
    <col min="1543" max="1793" width="9.109375" style="259"/>
    <col min="1794" max="1794" width="3.109375" style="259" customWidth="1"/>
    <col min="1795" max="1795" width="36.88671875" style="259" bestFit="1" customWidth="1"/>
    <col min="1796" max="1796" width="10.33203125" style="259" customWidth="1"/>
    <col min="1797" max="1798" width="9.6640625" style="259" customWidth="1"/>
    <col min="1799" max="2049" width="9.109375" style="259"/>
    <col min="2050" max="2050" width="3.109375" style="259" customWidth="1"/>
    <col min="2051" max="2051" width="36.88671875" style="259" bestFit="1" customWidth="1"/>
    <col min="2052" max="2052" width="10.33203125" style="259" customWidth="1"/>
    <col min="2053" max="2054" width="9.6640625" style="259" customWidth="1"/>
    <col min="2055" max="2305" width="9.109375" style="259"/>
    <col min="2306" max="2306" width="3.109375" style="259" customWidth="1"/>
    <col min="2307" max="2307" width="36.88671875" style="259" bestFit="1" customWidth="1"/>
    <col min="2308" max="2308" width="10.33203125" style="259" customWidth="1"/>
    <col min="2309" max="2310" width="9.6640625" style="259" customWidth="1"/>
    <col min="2311" max="2561" width="9.109375" style="259"/>
    <col min="2562" max="2562" width="3.109375" style="259" customWidth="1"/>
    <col min="2563" max="2563" width="36.88671875" style="259" bestFit="1" customWidth="1"/>
    <col min="2564" max="2564" width="10.33203125" style="259" customWidth="1"/>
    <col min="2565" max="2566" width="9.6640625" style="259" customWidth="1"/>
    <col min="2567" max="2817" width="9.109375" style="259"/>
    <col min="2818" max="2818" width="3.109375" style="259" customWidth="1"/>
    <col min="2819" max="2819" width="36.88671875" style="259" bestFit="1" customWidth="1"/>
    <col min="2820" max="2820" width="10.33203125" style="259" customWidth="1"/>
    <col min="2821" max="2822" width="9.6640625" style="259" customWidth="1"/>
    <col min="2823" max="3073" width="9.109375" style="259"/>
    <col min="3074" max="3074" width="3.109375" style="259" customWidth="1"/>
    <col min="3075" max="3075" width="36.88671875" style="259" bestFit="1" customWidth="1"/>
    <col min="3076" max="3076" width="10.33203125" style="259" customWidth="1"/>
    <col min="3077" max="3078" width="9.6640625" style="259" customWidth="1"/>
    <col min="3079" max="3329" width="9.109375" style="259"/>
    <col min="3330" max="3330" width="3.109375" style="259" customWidth="1"/>
    <col min="3331" max="3331" width="36.88671875" style="259" bestFit="1" customWidth="1"/>
    <col min="3332" max="3332" width="10.33203125" style="259" customWidth="1"/>
    <col min="3333" max="3334" width="9.6640625" style="259" customWidth="1"/>
    <col min="3335" max="3585" width="9.109375" style="259"/>
    <col min="3586" max="3586" width="3.109375" style="259" customWidth="1"/>
    <col min="3587" max="3587" width="36.88671875" style="259" bestFit="1" customWidth="1"/>
    <col min="3588" max="3588" width="10.33203125" style="259" customWidth="1"/>
    <col min="3589" max="3590" width="9.6640625" style="259" customWidth="1"/>
    <col min="3591" max="3841" width="9.109375" style="259"/>
    <col min="3842" max="3842" width="3.109375" style="259" customWidth="1"/>
    <col min="3843" max="3843" width="36.88671875" style="259" bestFit="1" customWidth="1"/>
    <col min="3844" max="3844" width="10.33203125" style="259" customWidth="1"/>
    <col min="3845" max="3846" width="9.6640625" style="259" customWidth="1"/>
    <col min="3847" max="4097" width="9.109375" style="259"/>
    <col min="4098" max="4098" width="3.109375" style="259" customWidth="1"/>
    <col min="4099" max="4099" width="36.88671875" style="259" bestFit="1" customWidth="1"/>
    <col min="4100" max="4100" width="10.33203125" style="259" customWidth="1"/>
    <col min="4101" max="4102" width="9.6640625" style="259" customWidth="1"/>
    <col min="4103" max="4353" width="9.109375" style="259"/>
    <col min="4354" max="4354" width="3.109375" style="259" customWidth="1"/>
    <col min="4355" max="4355" width="36.88671875" style="259" bestFit="1" customWidth="1"/>
    <col min="4356" max="4356" width="10.33203125" style="259" customWidth="1"/>
    <col min="4357" max="4358" width="9.6640625" style="259" customWidth="1"/>
    <col min="4359" max="4609" width="9.109375" style="259"/>
    <col min="4610" max="4610" width="3.109375" style="259" customWidth="1"/>
    <col min="4611" max="4611" width="36.88671875" style="259" bestFit="1" customWidth="1"/>
    <col min="4612" max="4612" width="10.33203125" style="259" customWidth="1"/>
    <col min="4613" max="4614" width="9.6640625" style="259" customWidth="1"/>
    <col min="4615" max="4865" width="9.109375" style="259"/>
    <col min="4866" max="4866" width="3.109375" style="259" customWidth="1"/>
    <col min="4867" max="4867" width="36.88671875" style="259" bestFit="1" customWidth="1"/>
    <col min="4868" max="4868" width="10.33203125" style="259" customWidth="1"/>
    <col min="4869" max="4870" width="9.6640625" style="259" customWidth="1"/>
    <col min="4871" max="5121" width="9.109375" style="259"/>
    <col min="5122" max="5122" width="3.109375" style="259" customWidth="1"/>
    <col min="5123" max="5123" width="36.88671875" style="259" bestFit="1" customWidth="1"/>
    <col min="5124" max="5124" width="10.33203125" style="259" customWidth="1"/>
    <col min="5125" max="5126" width="9.6640625" style="259" customWidth="1"/>
    <col min="5127" max="5377" width="9.109375" style="259"/>
    <col min="5378" max="5378" width="3.109375" style="259" customWidth="1"/>
    <col min="5379" max="5379" width="36.88671875" style="259" bestFit="1" customWidth="1"/>
    <col min="5380" max="5380" width="10.33203125" style="259" customWidth="1"/>
    <col min="5381" max="5382" width="9.6640625" style="259" customWidth="1"/>
    <col min="5383" max="5633" width="9.109375" style="259"/>
    <col min="5634" max="5634" width="3.109375" style="259" customWidth="1"/>
    <col min="5635" max="5635" width="36.88671875" style="259" bestFit="1" customWidth="1"/>
    <col min="5636" max="5636" width="10.33203125" style="259" customWidth="1"/>
    <col min="5637" max="5638" width="9.6640625" style="259" customWidth="1"/>
    <col min="5639" max="5889" width="9.109375" style="259"/>
    <col min="5890" max="5890" width="3.109375" style="259" customWidth="1"/>
    <col min="5891" max="5891" width="36.88671875" style="259" bestFit="1" customWidth="1"/>
    <col min="5892" max="5892" width="10.33203125" style="259" customWidth="1"/>
    <col min="5893" max="5894" width="9.6640625" style="259" customWidth="1"/>
    <col min="5895" max="6145" width="9.109375" style="259"/>
    <col min="6146" max="6146" width="3.109375" style="259" customWidth="1"/>
    <col min="6147" max="6147" width="36.88671875" style="259" bestFit="1" customWidth="1"/>
    <col min="6148" max="6148" width="10.33203125" style="259" customWidth="1"/>
    <col min="6149" max="6150" width="9.6640625" style="259" customWidth="1"/>
    <col min="6151" max="6401" width="9.109375" style="259"/>
    <col min="6402" max="6402" width="3.109375" style="259" customWidth="1"/>
    <col min="6403" max="6403" width="36.88671875" style="259" bestFit="1" customWidth="1"/>
    <col min="6404" max="6404" width="10.33203125" style="259" customWidth="1"/>
    <col min="6405" max="6406" width="9.6640625" style="259" customWidth="1"/>
    <col min="6407" max="6657" width="9.109375" style="259"/>
    <col min="6658" max="6658" width="3.109375" style="259" customWidth="1"/>
    <col min="6659" max="6659" width="36.88671875" style="259" bestFit="1" customWidth="1"/>
    <col min="6660" max="6660" width="10.33203125" style="259" customWidth="1"/>
    <col min="6661" max="6662" width="9.6640625" style="259" customWidth="1"/>
    <col min="6663" max="6913" width="9.109375" style="259"/>
    <col min="6914" max="6914" width="3.109375" style="259" customWidth="1"/>
    <col min="6915" max="6915" width="36.88671875" style="259" bestFit="1" customWidth="1"/>
    <col min="6916" max="6916" width="10.33203125" style="259" customWidth="1"/>
    <col min="6917" max="6918" width="9.6640625" style="259" customWidth="1"/>
    <col min="6919" max="7169" width="9.109375" style="259"/>
    <col min="7170" max="7170" width="3.109375" style="259" customWidth="1"/>
    <col min="7171" max="7171" width="36.88671875" style="259" bestFit="1" customWidth="1"/>
    <col min="7172" max="7172" width="10.33203125" style="259" customWidth="1"/>
    <col min="7173" max="7174" width="9.6640625" style="259" customWidth="1"/>
    <col min="7175" max="7425" width="9.109375" style="259"/>
    <col min="7426" max="7426" width="3.109375" style="259" customWidth="1"/>
    <col min="7427" max="7427" width="36.88671875" style="259" bestFit="1" customWidth="1"/>
    <col min="7428" max="7428" width="10.33203125" style="259" customWidth="1"/>
    <col min="7429" max="7430" width="9.6640625" style="259" customWidth="1"/>
    <col min="7431" max="7681" width="9.109375" style="259"/>
    <col min="7682" max="7682" width="3.109375" style="259" customWidth="1"/>
    <col min="7683" max="7683" width="36.88671875" style="259" bestFit="1" customWidth="1"/>
    <col min="7684" max="7684" width="10.33203125" style="259" customWidth="1"/>
    <col min="7685" max="7686" width="9.6640625" style="259" customWidth="1"/>
    <col min="7687" max="7937" width="9.109375" style="259"/>
    <col min="7938" max="7938" width="3.109375" style="259" customWidth="1"/>
    <col min="7939" max="7939" width="36.88671875" style="259" bestFit="1" customWidth="1"/>
    <col min="7940" max="7940" width="10.33203125" style="259" customWidth="1"/>
    <col min="7941" max="7942" width="9.6640625" style="259" customWidth="1"/>
    <col min="7943" max="8193" width="9.109375" style="259"/>
    <col min="8194" max="8194" width="3.109375" style="259" customWidth="1"/>
    <col min="8195" max="8195" width="36.88671875" style="259" bestFit="1" customWidth="1"/>
    <col min="8196" max="8196" width="10.33203125" style="259" customWidth="1"/>
    <col min="8197" max="8198" width="9.6640625" style="259" customWidth="1"/>
    <col min="8199" max="8449" width="9.109375" style="259"/>
    <col min="8450" max="8450" width="3.109375" style="259" customWidth="1"/>
    <col min="8451" max="8451" width="36.88671875" style="259" bestFit="1" customWidth="1"/>
    <col min="8452" max="8452" width="10.33203125" style="259" customWidth="1"/>
    <col min="8453" max="8454" width="9.6640625" style="259" customWidth="1"/>
    <col min="8455" max="8705" width="9.109375" style="259"/>
    <col min="8706" max="8706" width="3.109375" style="259" customWidth="1"/>
    <col min="8707" max="8707" width="36.88671875" style="259" bestFit="1" customWidth="1"/>
    <col min="8708" max="8708" width="10.33203125" style="259" customWidth="1"/>
    <col min="8709" max="8710" width="9.6640625" style="259" customWidth="1"/>
    <col min="8711" max="8961" width="9.109375" style="259"/>
    <col min="8962" max="8962" width="3.109375" style="259" customWidth="1"/>
    <col min="8963" max="8963" width="36.88671875" style="259" bestFit="1" customWidth="1"/>
    <col min="8964" max="8964" width="10.33203125" style="259" customWidth="1"/>
    <col min="8965" max="8966" width="9.6640625" style="259" customWidth="1"/>
    <col min="8967" max="9217" width="9.109375" style="259"/>
    <col min="9218" max="9218" width="3.109375" style="259" customWidth="1"/>
    <col min="9219" max="9219" width="36.88671875" style="259" bestFit="1" customWidth="1"/>
    <col min="9220" max="9220" width="10.33203125" style="259" customWidth="1"/>
    <col min="9221" max="9222" width="9.6640625" style="259" customWidth="1"/>
    <col min="9223" max="9473" width="9.109375" style="259"/>
    <col min="9474" max="9474" width="3.109375" style="259" customWidth="1"/>
    <col min="9475" max="9475" width="36.88671875" style="259" bestFit="1" customWidth="1"/>
    <col min="9476" max="9476" width="10.33203125" style="259" customWidth="1"/>
    <col min="9477" max="9478" width="9.6640625" style="259" customWidth="1"/>
    <col min="9479" max="9729" width="9.109375" style="259"/>
    <col min="9730" max="9730" width="3.109375" style="259" customWidth="1"/>
    <col min="9731" max="9731" width="36.88671875" style="259" bestFit="1" customWidth="1"/>
    <col min="9732" max="9732" width="10.33203125" style="259" customWidth="1"/>
    <col min="9733" max="9734" width="9.6640625" style="259" customWidth="1"/>
    <col min="9735" max="9985" width="9.109375" style="259"/>
    <col min="9986" max="9986" width="3.109375" style="259" customWidth="1"/>
    <col min="9987" max="9987" width="36.88671875" style="259" bestFit="1" customWidth="1"/>
    <col min="9988" max="9988" width="10.33203125" style="259" customWidth="1"/>
    <col min="9989" max="9990" width="9.6640625" style="259" customWidth="1"/>
    <col min="9991" max="10241" width="9.109375" style="259"/>
    <col min="10242" max="10242" width="3.109375" style="259" customWidth="1"/>
    <col min="10243" max="10243" width="36.88671875" style="259" bestFit="1" customWidth="1"/>
    <col min="10244" max="10244" width="10.33203125" style="259" customWidth="1"/>
    <col min="10245" max="10246" width="9.6640625" style="259" customWidth="1"/>
    <col min="10247" max="10497" width="9.109375" style="259"/>
    <col min="10498" max="10498" width="3.109375" style="259" customWidth="1"/>
    <col min="10499" max="10499" width="36.88671875" style="259" bestFit="1" customWidth="1"/>
    <col min="10500" max="10500" width="10.33203125" style="259" customWidth="1"/>
    <col min="10501" max="10502" width="9.6640625" style="259" customWidth="1"/>
    <col min="10503" max="10753" width="9.109375" style="259"/>
    <col min="10754" max="10754" width="3.109375" style="259" customWidth="1"/>
    <col min="10755" max="10755" width="36.88671875" style="259" bestFit="1" customWidth="1"/>
    <col min="10756" max="10756" width="10.33203125" style="259" customWidth="1"/>
    <col min="10757" max="10758" width="9.6640625" style="259" customWidth="1"/>
    <col min="10759" max="11009" width="9.109375" style="259"/>
    <col min="11010" max="11010" width="3.109375" style="259" customWidth="1"/>
    <col min="11011" max="11011" width="36.88671875" style="259" bestFit="1" customWidth="1"/>
    <col min="11012" max="11012" width="10.33203125" style="259" customWidth="1"/>
    <col min="11013" max="11014" width="9.6640625" style="259" customWidth="1"/>
    <col min="11015" max="11265" width="9.109375" style="259"/>
    <col min="11266" max="11266" width="3.109375" style="259" customWidth="1"/>
    <col min="11267" max="11267" width="36.88671875" style="259" bestFit="1" customWidth="1"/>
    <col min="11268" max="11268" width="10.33203125" style="259" customWidth="1"/>
    <col min="11269" max="11270" width="9.6640625" style="259" customWidth="1"/>
    <col min="11271" max="11521" width="9.109375" style="259"/>
    <col min="11522" max="11522" width="3.109375" style="259" customWidth="1"/>
    <col min="11523" max="11523" width="36.88671875" style="259" bestFit="1" customWidth="1"/>
    <col min="11524" max="11524" width="10.33203125" style="259" customWidth="1"/>
    <col min="11525" max="11526" width="9.6640625" style="259" customWidth="1"/>
    <col min="11527" max="11777" width="9.109375" style="259"/>
    <col min="11778" max="11778" width="3.109375" style="259" customWidth="1"/>
    <col min="11779" max="11779" width="36.88671875" style="259" bestFit="1" customWidth="1"/>
    <col min="11780" max="11780" width="10.33203125" style="259" customWidth="1"/>
    <col min="11781" max="11782" width="9.6640625" style="259" customWidth="1"/>
    <col min="11783" max="12033" width="9.109375" style="259"/>
    <col min="12034" max="12034" width="3.109375" style="259" customWidth="1"/>
    <col min="12035" max="12035" width="36.88671875" style="259" bestFit="1" customWidth="1"/>
    <col min="12036" max="12036" width="10.33203125" style="259" customWidth="1"/>
    <col min="12037" max="12038" width="9.6640625" style="259" customWidth="1"/>
    <col min="12039" max="12289" width="9.109375" style="259"/>
    <col min="12290" max="12290" width="3.109375" style="259" customWidth="1"/>
    <col min="12291" max="12291" width="36.88671875" style="259" bestFit="1" customWidth="1"/>
    <col min="12292" max="12292" width="10.33203125" style="259" customWidth="1"/>
    <col min="12293" max="12294" width="9.6640625" style="259" customWidth="1"/>
    <col min="12295" max="12545" width="9.109375" style="259"/>
    <col min="12546" max="12546" width="3.109375" style="259" customWidth="1"/>
    <col min="12547" max="12547" width="36.88671875" style="259" bestFit="1" customWidth="1"/>
    <col min="12548" max="12548" width="10.33203125" style="259" customWidth="1"/>
    <col min="12549" max="12550" width="9.6640625" style="259" customWidth="1"/>
    <col min="12551" max="12801" width="9.109375" style="259"/>
    <col min="12802" max="12802" width="3.109375" style="259" customWidth="1"/>
    <col min="12803" max="12803" width="36.88671875" style="259" bestFit="1" customWidth="1"/>
    <col min="12804" max="12804" width="10.33203125" style="259" customWidth="1"/>
    <col min="12805" max="12806" width="9.6640625" style="259" customWidth="1"/>
    <col min="12807" max="13057" width="9.109375" style="259"/>
    <col min="13058" max="13058" width="3.109375" style="259" customWidth="1"/>
    <col min="13059" max="13059" width="36.88671875" style="259" bestFit="1" customWidth="1"/>
    <col min="13060" max="13060" width="10.33203125" style="259" customWidth="1"/>
    <col min="13061" max="13062" width="9.6640625" style="259" customWidth="1"/>
    <col min="13063" max="13313" width="9.109375" style="259"/>
    <col min="13314" max="13314" width="3.109375" style="259" customWidth="1"/>
    <col min="13315" max="13315" width="36.88671875" style="259" bestFit="1" customWidth="1"/>
    <col min="13316" max="13316" width="10.33203125" style="259" customWidth="1"/>
    <col min="13317" max="13318" width="9.6640625" style="259" customWidth="1"/>
    <col min="13319" max="13569" width="9.109375" style="259"/>
    <col min="13570" max="13570" width="3.109375" style="259" customWidth="1"/>
    <col min="13571" max="13571" width="36.88671875" style="259" bestFit="1" customWidth="1"/>
    <col min="13572" max="13572" width="10.33203125" style="259" customWidth="1"/>
    <col min="13573" max="13574" width="9.6640625" style="259" customWidth="1"/>
    <col min="13575" max="13825" width="9.109375" style="259"/>
    <col min="13826" max="13826" width="3.109375" style="259" customWidth="1"/>
    <col min="13827" max="13827" width="36.88671875" style="259" bestFit="1" customWidth="1"/>
    <col min="13828" max="13828" width="10.33203125" style="259" customWidth="1"/>
    <col min="13829" max="13830" width="9.6640625" style="259" customWidth="1"/>
    <col min="13831" max="14081" width="9.109375" style="259"/>
    <col min="14082" max="14082" width="3.109375" style="259" customWidth="1"/>
    <col min="14083" max="14083" width="36.88671875" style="259" bestFit="1" customWidth="1"/>
    <col min="14084" max="14084" width="10.33203125" style="259" customWidth="1"/>
    <col min="14085" max="14086" width="9.6640625" style="259" customWidth="1"/>
    <col min="14087" max="14337" width="9.109375" style="259"/>
    <col min="14338" max="14338" width="3.109375" style="259" customWidth="1"/>
    <col min="14339" max="14339" width="36.88671875" style="259" bestFit="1" customWidth="1"/>
    <col min="14340" max="14340" width="10.33203125" style="259" customWidth="1"/>
    <col min="14341" max="14342" width="9.6640625" style="259" customWidth="1"/>
    <col min="14343" max="14593" width="9.109375" style="259"/>
    <col min="14594" max="14594" width="3.109375" style="259" customWidth="1"/>
    <col min="14595" max="14595" width="36.88671875" style="259" bestFit="1" customWidth="1"/>
    <col min="14596" max="14596" width="10.33203125" style="259" customWidth="1"/>
    <col min="14597" max="14598" width="9.6640625" style="259" customWidth="1"/>
    <col min="14599" max="14849" width="9.109375" style="259"/>
    <col min="14850" max="14850" width="3.109375" style="259" customWidth="1"/>
    <col min="14851" max="14851" width="36.88671875" style="259" bestFit="1" customWidth="1"/>
    <col min="14852" max="14852" width="10.33203125" style="259" customWidth="1"/>
    <col min="14853" max="14854" width="9.6640625" style="259" customWidth="1"/>
    <col min="14855" max="15105" width="9.109375" style="259"/>
    <col min="15106" max="15106" width="3.109375" style="259" customWidth="1"/>
    <col min="15107" max="15107" width="36.88671875" style="259" bestFit="1" customWidth="1"/>
    <col min="15108" max="15108" width="10.33203125" style="259" customWidth="1"/>
    <col min="15109" max="15110" width="9.6640625" style="259" customWidth="1"/>
    <col min="15111" max="15361" width="9.109375" style="259"/>
    <col min="15362" max="15362" width="3.109375" style="259" customWidth="1"/>
    <col min="15363" max="15363" width="36.88671875" style="259" bestFit="1" customWidth="1"/>
    <col min="15364" max="15364" width="10.33203125" style="259" customWidth="1"/>
    <col min="15365" max="15366" width="9.6640625" style="259" customWidth="1"/>
    <col min="15367" max="15617" width="9.109375" style="259"/>
    <col min="15618" max="15618" width="3.109375" style="259" customWidth="1"/>
    <col min="15619" max="15619" width="36.88671875" style="259" bestFit="1" customWidth="1"/>
    <col min="15620" max="15620" width="10.33203125" style="259" customWidth="1"/>
    <col min="15621" max="15622" width="9.6640625" style="259" customWidth="1"/>
    <col min="15623" max="15873" width="9.109375" style="259"/>
    <col min="15874" max="15874" width="3.109375" style="259" customWidth="1"/>
    <col min="15875" max="15875" width="36.88671875" style="259" bestFit="1" customWidth="1"/>
    <col min="15876" max="15876" width="10.33203125" style="259" customWidth="1"/>
    <col min="15877" max="15878" width="9.6640625" style="259" customWidth="1"/>
    <col min="15879" max="16129" width="9.109375" style="259"/>
    <col min="16130" max="16130" width="3.109375" style="259" customWidth="1"/>
    <col min="16131" max="16131" width="36.88671875" style="259" bestFit="1" customWidth="1"/>
    <col min="16132" max="16132" width="10.33203125" style="259" customWidth="1"/>
    <col min="16133" max="16134" width="9.6640625" style="259" customWidth="1"/>
    <col min="16135" max="16384" width="9.109375" style="259"/>
  </cols>
  <sheetData>
    <row r="2" spans="3:12" ht="15" thickBot="1" x14ac:dyDescent="0.35"/>
    <row r="3" spans="3:12" ht="17.25" customHeight="1" x14ac:dyDescent="0.3">
      <c r="C3" s="1461" t="s">
        <v>639</v>
      </c>
      <c r="D3" s="1462"/>
      <c r="E3" s="1465" t="s">
        <v>640</v>
      </c>
      <c r="F3" s="1467" t="s">
        <v>641</v>
      </c>
    </row>
    <row r="4" spans="3:12" ht="14.25" customHeight="1" thickBot="1" x14ac:dyDescent="0.35">
      <c r="C4" s="1463"/>
      <c r="D4" s="1464"/>
      <c r="E4" s="1466"/>
      <c r="F4" s="1468"/>
    </row>
    <row r="5" spans="3:12" ht="20.100000000000001" customHeight="1" thickBot="1" x14ac:dyDescent="0.35">
      <c r="C5" s="1469" t="s">
        <v>735</v>
      </c>
      <c r="D5" s="1470"/>
      <c r="E5" s="1470"/>
      <c r="F5" s="1471"/>
    </row>
    <row r="6" spans="3:12" ht="15" thickBot="1" x14ac:dyDescent="0.35">
      <c r="C6" s="260" t="s">
        <v>642</v>
      </c>
      <c r="D6" s="336"/>
      <c r="E6" s="261">
        <f>D6*0.002</f>
        <v>0</v>
      </c>
      <c r="F6" s="262">
        <v>0.2</v>
      </c>
    </row>
    <row r="7" spans="3:12" ht="9" customHeight="1" thickBot="1" x14ac:dyDescent="0.35">
      <c r="C7" s="263"/>
      <c r="E7" s="264"/>
      <c r="F7" s="265"/>
      <c r="L7" s="266"/>
    </row>
    <row r="8" spans="3:12" ht="20.100000000000001" customHeight="1" thickBot="1" x14ac:dyDescent="0.35">
      <c r="C8" s="1472" t="s">
        <v>736</v>
      </c>
      <c r="D8" s="1473"/>
      <c r="E8" s="1473"/>
      <c r="F8" s="1474"/>
      <c r="L8" s="267"/>
    </row>
    <row r="9" spans="3:12" ht="30.75" customHeight="1" thickBot="1" x14ac:dyDescent="0.35">
      <c r="C9" s="1475" t="s">
        <v>643</v>
      </c>
      <c r="D9" s="1476"/>
      <c r="E9" s="337">
        <v>0.15</v>
      </c>
      <c r="F9" s="268">
        <v>0.15</v>
      </c>
    </row>
    <row r="10" spans="3:12" ht="9" customHeight="1" thickBot="1" x14ac:dyDescent="0.35">
      <c r="C10" s="263"/>
      <c r="E10" s="264"/>
      <c r="F10" s="265"/>
    </row>
    <row r="11" spans="3:12" ht="20.100000000000001" customHeight="1" thickBot="1" x14ac:dyDescent="0.35">
      <c r="C11" s="1469" t="s">
        <v>644</v>
      </c>
      <c r="D11" s="1470"/>
      <c r="E11" s="1470"/>
      <c r="F11" s="1471"/>
    </row>
    <row r="12" spans="3:12" ht="45.75" customHeight="1" thickBot="1" x14ac:dyDescent="0.35">
      <c r="C12" s="1477" t="s">
        <v>645</v>
      </c>
      <c r="D12" s="1478"/>
      <c r="E12" s="338">
        <v>0.1</v>
      </c>
      <c r="F12" s="269">
        <v>0.1</v>
      </c>
    </row>
    <row r="13" spans="3:12" ht="9" customHeight="1" thickBot="1" x14ac:dyDescent="0.35">
      <c r="C13" s="263"/>
      <c r="E13" s="270"/>
      <c r="F13" s="265"/>
    </row>
    <row r="14" spans="3:12" ht="20.100000000000001" customHeight="1" thickBot="1" x14ac:dyDescent="0.35">
      <c r="C14" s="1469" t="s">
        <v>734</v>
      </c>
      <c r="D14" s="1470"/>
      <c r="E14" s="1470"/>
      <c r="F14" s="1471"/>
    </row>
    <row r="15" spans="3:12" ht="30" customHeight="1" x14ac:dyDescent="0.3">
      <c r="C15" s="1479" t="s">
        <v>646</v>
      </c>
      <c r="D15" s="1480"/>
      <c r="E15" s="339"/>
      <c r="F15" s="271">
        <v>0.35</v>
      </c>
    </row>
    <row r="16" spans="3:12" x14ac:dyDescent="0.3">
      <c r="C16" s="1481" t="s">
        <v>647</v>
      </c>
      <c r="D16" s="1482"/>
      <c r="E16" s="272"/>
      <c r="F16" s="273"/>
    </row>
    <row r="17" spans="3:6" ht="30" customHeight="1" x14ac:dyDescent="0.3">
      <c r="C17" s="1459" t="s">
        <v>648</v>
      </c>
      <c r="D17" s="1460"/>
      <c r="E17" s="340"/>
      <c r="F17" s="273">
        <v>0.2</v>
      </c>
    </row>
    <row r="18" spans="3:6" x14ac:dyDescent="0.3">
      <c r="C18" s="1481" t="s">
        <v>647</v>
      </c>
      <c r="D18" s="1482"/>
      <c r="E18" s="272"/>
      <c r="F18" s="273"/>
    </row>
    <row r="19" spans="3:6" ht="33" customHeight="1" thickBot="1" x14ac:dyDescent="0.35">
      <c r="C19" s="1483" t="s">
        <v>649</v>
      </c>
      <c r="D19" s="1484"/>
      <c r="E19" s="341"/>
      <c r="F19" s="274">
        <v>0.1</v>
      </c>
    </row>
    <row r="20" spans="3:6" ht="9" customHeight="1" thickBot="1" x14ac:dyDescent="0.35">
      <c r="C20" s="263"/>
      <c r="E20" s="270"/>
      <c r="F20" s="265"/>
    </row>
    <row r="21" spans="3:6" ht="20.100000000000001" customHeight="1" thickBot="1" x14ac:dyDescent="0.35">
      <c r="C21" s="1469" t="s">
        <v>650</v>
      </c>
      <c r="D21" s="1470"/>
      <c r="E21" s="1470"/>
      <c r="F21" s="1471"/>
    </row>
    <row r="22" spans="3:6" ht="30" customHeight="1" x14ac:dyDescent="0.3">
      <c r="C22" s="1485" t="s">
        <v>651</v>
      </c>
      <c r="D22" s="1486"/>
      <c r="E22" s="342">
        <v>0.1</v>
      </c>
      <c r="F22" s="275">
        <v>0.1</v>
      </c>
    </row>
    <row r="23" spans="3:6" x14ac:dyDescent="0.3">
      <c r="C23" s="1481" t="s">
        <v>647</v>
      </c>
      <c r="D23" s="1487"/>
      <c r="E23" s="276"/>
      <c r="F23" s="277"/>
    </row>
    <row r="24" spans="3:6" ht="30.75" customHeight="1" thickBot="1" x14ac:dyDescent="0.35">
      <c r="C24" s="1488" t="s">
        <v>652</v>
      </c>
      <c r="D24" s="1489"/>
      <c r="E24" s="341"/>
      <c r="F24" s="278">
        <v>0.05</v>
      </c>
    </row>
    <row r="25" spans="3:6" ht="9" customHeight="1" thickBot="1" x14ac:dyDescent="0.35">
      <c r="C25" s="263"/>
      <c r="E25" s="270"/>
      <c r="F25" s="279"/>
    </row>
    <row r="26" spans="3:6" ht="20.100000000000001" customHeight="1" thickBot="1" x14ac:dyDescent="0.35">
      <c r="C26" s="1469" t="s">
        <v>653</v>
      </c>
      <c r="D26" s="1470"/>
      <c r="E26" s="1470"/>
      <c r="F26" s="1471"/>
    </row>
    <row r="27" spans="3:6" ht="50.25" customHeight="1" thickBot="1" x14ac:dyDescent="0.35">
      <c r="C27" s="1477" t="s">
        <v>654</v>
      </c>
      <c r="D27" s="1478"/>
      <c r="E27" s="338">
        <v>0.1</v>
      </c>
      <c r="F27" s="269">
        <v>0.1</v>
      </c>
    </row>
    <row r="28" spans="3:6" ht="15" thickBot="1" x14ac:dyDescent="0.35">
      <c r="E28" s="280">
        <f>SUM(E6:E27)</f>
        <v>0.44999999999999996</v>
      </c>
      <c r="F28" s="281" t="s">
        <v>655</v>
      </c>
    </row>
  </sheetData>
  <sheetProtection algorithmName="SHA-512" hashValue="ICOK5vmXnsx0gU28GyUiFzsaMGWAmGawFHolaq0lohEQwn9svZlS1bSxbq1UGMWnX3BXVENohCtTUd6Q64wCSQ==" saltValue="LSKoeA76LjEwwnP0ZOmnXw==" spinCount="100000" sheet="1" objects="1" scenarios="1"/>
  <mergeCells count="20">
    <mergeCell ref="C17:D17"/>
    <mergeCell ref="C3:D4"/>
    <mergeCell ref="E3:E4"/>
    <mergeCell ref="F3:F4"/>
    <mergeCell ref="C5:F5"/>
    <mergeCell ref="C8:F8"/>
    <mergeCell ref="C9:D9"/>
    <mergeCell ref="C11:F11"/>
    <mergeCell ref="C12:D12"/>
    <mergeCell ref="C14:F14"/>
    <mergeCell ref="C15:D15"/>
    <mergeCell ref="C16:D16"/>
    <mergeCell ref="C26:F26"/>
    <mergeCell ref="C27:D27"/>
    <mergeCell ref="C18:D18"/>
    <mergeCell ref="C19:D19"/>
    <mergeCell ref="C21:F21"/>
    <mergeCell ref="C22:D22"/>
    <mergeCell ref="C23:D23"/>
    <mergeCell ref="C24:D24"/>
  </mergeCells>
  <pageMargins left="0.7" right="0.7" top="0.75" bottom="0.75" header="0.3" footer="0.3"/>
  <pageSetup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3F465-9AE7-41B2-9D2B-04F812B8E372}">
  <sheetPr>
    <tabColor theme="2" tint="-0.89999084444715716"/>
  </sheetPr>
  <dimension ref="B1:CX38"/>
  <sheetViews>
    <sheetView showGridLines="0" showRowColHeaders="0" zoomScaleNormal="100" workbookViewId="0">
      <selection activeCell="F22" sqref="F22:G22"/>
    </sheetView>
  </sheetViews>
  <sheetFormatPr defaultRowHeight="14.4" x14ac:dyDescent="0.3"/>
  <cols>
    <col min="1" max="1" width="2.6640625" customWidth="1"/>
    <col min="2" max="2" width="27.6640625" customWidth="1"/>
    <col min="3" max="3" width="2.6640625" customWidth="1"/>
    <col min="4" max="61" width="1.5546875" customWidth="1"/>
    <col min="62" max="62" width="3.109375" customWidth="1"/>
    <col min="63" max="72" width="1.5546875" customWidth="1"/>
    <col min="74" max="74" width="4" hidden="1" customWidth="1"/>
    <col min="80" max="80" width="0" hidden="1" customWidth="1"/>
    <col min="81" max="81" width="12.44140625" hidden="1" customWidth="1"/>
    <col min="86" max="86" width="10.6640625" customWidth="1"/>
  </cols>
  <sheetData>
    <row r="1" spans="2:82" ht="5.0999999999999996" customHeight="1" x14ac:dyDescent="0.3"/>
    <row r="2" spans="2:82" x14ac:dyDescent="0.3">
      <c r="AD2" s="144"/>
    </row>
    <row r="3" spans="2:82" ht="9.9" customHeight="1" thickBot="1" x14ac:dyDescent="0.35">
      <c r="D3" s="97"/>
      <c r="E3" s="97"/>
      <c r="F3" s="97"/>
      <c r="G3" s="97"/>
      <c r="H3" s="97"/>
      <c r="I3" s="97"/>
      <c r="J3" s="97"/>
      <c r="K3" s="97"/>
      <c r="L3" s="97"/>
      <c r="M3" s="97"/>
      <c r="N3" s="97"/>
      <c r="O3" s="97"/>
      <c r="P3" s="97"/>
      <c r="Q3" s="97"/>
      <c r="R3" s="97"/>
      <c r="S3" s="97"/>
      <c r="T3" s="97"/>
      <c r="U3" s="97"/>
      <c r="V3" s="97"/>
      <c r="W3" s="97"/>
      <c r="X3" s="97"/>
      <c r="Y3" s="97"/>
    </row>
    <row r="4" spans="2:82" ht="18" customHeight="1" x14ac:dyDescent="0.3">
      <c r="D4" s="1413" t="s">
        <v>776</v>
      </c>
      <c r="E4" s="1414"/>
      <c r="F4" s="1414"/>
      <c r="G4" s="1414"/>
      <c r="H4" s="1414"/>
      <c r="I4" s="1414"/>
      <c r="J4" s="1414"/>
      <c r="K4" s="1414"/>
      <c r="L4" s="1414"/>
      <c r="M4" s="1414"/>
      <c r="N4" s="1414"/>
      <c r="O4" s="1414"/>
      <c r="P4" s="1414"/>
      <c r="Q4" s="1414"/>
      <c r="R4" s="1414"/>
      <c r="S4" s="1414"/>
      <c r="T4" s="1414"/>
      <c r="U4" s="1414"/>
      <c r="V4" s="1414"/>
      <c r="W4" s="1414"/>
      <c r="X4" s="1414"/>
      <c r="Y4" s="1414"/>
      <c r="Z4" s="1414"/>
      <c r="AA4" s="1414"/>
      <c r="AB4" s="1414"/>
      <c r="AC4" s="1414"/>
      <c r="AD4" s="1414"/>
      <c r="AE4" s="1414"/>
      <c r="AF4" s="1414"/>
      <c r="AG4" s="1414"/>
      <c r="AH4" s="1414"/>
      <c r="AI4" s="1414"/>
      <c r="AJ4" s="1414"/>
      <c r="AK4" s="1414"/>
      <c r="AL4" s="1414"/>
      <c r="AM4" s="1414"/>
      <c r="AN4" s="1414"/>
      <c r="AO4" s="1414"/>
      <c r="AP4" s="1414"/>
      <c r="AQ4" s="1414"/>
      <c r="AR4" s="1414"/>
      <c r="AS4" s="1414"/>
      <c r="AT4" s="1414"/>
      <c r="AU4" s="1414"/>
      <c r="AV4" s="1414"/>
      <c r="AW4" s="1414"/>
      <c r="AX4" s="1414"/>
      <c r="AY4" s="1414"/>
      <c r="AZ4" s="1414"/>
      <c r="BA4" s="1414"/>
      <c r="BB4" s="1414"/>
      <c r="BC4" s="1414"/>
      <c r="BD4" s="1414"/>
      <c r="BE4" s="1414"/>
      <c r="BF4" s="1414"/>
      <c r="BG4" s="1414"/>
      <c r="BH4" s="1414"/>
      <c r="BI4" s="1414"/>
      <c r="BJ4" s="1415"/>
      <c r="BK4" s="97"/>
      <c r="BL4" s="97"/>
      <c r="BM4" s="97"/>
      <c r="BN4" s="97"/>
      <c r="BO4" s="97"/>
      <c r="BP4" s="97"/>
      <c r="BQ4" s="97"/>
      <c r="BR4" s="97"/>
      <c r="BS4" s="97"/>
      <c r="BT4" s="97"/>
    </row>
    <row r="5" spans="2:82" ht="6.75" customHeight="1" thickBot="1" x14ac:dyDescent="0.35">
      <c r="D5" s="1416"/>
      <c r="E5" s="1417"/>
      <c r="F5" s="1417"/>
      <c r="G5" s="1417"/>
      <c r="H5" s="1417"/>
      <c r="I5" s="1417"/>
      <c r="J5" s="1417"/>
      <c r="K5" s="1417"/>
      <c r="L5" s="1417"/>
      <c r="M5" s="1417"/>
      <c r="N5" s="1417"/>
      <c r="O5" s="1417"/>
      <c r="P5" s="1417"/>
      <c r="Q5" s="1417"/>
      <c r="R5" s="1417"/>
      <c r="S5" s="1417"/>
      <c r="T5" s="1417"/>
      <c r="U5" s="1417"/>
      <c r="V5" s="1417"/>
      <c r="W5" s="1417"/>
      <c r="X5" s="1417"/>
      <c r="Y5" s="1417"/>
      <c r="Z5" s="1417"/>
      <c r="AA5" s="1417"/>
      <c r="AB5" s="1417"/>
      <c r="AC5" s="1417"/>
      <c r="AD5" s="1417"/>
      <c r="AE5" s="1417"/>
      <c r="AF5" s="1417"/>
      <c r="AG5" s="1417"/>
      <c r="AH5" s="1417"/>
      <c r="AI5" s="1417"/>
      <c r="AJ5" s="1417"/>
      <c r="AK5" s="1417"/>
      <c r="AL5" s="1417"/>
      <c r="AM5" s="1417"/>
      <c r="AN5" s="1417"/>
      <c r="AO5" s="1417"/>
      <c r="AP5" s="1417"/>
      <c r="AQ5" s="1417"/>
      <c r="AR5" s="1417"/>
      <c r="AS5" s="1417"/>
      <c r="AT5" s="1417"/>
      <c r="AU5" s="1417"/>
      <c r="AV5" s="1417"/>
      <c r="AW5" s="1417"/>
      <c r="AX5" s="1417"/>
      <c r="AY5" s="1417"/>
      <c r="AZ5" s="1417"/>
      <c r="BA5" s="1417"/>
      <c r="BB5" s="1417"/>
      <c r="BC5" s="1417"/>
      <c r="BD5" s="1417"/>
      <c r="BE5" s="1417"/>
      <c r="BF5" s="1417"/>
      <c r="BG5" s="1417"/>
      <c r="BH5" s="1417"/>
      <c r="BI5" s="1417"/>
      <c r="BJ5" s="1418"/>
      <c r="BK5" s="97"/>
      <c r="BL5" s="97"/>
      <c r="BM5" s="97"/>
      <c r="BN5" s="97"/>
      <c r="BO5" s="97"/>
      <c r="BP5" s="97"/>
      <c r="BQ5" s="97"/>
      <c r="BR5" s="97"/>
      <c r="BS5" s="97"/>
      <c r="BT5" s="97"/>
    </row>
    <row r="6" spans="2:82" ht="18" customHeight="1" x14ac:dyDescent="0.3">
      <c r="D6" s="1419" t="s">
        <v>357</v>
      </c>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c r="AD6" s="1420"/>
      <c r="AE6" s="1420"/>
      <c r="AF6" s="1420"/>
      <c r="AG6" s="1420"/>
      <c r="AH6" s="1420"/>
      <c r="AI6" s="1420"/>
      <c r="AJ6" s="1420"/>
      <c r="AK6" s="1420"/>
      <c r="AL6" s="1420"/>
      <c r="AM6" s="1420"/>
      <c r="AN6" s="1420"/>
      <c r="AO6" s="1420"/>
      <c r="AP6" s="1420"/>
      <c r="AQ6" s="1420"/>
      <c r="AR6" s="1420"/>
      <c r="AS6" s="1420"/>
      <c r="AT6" s="1420"/>
      <c r="AU6" s="1420"/>
      <c r="AV6" s="1420"/>
      <c r="AW6" s="1420"/>
      <c r="AX6" s="1420"/>
      <c r="AY6" s="1420"/>
      <c r="AZ6" s="1420"/>
      <c r="BA6" s="1420"/>
      <c r="BB6" s="1420"/>
      <c r="BC6" s="1420"/>
      <c r="BD6" s="1420"/>
      <c r="BE6" s="1420"/>
      <c r="BF6" s="1420"/>
      <c r="BG6" s="1420"/>
      <c r="BH6" s="1420"/>
      <c r="BI6" s="1420"/>
      <c r="BJ6" s="1421"/>
      <c r="CA6" s="111"/>
      <c r="CD6" s="282"/>
    </row>
    <row r="7" spans="2:82" ht="18" customHeight="1" x14ac:dyDescent="0.3">
      <c r="D7" s="1422"/>
      <c r="E7" s="1423"/>
      <c r="F7" s="1423"/>
      <c r="G7" s="1423"/>
      <c r="H7" s="1423"/>
      <c r="I7" s="1423"/>
      <c r="J7" s="1423"/>
      <c r="K7" s="1423"/>
      <c r="L7" s="1423"/>
      <c r="M7" s="1423"/>
      <c r="N7" s="1423"/>
      <c r="O7" s="1423"/>
      <c r="P7" s="1423"/>
      <c r="Q7" s="1423"/>
      <c r="R7" s="1423"/>
      <c r="S7" s="1423"/>
      <c r="T7" s="1423"/>
      <c r="U7" s="1423"/>
      <c r="V7" s="1423"/>
      <c r="W7" s="1423"/>
      <c r="X7" s="1423"/>
      <c r="Y7" s="1423"/>
      <c r="Z7" s="1423"/>
      <c r="AA7" s="1423"/>
      <c r="AB7" s="1423"/>
      <c r="AC7" s="1423"/>
      <c r="AD7" s="1423"/>
      <c r="AE7" s="1423"/>
      <c r="AF7" s="1423"/>
      <c r="AG7" s="1423"/>
      <c r="AH7" s="1423"/>
      <c r="AI7" s="1423"/>
      <c r="AJ7" s="1423"/>
      <c r="AK7" s="1423"/>
      <c r="AL7" s="1423"/>
      <c r="AM7" s="1423"/>
      <c r="AN7" s="1423"/>
      <c r="AO7" s="1423"/>
      <c r="AP7" s="1423"/>
      <c r="AQ7" s="1423"/>
      <c r="AR7" s="1423"/>
      <c r="AS7" s="1423"/>
      <c r="AT7" s="1423"/>
      <c r="AU7" s="1423"/>
      <c r="AV7" s="1423"/>
      <c r="AW7" s="1423"/>
      <c r="AX7" s="1423"/>
      <c r="AY7" s="1423"/>
      <c r="AZ7" s="1423"/>
      <c r="BA7" s="1423"/>
      <c r="BB7" s="1423"/>
      <c r="BC7" s="1423"/>
      <c r="BD7" s="1423"/>
      <c r="BE7" s="1423"/>
      <c r="BF7" s="1423"/>
      <c r="BG7" s="1423"/>
      <c r="BH7" s="1423"/>
      <c r="BI7" s="1423"/>
      <c r="BJ7" s="1424"/>
    </row>
    <row r="8" spans="2:82" ht="12" customHeight="1" x14ac:dyDescent="0.3">
      <c r="D8" s="1422"/>
      <c r="E8" s="1423"/>
      <c r="F8" s="1423"/>
      <c r="G8" s="1423"/>
      <c r="H8" s="1423"/>
      <c r="I8" s="1423"/>
      <c r="J8" s="1423"/>
      <c r="K8" s="1423"/>
      <c r="L8" s="1423"/>
      <c r="M8" s="1423"/>
      <c r="N8" s="1423"/>
      <c r="O8" s="1423"/>
      <c r="P8" s="1423"/>
      <c r="Q8" s="1423"/>
      <c r="R8" s="1423"/>
      <c r="S8" s="1423"/>
      <c r="T8" s="1423"/>
      <c r="U8" s="1423"/>
      <c r="V8" s="1423"/>
      <c r="W8" s="1423"/>
      <c r="X8" s="1423"/>
      <c r="Y8" s="1423"/>
      <c r="Z8" s="1423"/>
      <c r="AA8" s="1423"/>
      <c r="AB8" s="1423"/>
      <c r="AC8" s="1423"/>
      <c r="AD8" s="1423"/>
      <c r="AE8" s="1423"/>
      <c r="AF8" s="1423"/>
      <c r="AG8" s="1423"/>
      <c r="AH8" s="1423"/>
      <c r="AI8" s="1423"/>
      <c r="AJ8" s="1423"/>
      <c r="AK8" s="1423"/>
      <c r="AL8" s="1423"/>
      <c r="AM8" s="1423"/>
      <c r="AN8" s="1423"/>
      <c r="AO8" s="1423"/>
      <c r="AP8" s="1423"/>
      <c r="AQ8" s="1423"/>
      <c r="AR8" s="1423"/>
      <c r="AS8" s="1423"/>
      <c r="AT8" s="1423"/>
      <c r="AU8" s="1423"/>
      <c r="AV8" s="1423"/>
      <c r="AW8" s="1423"/>
      <c r="AX8" s="1423"/>
      <c r="AY8" s="1423"/>
      <c r="AZ8" s="1423"/>
      <c r="BA8" s="1423"/>
      <c r="BB8" s="1423"/>
      <c r="BC8" s="1423"/>
      <c r="BD8" s="1423"/>
      <c r="BE8" s="1423"/>
      <c r="BF8" s="1423"/>
      <c r="BG8" s="1423"/>
      <c r="BH8" s="1423"/>
      <c r="BI8" s="1423"/>
      <c r="BJ8" s="1424"/>
    </row>
    <row r="9" spans="2:82" ht="9" customHeight="1" x14ac:dyDescent="0.3">
      <c r="D9" s="145"/>
      <c r="E9" s="513"/>
      <c r="F9" s="513"/>
      <c r="G9" s="513"/>
      <c r="H9" s="513"/>
      <c r="I9" s="513"/>
      <c r="J9" s="513"/>
      <c r="K9" s="513"/>
      <c r="L9" s="513"/>
      <c r="M9" s="513"/>
      <c r="N9" s="513"/>
      <c r="O9" s="513"/>
      <c r="P9" s="513"/>
      <c r="Q9" s="513"/>
      <c r="R9" s="513"/>
      <c r="S9" s="513"/>
      <c r="T9" s="513"/>
      <c r="U9" s="513"/>
      <c r="V9" s="513"/>
      <c r="W9" s="513"/>
      <c r="X9" s="513"/>
      <c r="Y9" s="513"/>
      <c r="Z9" s="513"/>
      <c r="AA9" s="513"/>
      <c r="AB9" s="513"/>
      <c r="AC9" s="513"/>
      <c r="AD9" s="513"/>
      <c r="AE9" s="513"/>
      <c r="AF9" s="513"/>
      <c r="AG9" s="513"/>
      <c r="AH9" s="513"/>
      <c r="AI9" s="513"/>
      <c r="AJ9" s="513"/>
      <c r="AK9" s="513"/>
      <c r="AL9" s="513"/>
      <c r="AM9" s="513"/>
      <c r="AN9" s="513"/>
      <c r="AO9" s="513"/>
      <c r="AP9" s="513"/>
      <c r="AQ9" s="513"/>
      <c r="AR9" s="513"/>
      <c r="AS9" s="513"/>
      <c r="AT9" s="513"/>
      <c r="AU9" s="513"/>
      <c r="AV9" s="513"/>
      <c r="AW9" s="513"/>
      <c r="AX9" s="513"/>
      <c r="AY9" s="513"/>
      <c r="AZ9" s="513"/>
      <c r="BA9" s="513"/>
      <c r="BB9" s="513"/>
      <c r="BC9" s="513"/>
      <c r="BD9" s="513"/>
      <c r="BE9" s="513"/>
      <c r="BF9" s="513"/>
      <c r="BG9" s="513"/>
      <c r="BH9" s="513"/>
      <c r="BI9" s="513"/>
      <c r="BJ9" s="146"/>
    </row>
    <row r="10" spans="2:82" ht="18" customHeight="1" thickBot="1" x14ac:dyDescent="0.35">
      <c r="D10" s="1425" t="s">
        <v>358</v>
      </c>
      <c r="E10" s="1166"/>
      <c r="F10" s="1166"/>
      <c r="G10" s="1166"/>
      <c r="H10" s="1166"/>
      <c r="I10" s="1166"/>
      <c r="J10" s="1166"/>
      <c r="K10" s="1166"/>
      <c r="L10" s="1166"/>
      <c r="M10" s="1166"/>
      <c r="N10" s="1166"/>
      <c r="O10" s="1166"/>
      <c r="P10" s="1426"/>
      <c r="Q10" s="1427">
        <f>'Automatic Response'!P5</f>
        <v>0</v>
      </c>
      <c r="R10" s="1428"/>
      <c r="S10" s="1428"/>
      <c r="T10" s="1428"/>
      <c r="U10" s="1428"/>
      <c r="V10" s="1428"/>
      <c r="W10" s="1428"/>
      <c r="X10" s="1428"/>
      <c r="Y10" s="1428"/>
      <c r="Z10" s="1428"/>
      <c r="AA10" s="1428"/>
      <c r="AB10" s="1428"/>
      <c r="AC10" s="1428"/>
      <c r="AD10" s="1428"/>
      <c r="AE10" s="1428"/>
      <c r="AF10" s="1428"/>
      <c r="AG10" s="1428"/>
      <c r="AH10" s="1428"/>
      <c r="AI10" s="1428"/>
      <c r="AJ10" s="1428"/>
      <c r="AK10" s="1428"/>
      <c r="AL10" s="1428"/>
      <c r="AM10" s="1428"/>
      <c r="AN10" s="1428"/>
      <c r="AO10" s="1428"/>
      <c r="AP10" s="1428"/>
      <c r="AQ10" s="1428"/>
      <c r="AR10" s="1428"/>
      <c r="AS10" s="1428"/>
      <c r="AT10" s="1429"/>
      <c r="AX10" s="5"/>
      <c r="AY10" s="5"/>
      <c r="AZ10" s="5"/>
      <c r="BA10" s="5"/>
      <c r="BB10" s="5"/>
      <c r="BC10" s="5"/>
      <c r="BD10" s="5"/>
      <c r="BE10" s="5"/>
      <c r="BF10" s="5"/>
      <c r="BG10" s="5"/>
      <c r="BH10" s="5"/>
      <c r="BI10" s="5"/>
      <c r="BJ10" s="23"/>
    </row>
    <row r="11" spans="2:82" ht="9" customHeight="1" thickBot="1" x14ac:dyDescent="0.35">
      <c r="B11" s="525"/>
      <c r="D11" s="147"/>
      <c r="E11" s="148"/>
      <c r="F11" s="148"/>
      <c r="G11" s="148"/>
      <c r="H11" s="148"/>
      <c r="I11" s="148"/>
      <c r="J11" s="148"/>
      <c r="K11" s="148"/>
      <c r="L11" s="148"/>
      <c r="M11" s="148"/>
      <c r="N11" s="148"/>
      <c r="O11" s="148"/>
      <c r="P11" s="148"/>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25"/>
      <c r="AP11" s="25"/>
      <c r="AQ11" s="25"/>
      <c r="AR11" s="25"/>
      <c r="AS11" s="25"/>
      <c r="AT11" s="25"/>
      <c r="AU11" s="25"/>
      <c r="AV11" s="25"/>
      <c r="AW11" s="25"/>
      <c r="AX11" s="7"/>
      <c r="AY11" s="7"/>
      <c r="AZ11" s="7"/>
      <c r="BA11" s="7"/>
      <c r="BB11" s="7"/>
      <c r="BC11" s="7"/>
      <c r="BD11" s="7"/>
      <c r="BE11" s="7"/>
      <c r="BF11" s="7"/>
      <c r="BG11" s="7"/>
      <c r="BH11" s="7"/>
      <c r="BI11" s="7"/>
      <c r="BJ11" s="26"/>
    </row>
    <row r="12" spans="2:82" ht="16.95" customHeight="1" x14ac:dyDescent="0.3">
      <c r="B12" s="526"/>
      <c r="D12" s="1439" t="s">
        <v>360</v>
      </c>
      <c r="E12" s="1440"/>
      <c r="F12" s="1440"/>
      <c r="G12" s="1440"/>
      <c r="H12" s="1440"/>
      <c r="I12" s="1440"/>
      <c r="J12" s="1440"/>
      <c r="K12" s="1440"/>
      <c r="L12" s="1440"/>
      <c r="M12" s="1440"/>
      <c r="N12" s="1440"/>
      <c r="O12" s="1440"/>
      <c r="P12" s="1440"/>
      <c r="Q12" s="1440"/>
      <c r="R12" s="1440"/>
      <c r="S12" s="1440"/>
      <c r="T12" s="1440"/>
      <c r="U12" s="1440"/>
      <c r="V12" s="1440"/>
      <c r="W12" s="1440"/>
      <c r="X12" s="1440"/>
      <c r="Y12" s="1440"/>
      <c r="Z12" s="1440"/>
      <c r="AA12" s="1440"/>
      <c r="AB12" s="1440"/>
      <c r="AC12" s="1440"/>
      <c r="AD12" s="1440"/>
      <c r="AE12" s="1440"/>
      <c r="AF12" s="1440"/>
      <c r="AG12" s="1440"/>
      <c r="AH12" s="1440"/>
      <c r="AI12" s="1440"/>
      <c r="AJ12" s="1440"/>
      <c r="AK12" s="1440"/>
      <c r="AL12" s="1440"/>
      <c r="AM12" s="1440"/>
      <c r="AN12" s="1440"/>
      <c r="AO12" s="1440"/>
      <c r="AP12" s="1440"/>
      <c r="AQ12" s="1440"/>
      <c r="AR12" s="1440"/>
      <c r="AS12" s="1440"/>
      <c r="AT12" s="1440"/>
      <c r="AU12" s="1440"/>
      <c r="AV12" s="1440"/>
      <c r="AW12" s="1440"/>
      <c r="AX12" s="1440"/>
      <c r="AY12" s="1440"/>
      <c r="AZ12" s="1440"/>
      <c r="BA12" s="1440"/>
      <c r="BB12" s="1440"/>
      <c r="BC12" s="1440"/>
      <c r="BD12" s="1440"/>
      <c r="BE12" s="1440"/>
      <c r="BF12" s="1440"/>
      <c r="BG12" s="1440"/>
      <c r="BH12" s="1440"/>
      <c r="BI12" s="1440"/>
      <c r="BJ12" s="1441"/>
    </row>
    <row r="13" spans="2:82" ht="17.399999999999999" customHeight="1" x14ac:dyDescent="0.3">
      <c r="B13" s="522"/>
      <c r="D13" s="152"/>
      <c r="E13" s="514"/>
      <c r="F13" s="514"/>
      <c r="G13" s="514"/>
      <c r="H13" s="514"/>
      <c r="I13" s="514"/>
      <c r="J13" s="1430" t="s">
        <v>361</v>
      </c>
      <c r="K13" s="1431"/>
      <c r="L13" s="1431"/>
      <c r="M13" s="1431"/>
      <c r="N13" s="1431"/>
      <c r="O13" s="1432"/>
      <c r="P13" s="1433"/>
      <c r="Q13" s="1434"/>
      <c r="R13" s="1435"/>
      <c r="S13" s="1433"/>
      <c r="T13" s="1434"/>
      <c r="U13" s="1434"/>
      <c r="V13" s="1434"/>
      <c r="W13" s="1434"/>
      <c r="X13" s="1434"/>
      <c r="Y13" s="1434"/>
      <c r="Z13" s="1434"/>
      <c r="AA13" s="1434"/>
      <c r="AB13" s="1434"/>
      <c r="AC13" s="1434"/>
      <c r="AD13" s="1434"/>
      <c r="AE13" s="1434"/>
      <c r="AF13" s="1434"/>
      <c r="AG13" s="1434"/>
      <c r="AH13" s="1434"/>
      <c r="AI13" s="1434"/>
      <c r="AJ13" s="1434"/>
      <c r="AK13" s="1434"/>
      <c r="AL13" s="1434"/>
      <c r="AM13" s="1434"/>
      <c r="AN13" s="1434"/>
      <c r="AO13" s="1434"/>
      <c r="AP13" s="1434"/>
      <c r="AQ13" s="1434"/>
      <c r="AR13" s="1434"/>
      <c r="AS13" s="1434"/>
      <c r="AT13" s="1434"/>
      <c r="AU13" s="1434"/>
      <c r="AV13" s="1434"/>
      <c r="AW13" s="1434"/>
      <c r="AX13" s="1434"/>
      <c r="AY13" s="1434"/>
      <c r="AZ13" s="1434"/>
      <c r="BA13" s="1434"/>
      <c r="BB13" s="1434"/>
      <c r="BC13" s="1435"/>
      <c r="BD13" s="1436"/>
      <c r="BE13" s="1437"/>
      <c r="BF13" s="1437"/>
      <c r="BG13" s="1437"/>
      <c r="BH13" s="1437"/>
      <c r="BI13" s="1437"/>
      <c r="BJ13" s="1438"/>
    </row>
    <row r="14" spans="2:82" ht="18" customHeight="1" x14ac:dyDescent="0.3">
      <c r="B14" s="522"/>
      <c r="D14" s="153"/>
      <c r="E14" s="515"/>
      <c r="F14" s="515"/>
      <c r="G14" s="515"/>
      <c r="H14" s="515"/>
      <c r="I14" s="515"/>
      <c r="J14" s="1430" t="s">
        <v>361</v>
      </c>
      <c r="K14" s="1431"/>
      <c r="L14" s="1431"/>
      <c r="M14" s="1431"/>
      <c r="N14" s="1431"/>
      <c r="O14" s="1432"/>
      <c r="P14" s="1433"/>
      <c r="Q14" s="1434"/>
      <c r="R14" s="1435"/>
      <c r="S14" s="1433"/>
      <c r="T14" s="1434"/>
      <c r="U14" s="1434"/>
      <c r="V14" s="1434"/>
      <c r="W14" s="1434"/>
      <c r="X14" s="1434"/>
      <c r="Y14" s="1434"/>
      <c r="Z14" s="1434"/>
      <c r="AA14" s="1434"/>
      <c r="AB14" s="1434"/>
      <c r="AC14" s="1434"/>
      <c r="AD14" s="1434"/>
      <c r="AE14" s="1434"/>
      <c r="AF14" s="1434"/>
      <c r="AG14" s="1434"/>
      <c r="AH14" s="1434"/>
      <c r="AI14" s="1434"/>
      <c r="AJ14" s="1434"/>
      <c r="AK14" s="1434"/>
      <c r="AL14" s="1434"/>
      <c r="AM14" s="1434"/>
      <c r="AN14" s="1434"/>
      <c r="AO14" s="1434"/>
      <c r="AP14" s="1434"/>
      <c r="AQ14" s="1434"/>
      <c r="AR14" s="1434"/>
      <c r="AS14" s="1434"/>
      <c r="AT14" s="1434"/>
      <c r="AU14" s="1434"/>
      <c r="AV14" s="1434"/>
      <c r="AW14" s="1434"/>
      <c r="AX14" s="1434"/>
      <c r="AY14" s="1434"/>
      <c r="AZ14" s="1434"/>
      <c r="BA14" s="1434"/>
      <c r="BB14" s="1434"/>
      <c r="BC14" s="1435"/>
      <c r="BD14" s="1436"/>
      <c r="BE14" s="1437"/>
      <c r="BF14" s="1437"/>
      <c r="BG14" s="1437"/>
      <c r="BH14" s="1437"/>
      <c r="BI14" s="1437"/>
      <c r="BJ14" s="1438"/>
    </row>
    <row r="15" spans="2:82" ht="16.5" customHeight="1" x14ac:dyDescent="0.3">
      <c r="B15" s="522"/>
      <c r="D15" s="153"/>
      <c r="E15" s="515"/>
      <c r="F15" s="515"/>
      <c r="G15" s="515"/>
      <c r="H15" s="515"/>
      <c r="I15" s="515"/>
      <c r="J15" s="1430" t="s">
        <v>361</v>
      </c>
      <c r="K15" s="1431"/>
      <c r="L15" s="1431"/>
      <c r="M15" s="1431"/>
      <c r="N15" s="1431"/>
      <c r="O15" s="1432"/>
      <c r="P15" s="1433"/>
      <c r="Q15" s="1434"/>
      <c r="R15" s="1435"/>
      <c r="S15" s="1433"/>
      <c r="T15" s="1434"/>
      <c r="U15" s="1434"/>
      <c r="V15" s="1434"/>
      <c r="W15" s="1434"/>
      <c r="X15" s="1434"/>
      <c r="Y15" s="1434"/>
      <c r="Z15" s="1434"/>
      <c r="AA15" s="1434"/>
      <c r="AB15" s="1434"/>
      <c r="AC15" s="1434"/>
      <c r="AD15" s="1434"/>
      <c r="AE15" s="1434"/>
      <c r="AF15" s="1434"/>
      <c r="AG15" s="1434"/>
      <c r="AH15" s="1434"/>
      <c r="AI15" s="1434"/>
      <c r="AJ15" s="1434"/>
      <c r="AK15" s="1434"/>
      <c r="AL15" s="1434"/>
      <c r="AM15" s="1434"/>
      <c r="AN15" s="1434"/>
      <c r="AO15" s="1434"/>
      <c r="AP15" s="1434"/>
      <c r="AQ15" s="1434"/>
      <c r="AR15" s="1434"/>
      <c r="AS15" s="1434"/>
      <c r="AT15" s="1434"/>
      <c r="AU15" s="1434"/>
      <c r="AV15" s="1434"/>
      <c r="AW15" s="1434"/>
      <c r="AX15" s="1434"/>
      <c r="AY15" s="1434"/>
      <c r="AZ15" s="1434"/>
      <c r="BA15" s="1434"/>
      <c r="BB15" s="1434"/>
      <c r="BC15" s="1435"/>
      <c r="BD15" s="1436"/>
      <c r="BE15" s="1437"/>
      <c r="BF15" s="1437"/>
      <c r="BG15" s="1437"/>
      <c r="BH15" s="1437"/>
      <c r="BI15" s="1437"/>
      <c r="BJ15" s="1438"/>
      <c r="CB15" t="s">
        <v>40</v>
      </c>
      <c r="CC15" s="5" t="s">
        <v>45</v>
      </c>
    </row>
    <row r="16" spans="2:82" ht="15.75" customHeight="1" x14ac:dyDescent="0.3">
      <c r="B16" s="522"/>
      <c r="D16" s="153"/>
      <c r="E16" s="515"/>
      <c r="F16" s="515"/>
      <c r="G16" s="515"/>
      <c r="H16" s="515"/>
      <c r="I16" s="515"/>
      <c r="J16" s="1443" t="s">
        <v>361</v>
      </c>
      <c r="K16" s="1443"/>
      <c r="L16" s="1443"/>
      <c r="M16" s="1443"/>
      <c r="N16" s="1443"/>
      <c r="O16" s="1443"/>
      <c r="P16" s="1442"/>
      <c r="Q16" s="1442"/>
      <c r="R16" s="1442"/>
      <c r="S16" s="1442"/>
      <c r="T16" s="1442"/>
      <c r="U16" s="1442"/>
      <c r="V16" s="1442"/>
      <c r="W16" s="1442"/>
      <c r="X16" s="1442"/>
      <c r="Y16" s="1442"/>
      <c r="Z16" s="1442"/>
      <c r="AA16" s="1442"/>
      <c r="AB16" s="1442"/>
      <c r="AC16" s="1442"/>
      <c r="AD16" s="1442"/>
      <c r="AE16" s="1442"/>
      <c r="AF16" s="1442"/>
      <c r="AG16" s="1442"/>
      <c r="AH16" s="1442"/>
      <c r="AI16" s="1442"/>
      <c r="AJ16" s="1442"/>
      <c r="AK16" s="1442"/>
      <c r="AL16" s="1442"/>
      <c r="AM16" s="1442"/>
      <c r="AN16" s="1442"/>
      <c r="AO16" s="1442"/>
      <c r="AP16" s="1442"/>
      <c r="AQ16" s="1442"/>
      <c r="AR16" s="1442"/>
      <c r="AS16" s="1442"/>
      <c r="AT16" s="1442"/>
      <c r="AU16" s="1442"/>
      <c r="AV16" s="1442"/>
      <c r="AW16" s="1442"/>
      <c r="AX16" s="1442"/>
      <c r="AY16" s="1442"/>
      <c r="AZ16" s="1442"/>
      <c r="BA16" s="1442"/>
      <c r="BB16" s="1442"/>
      <c r="BC16" s="1442"/>
      <c r="BD16" s="1436"/>
      <c r="BE16" s="1437"/>
      <c r="BF16" s="1437"/>
      <c r="BG16" s="1437"/>
      <c r="BH16" s="1437"/>
      <c r="BI16" s="1437"/>
      <c r="BJ16" s="1438"/>
      <c r="CB16" t="s">
        <v>41</v>
      </c>
      <c r="CC16" s="5" t="s">
        <v>47</v>
      </c>
    </row>
    <row r="17" spans="2:102" ht="12.75" customHeight="1" thickBot="1" x14ac:dyDescent="0.35">
      <c r="B17" s="524">
        <f>'AA Calcultor  (4)'!E28</f>
        <v>0.44999999999999996</v>
      </c>
      <c r="D17" s="610"/>
      <c r="E17" s="611"/>
      <c r="F17" s="611"/>
      <c r="G17" s="611"/>
      <c r="H17" s="611"/>
      <c r="I17" s="611"/>
      <c r="J17" s="614"/>
      <c r="K17" s="614"/>
      <c r="L17" s="614"/>
      <c r="M17" s="614"/>
      <c r="N17" s="614"/>
      <c r="O17" s="614"/>
      <c r="P17" s="839"/>
      <c r="Q17" s="839"/>
      <c r="R17" s="839"/>
      <c r="S17" s="839"/>
      <c r="T17" s="839"/>
      <c r="U17" s="839"/>
      <c r="V17" s="839"/>
      <c r="W17" s="839"/>
      <c r="X17" s="839"/>
      <c r="Y17" s="839"/>
      <c r="Z17" s="839"/>
      <c r="AA17" s="839"/>
      <c r="AB17" s="839"/>
      <c r="AC17" s="839"/>
      <c r="AD17" s="839"/>
      <c r="AE17" s="839"/>
      <c r="AF17" s="839"/>
      <c r="AG17" s="839"/>
      <c r="AH17" s="839"/>
      <c r="AI17" s="839"/>
      <c r="AJ17" s="839"/>
      <c r="AK17" s="839"/>
      <c r="AL17" s="839"/>
      <c r="AM17" s="839"/>
      <c r="AN17" s="839"/>
      <c r="AO17" s="839"/>
      <c r="AP17" s="839"/>
      <c r="AQ17" s="839"/>
      <c r="AR17" s="839"/>
      <c r="AS17" s="839"/>
      <c r="AT17" s="839"/>
      <c r="AU17" s="839"/>
      <c r="AV17" s="839"/>
      <c r="AW17" s="839"/>
      <c r="AX17" s="839"/>
      <c r="AY17" s="839"/>
      <c r="AZ17" s="839"/>
      <c r="BA17" s="839"/>
      <c r="BB17" s="839"/>
      <c r="BC17" s="839"/>
      <c r="BD17" s="615"/>
      <c r="BE17" s="615"/>
      <c r="BF17" s="615"/>
      <c r="BG17" s="615"/>
      <c r="BH17" s="615"/>
      <c r="BI17" s="615"/>
      <c r="BJ17" s="616"/>
      <c r="CC17" s="5" t="s">
        <v>46</v>
      </c>
    </row>
    <row r="18" spans="2:102" ht="16.95" customHeight="1" thickBot="1" x14ac:dyDescent="0.35">
      <c r="B18" s="523"/>
      <c r="D18" s="508"/>
      <c r="E18" s="509"/>
      <c r="F18" s="509"/>
      <c r="G18" s="509"/>
      <c r="H18" s="509"/>
      <c r="I18" s="509"/>
      <c r="J18" s="510"/>
      <c r="K18" s="510"/>
      <c r="L18" s="511"/>
      <c r="M18" s="512"/>
      <c r="N18" s="512"/>
      <c r="O18" s="512"/>
      <c r="P18" s="512"/>
      <c r="Q18" s="512"/>
      <c r="R18" s="512"/>
      <c r="S18" s="512"/>
      <c r="T18" s="512"/>
      <c r="U18" s="512"/>
      <c r="V18" s="512"/>
      <c r="W18" s="512"/>
      <c r="X18" s="512"/>
      <c r="Y18" s="512"/>
      <c r="Z18" s="512"/>
      <c r="AA18" s="512"/>
      <c r="AB18" s="512"/>
      <c r="AC18" s="512"/>
      <c r="AD18" s="512"/>
      <c r="AE18" s="512"/>
      <c r="AF18" s="512"/>
      <c r="AG18" s="512"/>
      <c r="AH18" s="512"/>
      <c r="AI18" s="512"/>
      <c r="AJ18" s="512"/>
      <c r="AK18" s="512"/>
      <c r="AL18" s="512"/>
      <c r="AM18" s="512"/>
      <c r="AN18" s="512"/>
      <c r="AO18" s="47"/>
      <c r="AP18" s="47"/>
      <c r="AQ18" s="47"/>
      <c r="AR18" s="47"/>
      <c r="AS18" s="47"/>
      <c r="AT18" s="47"/>
      <c r="AU18" s="47"/>
      <c r="AV18" s="47"/>
      <c r="AW18" s="512"/>
      <c r="AX18" s="512"/>
      <c r="AY18" s="512"/>
      <c r="AZ18" s="512"/>
      <c r="BA18" s="512"/>
      <c r="BB18" s="512"/>
      <c r="BC18" s="512"/>
      <c r="BD18" s="512"/>
      <c r="BE18" s="512"/>
      <c r="BF18" s="512"/>
      <c r="BG18" s="512"/>
      <c r="BH18" s="512"/>
      <c r="BJ18" s="23"/>
      <c r="CC18" s="5"/>
    </row>
    <row r="19" spans="2:102" ht="16.95" customHeight="1" x14ac:dyDescent="0.3">
      <c r="D19" s="154" t="s">
        <v>684</v>
      </c>
      <c r="E19" s="516"/>
      <c r="F19" s="516"/>
      <c r="G19" s="516"/>
      <c r="H19" s="516"/>
      <c r="I19" s="516"/>
      <c r="J19" s="516"/>
      <c r="K19" s="516"/>
      <c r="L19" s="516"/>
      <c r="M19" s="516"/>
      <c r="N19" s="516"/>
      <c r="O19" s="516"/>
      <c r="P19" s="516"/>
      <c r="Q19" s="516"/>
      <c r="R19" s="516"/>
      <c r="S19" s="516"/>
      <c r="T19" s="516"/>
      <c r="U19" s="516"/>
      <c r="V19" s="516"/>
      <c r="W19" s="516"/>
      <c r="X19" s="516"/>
      <c r="Y19" s="516"/>
      <c r="Z19" s="516"/>
      <c r="AA19" s="516"/>
      <c r="AB19" s="516"/>
      <c r="AC19" s="516"/>
      <c r="AD19" s="516"/>
      <c r="AE19" s="516"/>
      <c r="AF19" s="516"/>
      <c r="AG19" s="516"/>
      <c r="AH19" s="516"/>
      <c r="AI19" s="517"/>
      <c r="AJ19" s="517"/>
      <c r="AK19" s="517"/>
      <c r="AL19" s="510"/>
      <c r="AM19" s="518"/>
      <c r="BF19" s="1456"/>
      <c r="BG19" s="1457"/>
      <c r="BH19" s="1458"/>
      <c r="BJ19" s="23"/>
      <c r="CI19" s="518"/>
      <c r="CJ19" s="518"/>
      <c r="CK19" s="518"/>
      <c r="CL19" s="518"/>
      <c r="CM19" s="518"/>
      <c r="CN19" s="518"/>
      <c r="CO19" s="518"/>
      <c r="CP19" s="518"/>
      <c r="CQ19" s="518"/>
      <c r="CR19" s="518"/>
      <c r="CS19" s="518"/>
      <c r="CT19" s="518"/>
      <c r="CU19" s="518"/>
      <c r="CV19" s="518"/>
      <c r="CW19" s="518"/>
      <c r="CX19" s="518"/>
    </row>
    <row r="20" spans="2:102" ht="16.95" customHeight="1" x14ac:dyDescent="0.3">
      <c r="D20" s="1149" t="s">
        <v>362</v>
      </c>
      <c r="E20" s="863"/>
      <c r="F20" s="863"/>
      <c r="G20" s="863"/>
      <c r="H20" s="863"/>
      <c r="I20" s="863"/>
      <c r="J20" s="863"/>
      <c r="K20" s="863"/>
      <c r="L20" s="863"/>
      <c r="M20" s="863"/>
      <c r="N20" s="863"/>
      <c r="O20" s="863"/>
      <c r="P20" s="863"/>
      <c r="Q20" s="863"/>
      <c r="R20" s="863"/>
      <c r="S20" s="863"/>
      <c r="T20" s="863"/>
      <c r="U20" s="863"/>
      <c r="V20" s="863"/>
      <c r="W20" s="863"/>
      <c r="X20" s="863"/>
      <c r="Y20" s="863"/>
      <c r="Z20" s="863"/>
      <c r="AA20" s="863"/>
      <c r="AB20" s="863"/>
      <c r="AC20" s="863"/>
      <c r="AD20" s="863"/>
      <c r="AE20" s="863"/>
      <c r="AF20" s="863"/>
      <c r="AG20" s="863"/>
      <c r="AH20" s="863"/>
      <c r="AI20" s="863"/>
      <c r="AJ20" s="863"/>
      <c r="AK20" s="863"/>
      <c r="AL20" s="863"/>
      <c r="AM20" s="863"/>
      <c r="AN20" s="863"/>
      <c r="AO20" s="863"/>
      <c r="AP20" s="863"/>
      <c r="AQ20" s="863"/>
      <c r="AR20" s="863"/>
      <c r="AS20" s="863"/>
      <c r="AT20" s="863"/>
      <c r="AU20" s="863"/>
      <c r="AV20" s="863"/>
      <c r="AW20" s="863"/>
      <c r="AX20" s="863"/>
      <c r="AY20" s="863"/>
      <c r="AZ20" s="863"/>
      <c r="BA20" s="863"/>
      <c r="BB20" s="863"/>
      <c r="BC20" s="863"/>
      <c r="BD20" s="863"/>
      <c r="BE20" s="863"/>
      <c r="BF20" s="863"/>
      <c r="BG20" s="863"/>
      <c r="BH20" s="863"/>
      <c r="BI20" s="863"/>
      <c r="BJ20" s="1150"/>
    </row>
    <row r="21" spans="2:102" ht="16.95" customHeight="1" x14ac:dyDescent="0.3">
      <c r="D21" s="1449" t="s">
        <v>1039</v>
      </c>
      <c r="E21" s="1450"/>
      <c r="F21" s="1450"/>
      <c r="G21" s="1450"/>
      <c r="H21" s="1450"/>
      <c r="I21" s="1450"/>
      <c r="J21" s="1450"/>
      <c r="K21" s="1450"/>
      <c r="L21" s="1450"/>
      <c r="M21" s="1450"/>
      <c r="N21" s="1450"/>
      <c r="O21" s="1450"/>
      <c r="P21" s="1450"/>
      <c r="Q21" s="1450"/>
      <c r="R21" s="1450"/>
      <c r="S21" s="1450"/>
      <c r="T21" s="1450"/>
      <c r="U21" s="1450"/>
      <c r="V21" s="1450"/>
      <c r="W21" s="1450"/>
      <c r="X21" s="1450"/>
      <c r="Y21" s="1450"/>
      <c r="Z21" s="1450"/>
      <c r="AA21" s="1450"/>
      <c r="AB21" s="1450"/>
      <c r="AC21" s="1450"/>
      <c r="AD21" s="1450"/>
      <c r="AE21" s="1450"/>
      <c r="AF21" s="1450"/>
      <c r="AG21" s="1450"/>
      <c r="AH21" s="1450"/>
      <c r="AI21" s="1450"/>
      <c r="AJ21" s="1450"/>
      <c r="AK21" s="1450"/>
      <c r="AL21" s="1450"/>
      <c r="AM21" s="1450"/>
      <c r="AN21" s="1450"/>
      <c r="AO21" s="1450"/>
      <c r="AP21" s="1450"/>
      <c r="AQ21" s="1450"/>
      <c r="AR21" s="1450"/>
      <c r="AS21" s="1450"/>
      <c r="AT21" s="1450"/>
      <c r="AU21" s="1450"/>
      <c r="AV21" s="1450"/>
      <c r="AW21" s="1450"/>
      <c r="AX21" s="1450"/>
      <c r="AY21" s="1450"/>
      <c r="AZ21" s="1450"/>
      <c r="BA21" s="1450"/>
      <c r="BB21" s="1450"/>
      <c r="BC21" s="1450"/>
      <c r="BD21" s="1450"/>
      <c r="BE21" s="1450"/>
      <c r="BF21" s="1450"/>
      <c r="BG21" s="1450"/>
      <c r="BH21" s="1450"/>
      <c r="BI21" s="1450"/>
      <c r="BJ21" s="1451"/>
    </row>
    <row r="22" spans="2:102" ht="16.95" customHeight="1" x14ac:dyDescent="0.3">
      <c r="D22" s="681"/>
      <c r="E22" s="511"/>
      <c r="F22" s="1452" t="b">
        <v>0</v>
      </c>
      <c r="G22" s="1452"/>
      <c r="I22" s="686" t="s">
        <v>1040</v>
      </c>
      <c r="J22" s="511"/>
      <c r="K22" s="511"/>
      <c r="L22" s="511"/>
      <c r="M22" s="511"/>
      <c r="N22" s="511"/>
      <c r="O22" s="511"/>
      <c r="P22" s="511"/>
      <c r="Q22" s="511"/>
      <c r="R22" s="511"/>
      <c r="S22" s="511"/>
      <c r="T22" s="511"/>
      <c r="U22" s="511"/>
      <c r="V22" s="511"/>
      <c r="W22" s="511"/>
      <c r="X22" s="511"/>
      <c r="Y22" s="511"/>
      <c r="Z22" s="511"/>
      <c r="AA22" s="511"/>
      <c r="AB22" s="511"/>
      <c r="AC22" s="511"/>
      <c r="AD22" s="511"/>
      <c r="AE22" s="511"/>
      <c r="AF22" s="511"/>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682"/>
    </row>
    <row r="23" spans="2:102" ht="16.95" customHeight="1" x14ac:dyDescent="0.3">
      <c r="D23" s="681"/>
      <c r="E23" s="511"/>
      <c r="F23" s="1452" t="b">
        <v>0</v>
      </c>
      <c r="G23" s="1452"/>
      <c r="I23" s="516" t="s">
        <v>1055</v>
      </c>
      <c r="J23" s="518"/>
      <c r="K23" s="518"/>
      <c r="L23" s="518"/>
      <c r="V23" s="511"/>
      <c r="W23" s="511"/>
      <c r="X23" s="511"/>
      <c r="Y23" s="511"/>
      <c r="Z23" s="511"/>
      <c r="AA23" s="511"/>
      <c r="AB23" s="511"/>
      <c r="AC23" s="511"/>
      <c r="AD23" s="511"/>
      <c r="AE23" s="511"/>
      <c r="AF23" s="511"/>
      <c r="AG23" s="511"/>
      <c r="AH23" s="511"/>
      <c r="AI23" s="511"/>
      <c r="AJ23" s="511"/>
      <c r="AK23" s="511"/>
      <c r="AL23" s="511"/>
      <c r="AM23" s="511"/>
      <c r="AN23" s="511"/>
      <c r="AO23" s="511"/>
      <c r="AP23" s="511"/>
      <c r="AQ23" s="511"/>
      <c r="AR23" s="511"/>
      <c r="AS23" s="511"/>
      <c r="AT23" s="511"/>
      <c r="AU23" s="511"/>
      <c r="AV23" s="511"/>
      <c r="AW23" s="511"/>
      <c r="AX23" s="511"/>
      <c r="AY23" s="511"/>
      <c r="AZ23" s="511"/>
      <c r="BA23" s="511"/>
      <c r="BB23" s="511"/>
      <c r="BC23" s="511"/>
      <c r="BD23" s="511"/>
      <c r="BE23" s="511"/>
      <c r="BF23" s="511"/>
      <c r="BG23" s="511"/>
      <c r="BH23" s="511"/>
      <c r="BI23" s="511"/>
      <c r="BJ23" s="682"/>
      <c r="BZ23" t="s">
        <v>540</v>
      </c>
    </row>
    <row r="24" spans="2:102" ht="16.95" customHeight="1" x14ac:dyDescent="0.3">
      <c r="D24" s="681"/>
      <c r="E24" s="511"/>
      <c r="F24" s="1452" t="b">
        <v>0</v>
      </c>
      <c r="G24" s="1452"/>
      <c r="I24" s="686" t="s">
        <v>1041</v>
      </c>
      <c r="J24" s="511"/>
      <c r="K24" s="511"/>
      <c r="L24" s="511"/>
      <c r="M24" s="511"/>
      <c r="N24" s="511"/>
      <c r="O24" s="511"/>
      <c r="P24" s="511"/>
      <c r="Q24" s="511"/>
      <c r="R24" s="511"/>
      <c r="S24" s="511"/>
      <c r="T24" s="511"/>
      <c r="U24" s="511"/>
      <c r="V24" s="511"/>
      <c r="W24" s="511"/>
      <c r="X24" s="511"/>
      <c r="Y24" s="511"/>
      <c r="Z24" s="511"/>
      <c r="AA24" s="511"/>
      <c r="AB24" s="511"/>
      <c r="AC24" s="511"/>
      <c r="AD24" s="511"/>
      <c r="AE24" s="511"/>
      <c r="AF24" s="511"/>
      <c r="AG24" s="511"/>
      <c r="AH24" s="511"/>
      <c r="AI24" s="511"/>
      <c r="AJ24" s="511"/>
      <c r="AK24" s="511"/>
      <c r="AL24" s="511"/>
      <c r="AM24" s="511"/>
      <c r="AN24" s="511"/>
      <c r="AO24" s="511"/>
      <c r="AP24" s="511"/>
      <c r="AQ24" s="511"/>
      <c r="AR24" s="511"/>
      <c r="AS24" s="511"/>
      <c r="AT24" s="511"/>
      <c r="AU24" s="511"/>
      <c r="AV24" s="511"/>
      <c r="AW24" s="511"/>
      <c r="AX24" s="511"/>
      <c r="AY24" s="511"/>
      <c r="AZ24" s="511"/>
      <c r="BA24" s="511"/>
      <c r="BB24" s="511"/>
      <c r="BC24" s="511"/>
      <c r="BD24" s="511"/>
      <c r="BE24" s="511"/>
      <c r="BF24" s="511"/>
      <c r="BG24" s="511"/>
      <c r="BH24" s="511"/>
      <c r="BI24" s="511"/>
      <c r="BJ24" s="682"/>
    </row>
    <row r="25" spans="2:102" ht="16.95" customHeight="1" x14ac:dyDescent="0.3">
      <c r="D25" s="683"/>
      <c r="E25" s="518"/>
      <c r="F25" s="1452" t="b">
        <v>0</v>
      </c>
      <c r="G25" s="1452"/>
      <c r="I25" s="686" t="s">
        <v>1042</v>
      </c>
      <c r="J25" s="511"/>
      <c r="K25" s="511"/>
      <c r="L25" s="511"/>
      <c r="M25" s="511"/>
      <c r="N25" s="511"/>
      <c r="O25" s="511"/>
      <c r="P25" s="511"/>
      <c r="Q25" s="511"/>
      <c r="R25" s="511"/>
      <c r="S25" s="511"/>
      <c r="T25" s="511"/>
      <c r="U25" s="511"/>
      <c r="AC25" s="518"/>
      <c r="AD25" s="518"/>
      <c r="AE25" s="518"/>
      <c r="AF25" s="518"/>
      <c r="AG25" s="518"/>
      <c r="AH25" s="518"/>
      <c r="AI25" s="518"/>
      <c r="AJ25" s="518"/>
      <c r="AK25" s="518"/>
      <c r="AL25" s="518"/>
      <c r="AM25" s="518"/>
      <c r="AN25" s="518"/>
      <c r="AO25" s="518"/>
      <c r="AP25" s="518"/>
      <c r="AQ25" s="518"/>
      <c r="AR25" s="518"/>
      <c r="AS25" s="518"/>
      <c r="AT25" s="518"/>
      <c r="AU25" s="518"/>
      <c r="AV25" s="518"/>
      <c r="AW25" s="518"/>
      <c r="AX25" s="518"/>
      <c r="AY25" s="518"/>
      <c r="AZ25" s="518"/>
      <c r="BA25" s="518"/>
      <c r="BB25" s="518"/>
      <c r="BC25" s="518"/>
      <c r="BD25" s="518"/>
      <c r="BE25" s="518"/>
      <c r="BF25" s="518"/>
      <c r="BG25" s="518"/>
      <c r="BH25" s="518"/>
      <c r="BI25" s="518"/>
      <c r="BJ25" s="684"/>
      <c r="BY25" s="239"/>
      <c r="BZ25" s="239"/>
      <c r="CA25" s="239"/>
      <c r="CB25" s="239"/>
      <c r="CC25" s="239"/>
    </row>
    <row r="26" spans="2:102" ht="16.95" customHeight="1" x14ac:dyDescent="0.3">
      <c r="D26" s="683"/>
      <c r="E26" s="518"/>
      <c r="F26" s="516"/>
      <c r="G26" s="518"/>
      <c r="H26" s="518"/>
      <c r="I26" s="518"/>
      <c r="J26" s="518"/>
      <c r="K26" s="518"/>
      <c r="L26" s="518"/>
      <c r="M26" s="518"/>
      <c r="N26" s="518"/>
      <c r="O26" s="518"/>
      <c r="P26" s="518"/>
      <c r="Q26" s="518"/>
      <c r="R26" s="518"/>
      <c r="S26" s="518"/>
      <c r="T26" s="518"/>
      <c r="U26" s="518"/>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AT26" s="518"/>
      <c r="AU26" s="518"/>
      <c r="AV26" s="518"/>
      <c r="AW26" s="518"/>
      <c r="AX26" s="518"/>
      <c r="AY26" s="518"/>
      <c r="AZ26" s="518"/>
      <c r="BA26" s="518"/>
      <c r="BB26" s="518"/>
      <c r="BC26" s="518"/>
      <c r="BD26" s="518"/>
      <c r="BE26" s="518"/>
      <c r="BF26" s="518"/>
      <c r="BG26" s="518"/>
      <c r="BH26" s="518"/>
      <c r="BI26" s="518"/>
      <c r="BJ26" s="684"/>
    </row>
    <row r="27" spans="2:102" ht="16.95" customHeight="1" thickBot="1" x14ac:dyDescent="0.35">
      <c r="D27" s="612"/>
      <c r="E27" s="613"/>
      <c r="F27" s="613"/>
      <c r="G27" s="613"/>
      <c r="H27" s="613"/>
      <c r="I27" s="613"/>
      <c r="J27" s="613"/>
      <c r="K27" s="613"/>
      <c r="L27" s="613"/>
      <c r="M27" s="613"/>
      <c r="N27" s="613"/>
      <c r="O27" s="613"/>
      <c r="P27" s="613"/>
      <c r="Q27" s="613"/>
      <c r="R27" s="613"/>
      <c r="S27" s="613"/>
      <c r="T27" s="613"/>
      <c r="U27" s="613"/>
      <c r="V27" s="613"/>
      <c r="W27" s="613"/>
      <c r="X27" s="613"/>
      <c r="Y27" s="613"/>
      <c r="Z27" s="613"/>
      <c r="AA27" s="613"/>
      <c r="AB27" s="613"/>
      <c r="AC27" s="613"/>
      <c r="AD27" s="613"/>
      <c r="AE27" s="613"/>
      <c r="AF27" s="613"/>
      <c r="AG27" s="613"/>
      <c r="AH27" s="613"/>
      <c r="AI27" s="613"/>
      <c r="AJ27" s="613"/>
      <c r="AK27" s="613"/>
      <c r="AL27" s="613"/>
      <c r="AM27" s="613"/>
      <c r="AN27" s="613"/>
      <c r="AO27" s="613"/>
      <c r="AP27" s="613"/>
      <c r="AQ27" s="613"/>
      <c r="AR27" s="613"/>
      <c r="AS27" s="613"/>
      <c r="AT27" s="613"/>
      <c r="AU27" s="613"/>
      <c r="AV27" s="613"/>
      <c r="AW27" s="613"/>
      <c r="AX27" s="613"/>
      <c r="AY27" s="613"/>
      <c r="AZ27" s="613"/>
      <c r="BA27" s="613"/>
      <c r="BB27" s="613"/>
      <c r="BC27" s="613"/>
      <c r="BD27" s="613"/>
      <c r="BE27" s="613"/>
      <c r="BF27" s="613"/>
      <c r="BG27" s="613"/>
      <c r="BH27" s="613"/>
      <c r="BI27" s="613"/>
      <c r="BJ27" s="685"/>
    </row>
    <row r="28" spans="2:102" ht="16.95" customHeight="1" x14ac:dyDescent="0.3">
      <c r="D28" s="1453" t="s">
        <v>363</v>
      </c>
      <c r="E28" s="1454"/>
      <c r="F28" s="1454"/>
      <c r="G28" s="1454"/>
      <c r="H28" s="1454"/>
      <c r="I28" s="1454"/>
      <c r="J28" s="1454"/>
      <c r="K28" s="1454"/>
      <c r="L28" s="1454"/>
      <c r="M28" s="1454"/>
      <c r="N28" s="1454"/>
      <c r="O28" s="1454"/>
      <c r="P28" s="1454"/>
      <c r="Q28" s="1454"/>
      <c r="R28" s="1454"/>
      <c r="S28" s="1454"/>
      <c r="T28" s="1454"/>
      <c r="U28" s="1454"/>
      <c r="V28" s="1454"/>
      <c r="W28" s="1454"/>
      <c r="X28" s="1454"/>
      <c r="Y28" s="1454"/>
      <c r="Z28" s="1454"/>
      <c r="AA28" s="1454"/>
      <c r="AB28" s="1454"/>
      <c r="AC28" s="1454"/>
      <c r="AD28" s="1454"/>
      <c r="AE28" s="1454"/>
      <c r="AF28" s="1454"/>
      <c r="AG28" s="1454"/>
      <c r="AH28" s="1454"/>
      <c r="AI28" s="1454"/>
      <c r="AJ28" s="1454"/>
      <c r="AK28" s="1454"/>
      <c r="AL28" s="1454"/>
      <c r="AM28" s="1454"/>
      <c r="AN28" s="1454"/>
      <c r="AO28" s="1454"/>
      <c r="AP28" s="1454"/>
      <c r="AQ28" s="1454"/>
      <c r="AR28" s="1454"/>
      <c r="AS28" s="1454"/>
      <c r="AT28" s="1454"/>
      <c r="AU28" s="1454"/>
      <c r="AV28" s="1454"/>
      <c r="AW28" s="1454"/>
      <c r="AX28" s="1454"/>
      <c r="AY28" s="1454"/>
      <c r="AZ28" s="1454"/>
      <c r="BA28" s="1454"/>
      <c r="BB28" s="1454"/>
      <c r="BC28" s="1454"/>
      <c r="BD28" s="1454"/>
      <c r="BE28" s="1454"/>
      <c r="BF28" s="1454"/>
      <c r="BG28" s="1454"/>
      <c r="BH28" s="1454"/>
      <c r="BI28" s="1454"/>
      <c r="BJ28" s="1455"/>
    </row>
    <row r="29" spans="2:102" ht="16.95" customHeight="1" x14ac:dyDescent="0.3">
      <c r="D29" s="1449" t="s">
        <v>364</v>
      </c>
      <c r="E29" s="1450"/>
      <c r="F29" s="1450"/>
      <c r="G29" s="1450"/>
      <c r="H29" s="1450"/>
      <c r="I29" s="1450"/>
      <c r="J29" s="1450"/>
      <c r="K29" s="1450"/>
      <c r="L29" s="1450"/>
      <c r="M29" s="1450"/>
      <c r="N29" s="1450"/>
      <c r="O29" s="1450"/>
      <c r="P29" s="1450"/>
      <c r="Q29" s="1450"/>
      <c r="R29" s="1450"/>
      <c r="S29" s="1450"/>
      <c r="T29" s="1450"/>
      <c r="U29" s="1450"/>
      <c r="V29" s="1450"/>
      <c r="W29" s="1450"/>
      <c r="X29" s="1450"/>
      <c r="Y29" s="1450"/>
      <c r="Z29" s="1450"/>
      <c r="AA29" s="1450"/>
      <c r="AB29" s="1450"/>
      <c r="AC29" s="1450"/>
      <c r="AD29" s="1450"/>
      <c r="AE29" s="1450"/>
      <c r="AF29" s="1450"/>
      <c r="AG29" s="1450"/>
      <c r="AH29" s="1450"/>
      <c r="AI29" s="1450"/>
      <c r="AJ29" s="1450"/>
      <c r="AK29" s="1450"/>
      <c r="AL29" s="1450"/>
      <c r="AM29" s="1450"/>
      <c r="AN29" s="1450"/>
      <c r="AO29" s="1450"/>
      <c r="AP29" s="1450"/>
      <c r="AQ29" s="1450"/>
      <c r="AR29" s="1450"/>
      <c r="AS29" s="1450"/>
      <c r="AT29" s="1450"/>
      <c r="AU29" s="1450"/>
      <c r="AV29" s="1450"/>
      <c r="AW29" s="1450"/>
      <c r="AX29" s="1450"/>
      <c r="AY29" s="1450"/>
      <c r="AZ29" s="1450"/>
      <c r="BA29" s="1450"/>
      <c r="BB29" s="1450"/>
      <c r="BC29" s="1450"/>
      <c r="BD29" s="1450"/>
      <c r="BE29" s="1450"/>
      <c r="BF29" s="1450"/>
      <c r="BG29" s="1450"/>
      <c r="BH29" s="1450"/>
      <c r="BI29" s="1450"/>
      <c r="BJ29" s="1451"/>
      <c r="BN29" s="986" t="s">
        <v>242</v>
      </c>
      <c r="BO29" s="986"/>
      <c r="BP29" s="986"/>
      <c r="BQ29" s="986"/>
      <c r="BR29" s="986"/>
      <c r="BS29" s="986"/>
      <c r="BT29" s="986"/>
      <c r="BU29" s="986"/>
      <c r="BV29" s="986"/>
      <c r="BW29" s="986"/>
      <c r="BX29" s="986"/>
    </row>
    <row r="30" spans="2:102" ht="16.95" customHeight="1" x14ac:dyDescent="0.3">
      <c r="D30" s="1449"/>
      <c r="E30" s="1450"/>
      <c r="F30" s="1450"/>
      <c r="G30" s="1450"/>
      <c r="H30" s="1450"/>
      <c r="I30" s="1450"/>
      <c r="J30" s="1450"/>
      <c r="K30" s="1450"/>
      <c r="L30" s="1450"/>
      <c r="M30" s="1450"/>
      <c r="N30" s="1450"/>
      <c r="O30" s="1450"/>
      <c r="P30" s="1450"/>
      <c r="Q30" s="1450"/>
      <c r="R30" s="1450"/>
      <c r="S30" s="1450"/>
      <c r="T30" s="1450"/>
      <c r="U30" s="1450"/>
      <c r="V30" s="1450"/>
      <c r="W30" s="1450"/>
      <c r="X30" s="1450"/>
      <c r="Y30" s="1450"/>
      <c r="Z30" s="1450"/>
      <c r="AA30" s="1450"/>
      <c r="AB30" s="1450"/>
      <c r="AC30" s="1450"/>
      <c r="AD30" s="1450"/>
      <c r="AE30" s="1450"/>
      <c r="AF30" s="1450"/>
      <c r="AG30" s="1450"/>
      <c r="AH30" s="1450"/>
      <c r="AI30" s="1450"/>
      <c r="AJ30" s="1450"/>
      <c r="AK30" s="1450"/>
      <c r="AL30" s="1450"/>
      <c r="AM30" s="1450"/>
      <c r="AN30" s="1450"/>
      <c r="AO30" s="1450"/>
      <c r="AP30" s="1450"/>
      <c r="AQ30" s="1450"/>
      <c r="AR30" s="1450"/>
      <c r="AS30" s="1450"/>
      <c r="AT30" s="1450"/>
      <c r="AU30" s="1450"/>
      <c r="AV30" s="1450"/>
      <c r="AW30" s="1450"/>
      <c r="AX30" s="1450"/>
      <c r="AY30" s="1450"/>
      <c r="AZ30" s="1450"/>
      <c r="BA30" s="1450"/>
      <c r="BB30" s="1450"/>
      <c r="BC30" s="1450"/>
      <c r="BD30" s="1450"/>
      <c r="BE30" s="1450"/>
      <c r="BF30" s="1450"/>
      <c r="BG30" s="1450"/>
      <c r="BH30" s="1450"/>
      <c r="BI30" s="1450"/>
      <c r="BJ30" s="1451"/>
    </row>
    <row r="31" spans="2:102" ht="16.95" customHeight="1" x14ac:dyDescent="0.3">
      <c r="D31" s="155"/>
      <c r="F31" s="519"/>
      <c r="G31" s="519"/>
      <c r="H31" s="1444" t="s">
        <v>365</v>
      </c>
      <c r="I31" s="1444"/>
      <c r="J31" s="1444"/>
      <c r="K31" s="1444"/>
      <c r="L31" s="1444"/>
      <c r="M31" s="1444"/>
      <c r="N31" s="511"/>
      <c r="O31" s="511"/>
      <c r="P31" s="511"/>
      <c r="Q31" s="511"/>
      <c r="R31" s="1445" t="s">
        <v>366</v>
      </c>
      <c r="S31" s="1445"/>
      <c r="T31" s="1445"/>
      <c r="U31" s="1445"/>
      <c r="V31" s="1445"/>
      <c r="W31" s="1445"/>
      <c r="X31" s="1445"/>
      <c r="Y31" s="1445"/>
      <c r="Z31" s="1445"/>
      <c r="AA31" s="1445"/>
      <c r="AB31" s="1445"/>
      <c r="AC31" s="1445"/>
      <c r="AD31" s="1445"/>
      <c r="AE31" s="1445"/>
      <c r="AF31" s="1445"/>
      <c r="AG31" s="1445"/>
      <c r="AH31" s="1445"/>
      <c r="AI31" s="1445"/>
      <c r="AJ31" s="1445"/>
      <c r="AK31" s="1445"/>
      <c r="AL31" s="1445"/>
      <c r="AM31" s="1445"/>
      <c r="AN31" s="1445"/>
      <c r="AO31" s="1445"/>
      <c r="AP31" s="1445"/>
      <c r="AQ31" s="1445"/>
      <c r="AR31" s="1445"/>
      <c r="AS31" s="1445"/>
      <c r="AT31" s="1445"/>
      <c r="AU31" s="1445"/>
      <c r="AV31" s="1445"/>
      <c r="AW31" s="511"/>
      <c r="AX31" s="511"/>
      <c r="AY31" s="511"/>
      <c r="AZ31" s="511"/>
      <c r="BA31" s="511"/>
      <c r="BB31" s="1444" t="s">
        <v>367</v>
      </c>
      <c r="BC31" s="1444"/>
      <c r="BD31" s="1444"/>
      <c r="BE31" s="1444"/>
      <c r="BF31" s="1444"/>
      <c r="BG31" s="511"/>
      <c r="BH31" s="511"/>
      <c r="BI31" s="511"/>
      <c r="BJ31" s="23"/>
    </row>
    <row r="32" spans="2:102" ht="16.95" customHeight="1" x14ac:dyDescent="0.3">
      <c r="D32" s="130"/>
      <c r="H32" s="1446"/>
      <c r="I32" s="1447"/>
      <c r="J32" s="1447"/>
      <c r="K32" s="1447"/>
      <c r="L32" s="1447"/>
      <c r="M32" s="1447"/>
      <c r="N32" s="27"/>
      <c r="O32" s="27"/>
      <c r="P32" s="27"/>
      <c r="Q32" s="27"/>
      <c r="R32" s="1448"/>
      <c r="S32" s="1448"/>
      <c r="T32" s="1448"/>
      <c r="U32" s="1448"/>
      <c r="V32" s="1448"/>
      <c r="W32" s="1448"/>
      <c r="X32" s="1448"/>
      <c r="Y32" s="1448"/>
      <c r="Z32" s="1448"/>
      <c r="AA32" s="1448"/>
      <c r="AB32" s="1448"/>
      <c r="AC32" s="1448"/>
      <c r="AD32" s="1448"/>
      <c r="AE32" s="1448"/>
      <c r="AF32" s="1448"/>
      <c r="AG32" s="1448"/>
      <c r="AH32" s="1448"/>
      <c r="AI32" s="1448"/>
      <c r="AJ32" s="1448"/>
      <c r="AK32" s="1448"/>
      <c r="AL32" s="1448"/>
      <c r="AM32" s="1448"/>
      <c r="AN32" s="1448"/>
      <c r="AO32" s="1448"/>
      <c r="AP32" s="1448"/>
      <c r="AQ32" s="1448"/>
      <c r="AR32" s="1448"/>
      <c r="AS32" s="1448"/>
      <c r="AT32" s="1448"/>
      <c r="AU32" s="1448"/>
      <c r="AV32" s="1448"/>
      <c r="AW32" s="27"/>
      <c r="AX32" s="27"/>
      <c r="AY32" s="27"/>
      <c r="AZ32" s="27"/>
      <c r="BA32" s="27"/>
      <c r="BB32" s="1448"/>
      <c r="BC32" s="1448"/>
      <c r="BD32" s="1448"/>
      <c r="BE32" s="1448"/>
      <c r="BF32" s="1448"/>
      <c r="BJ32" s="23"/>
    </row>
    <row r="33" spans="4:62" ht="13.5" customHeight="1" x14ac:dyDescent="0.3">
      <c r="D33" s="130"/>
      <c r="H33" s="1446"/>
      <c r="I33" s="1447"/>
      <c r="J33" s="1447"/>
      <c r="K33" s="1447"/>
      <c r="L33" s="1447"/>
      <c r="M33" s="1447"/>
      <c r="N33" s="27"/>
      <c r="O33" s="27"/>
      <c r="P33" s="27"/>
      <c r="Q33" s="27"/>
      <c r="R33" s="1448"/>
      <c r="S33" s="1448"/>
      <c r="T33" s="1448"/>
      <c r="U33" s="1448"/>
      <c r="V33" s="1448"/>
      <c r="W33" s="1448"/>
      <c r="X33" s="1448"/>
      <c r="Y33" s="1448"/>
      <c r="Z33" s="1448"/>
      <c r="AA33" s="1448"/>
      <c r="AB33" s="1448"/>
      <c r="AC33" s="1448"/>
      <c r="AD33" s="1448"/>
      <c r="AE33" s="1448"/>
      <c r="AF33" s="1448"/>
      <c r="AG33" s="1448"/>
      <c r="AH33" s="1448"/>
      <c r="AI33" s="1448"/>
      <c r="AJ33" s="1448"/>
      <c r="AK33" s="1448"/>
      <c r="AL33" s="1448"/>
      <c r="AM33" s="1448"/>
      <c r="AN33" s="1448"/>
      <c r="AO33" s="1448"/>
      <c r="AP33" s="1448"/>
      <c r="AQ33" s="1448"/>
      <c r="AR33" s="1448"/>
      <c r="AS33" s="1448"/>
      <c r="AT33" s="1448"/>
      <c r="AU33" s="1448"/>
      <c r="AV33" s="1448"/>
      <c r="AW33" s="27"/>
      <c r="AX33" s="27"/>
      <c r="AY33" s="27"/>
      <c r="AZ33" s="27"/>
      <c r="BA33" s="27"/>
      <c r="BB33" s="1448"/>
      <c r="BC33" s="1448"/>
      <c r="BD33" s="1448"/>
      <c r="BE33" s="1448"/>
      <c r="BF33" s="1448"/>
      <c r="BJ33" s="23"/>
    </row>
    <row r="34" spans="4:62" ht="18" customHeight="1" x14ac:dyDescent="0.3">
      <c r="D34" s="130"/>
      <c r="H34" s="1446"/>
      <c r="I34" s="1447"/>
      <c r="J34" s="1447"/>
      <c r="K34" s="1447"/>
      <c r="L34" s="1447"/>
      <c r="M34" s="1447"/>
      <c r="N34" s="27"/>
      <c r="O34" s="27"/>
      <c r="P34" s="27"/>
      <c r="Q34" s="27"/>
      <c r="R34" s="1448"/>
      <c r="S34" s="1448"/>
      <c r="T34" s="1448"/>
      <c r="U34" s="1448"/>
      <c r="V34" s="1448"/>
      <c r="W34" s="1448"/>
      <c r="X34" s="1448"/>
      <c r="Y34" s="1448"/>
      <c r="Z34" s="1448"/>
      <c r="AA34" s="1448"/>
      <c r="AB34" s="1448"/>
      <c r="AC34" s="1448"/>
      <c r="AD34" s="1448"/>
      <c r="AE34" s="1448"/>
      <c r="AF34" s="1448"/>
      <c r="AG34" s="1448"/>
      <c r="AH34" s="1448"/>
      <c r="AI34" s="1448"/>
      <c r="AJ34" s="1448"/>
      <c r="AK34" s="1448"/>
      <c r="AL34" s="1448"/>
      <c r="AM34" s="1448"/>
      <c r="AN34" s="1448"/>
      <c r="AO34" s="1448"/>
      <c r="AP34" s="1448"/>
      <c r="AQ34" s="1448"/>
      <c r="AR34" s="1448"/>
      <c r="AS34" s="1448"/>
      <c r="AT34" s="1448"/>
      <c r="AU34" s="1448"/>
      <c r="AV34" s="1448"/>
      <c r="AW34" s="27"/>
      <c r="AX34" s="27"/>
      <c r="AY34" s="27"/>
      <c r="AZ34" s="27"/>
      <c r="BA34" s="27"/>
      <c r="BB34" s="1448"/>
      <c r="BC34" s="1448"/>
      <c r="BD34" s="1448"/>
      <c r="BE34" s="1448"/>
      <c r="BF34" s="1448"/>
      <c r="BJ34" s="23"/>
    </row>
    <row r="35" spans="4:62" ht="18" customHeight="1" x14ac:dyDescent="0.3">
      <c r="D35" s="130"/>
      <c r="H35" s="1446"/>
      <c r="I35" s="1447"/>
      <c r="J35" s="1447"/>
      <c r="K35" s="1447"/>
      <c r="L35" s="1447"/>
      <c r="M35" s="1447"/>
      <c r="N35" s="27"/>
      <c r="O35" s="27"/>
      <c r="P35" s="27"/>
      <c r="Q35" s="27"/>
      <c r="R35" s="1448"/>
      <c r="S35" s="1448"/>
      <c r="T35" s="1448"/>
      <c r="U35" s="1448"/>
      <c r="V35" s="1448"/>
      <c r="W35" s="1448"/>
      <c r="X35" s="1448"/>
      <c r="Y35" s="1448"/>
      <c r="Z35" s="1448"/>
      <c r="AA35" s="1448"/>
      <c r="AB35" s="1448"/>
      <c r="AC35" s="1448"/>
      <c r="AD35" s="1448"/>
      <c r="AE35" s="1448"/>
      <c r="AF35" s="1448"/>
      <c r="AG35" s="1448"/>
      <c r="AH35" s="1448"/>
      <c r="AI35" s="1448"/>
      <c r="AJ35" s="1448"/>
      <c r="AK35" s="1448"/>
      <c r="AL35" s="1448"/>
      <c r="AM35" s="1448"/>
      <c r="AN35" s="1448"/>
      <c r="AO35" s="1448"/>
      <c r="AP35" s="1448"/>
      <c r="AQ35" s="1448"/>
      <c r="AR35" s="1448"/>
      <c r="AS35" s="1448"/>
      <c r="AT35" s="1448"/>
      <c r="AU35" s="1448"/>
      <c r="AV35" s="1448"/>
      <c r="AW35" s="27"/>
      <c r="AX35" s="27"/>
      <c r="AY35" s="27"/>
      <c r="AZ35" s="27"/>
      <c r="BA35" s="27"/>
      <c r="BB35" s="1448"/>
      <c r="BC35" s="1448"/>
      <c r="BD35" s="1448"/>
      <c r="BE35" s="1448"/>
      <c r="BF35" s="1448"/>
      <c r="BJ35" s="23"/>
    </row>
    <row r="36" spans="4:62" ht="18" customHeight="1" thickBot="1" x14ac:dyDescent="0.35">
      <c r="D36" s="24"/>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6"/>
    </row>
    <row r="37" spans="4:62" ht="18" customHeight="1" x14ac:dyDescent="0.3"/>
    <row r="38" spans="4:62" ht="18" customHeight="1" x14ac:dyDescent="0.3"/>
  </sheetData>
  <sheetProtection algorithmName="SHA-512" hashValue="16dJSVWdqrtWbAOtxjeRYNxKuiYoYJRZGgJsXVBUbCQsTgFE803dBzaGgjE+4gHKL20mJ9rXrwZTD+aWEZDNwQ==" saltValue="k7gOi4z9j3h09X7VtoQh2Q==" spinCount="100000" sheet="1" objects="1" scenarios="1"/>
  <mergeCells count="46">
    <mergeCell ref="J13:O13"/>
    <mergeCell ref="P13:R13"/>
    <mergeCell ref="S13:BC13"/>
    <mergeCell ref="BD13:BJ13"/>
    <mergeCell ref="D4:BJ5"/>
    <mergeCell ref="D6:BJ8"/>
    <mergeCell ref="D10:P10"/>
    <mergeCell ref="Q10:AT10"/>
    <mergeCell ref="D12:BJ12"/>
    <mergeCell ref="D28:BJ28"/>
    <mergeCell ref="D29:BJ30"/>
    <mergeCell ref="D20:BJ20"/>
    <mergeCell ref="J14:O14"/>
    <mergeCell ref="P14:R14"/>
    <mergeCell ref="S14:BC14"/>
    <mergeCell ref="BD14:BJ14"/>
    <mergeCell ref="J15:O15"/>
    <mergeCell ref="P15:R15"/>
    <mergeCell ref="S15:BC15"/>
    <mergeCell ref="BD15:BJ15"/>
    <mergeCell ref="J16:O16"/>
    <mergeCell ref="P16:R16"/>
    <mergeCell ref="S16:BC16"/>
    <mergeCell ref="BD16:BJ16"/>
    <mergeCell ref="BF19:BH19"/>
    <mergeCell ref="D21:BJ21"/>
    <mergeCell ref="F22:G22"/>
    <mergeCell ref="F23:G23"/>
    <mergeCell ref="F24:G24"/>
    <mergeCell ref="F25:G25"/>
    <mergeCell ref="BN29:BX29"/>
    <mergeCell ref="H31:M31"/>
    <mergeCell ref="R31:AV31"/>
    <mergeCell ref="BB31:BF31"/>
    <mergeCell ref="H35:M35"/>
    <mergeCell ref="R35:AV35"/>
    <mergeCell ref="BB35:BF35"/>
    <mergeCell ref="H33:M33"/>
    <mergeCell ref="R33:AV33"/>
    <mergeCell ref="BB33:BF33"/>
    <mergeCell ref="H34:M34"/>
    <mergeCell ref="R34:AV34"/>
    <mergeCell ref="BB34:BF34"/>
    <mergeCell ref="H32:M32"/>
    <mergeCell ref="R32:AV32"/>
    <mergeCell ref="BB32:BF32"/>
  </mergeCells>
  <conditionalFormatting sqref="P13:BC17">
    <cfRule type="expression" dxfId="25" priority="1">
      <formula>#REF!&gt;5</formula>
    </cfRule>
  </conditionalFormatting>
  <dataValidations count="2">
    <dataValidation allowBlank="1" showInputMessage="1" showErrorMessage="1" promptTitle="Fire Department Name" prompt="You must enter the Fire Department name on the Automatic Aid Response Worksheets" sqref="Q10:AT10" xr:uid="{B2963195-12B5-4B52-B701-71919BBEAF26}"/>
    <dataValidation type="list" allowBlank="1" showInputMessage="1" showErrorMessage="1" sqref="BF19:BH19" xr:uid="{E4B40CEE-2824-4706-9F8D-2D388E211A18}">
      <formula1>$CB$15:$CB$16</formula1>
    </dataValidation>
  </dataValidations>
  <printOptions horizontalCentered="1" verticalCentered="1"/>
  <pageMargins left="0" right="0" top="0" bottom="0" header="1" footer="0"/>
  <pageSetup orientation="portrait" r:id="rId1"/>
  <headerFooter>
    <oddHeader>&amp;C&amp;G</oddHeader>
    <oddFooter>&amp;L&amp;D&amp;R&amp;N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C617D-94D2-4875-BAF0-AA1B9B7DF706}">
  <sheetPr>
    <tabColor theme="1"/>
  </sheetPr>
  <dimension ref="A1:J21"/>
  <sheetViews>
    <sheetView showGridLines="0" showRowColHeaders="0" topLeftCell="A2" workbookViewId="0">
      <selection activeCell="D15" sqref="D15"/>
    </sheetView>
  </sheetViews>
  <sheetFormatPr defaultRowHeight="14.4" x14ac:dyDescent="0.3"/>
  <sheetData>
    <row r="1" spans="1:10" x14ac:dyDescent="0.3">
      <c r="A1">
        <v>1</v>
      </c>
      <c r="B1" t="s">
        <v>806</v>
      </c>
    </row>
    <row r="2" spans="1:10" x14ac:dyDescent="0.3">
      <c r="A2">
        <v>2</v>
      </c>
      <c r="B2" t="s">
        <v>807</v>
      </c>
    </row>
    <row r="3" spans="1:10" x14ac:dyDescent="0.3">
      <c r="A3">
        <v>3</v>
      </c>
      <c r="B3" t="s">
        <v>808</v>
      </c>
    </row>
    <row r="4" spans="1:10" x14ac:dyDescent="0.3">
      <c r="A4">
        <v>4</v>
      </c>
      <c r="B4" t="s">
        <v>838</v>
      </c>
    </row>
    <row r="5" spans="1:10" ht="47.4" customHeight="1" x14ac:dyDescent="0.3">
      <c r="A5" s="124">
        <v>5</v>
      </c>
      <c r="B5" s="860" t="s">
        <v>839</v>
      </c>
      <c r="C5" s="860"/>
      <c r="D5" s="860"/>
      <c r="E5" s="860"/>
      <c r="F5" s="860"/>
      <c r="G5" s="860"/>
      <c r="H5" s="860"/>
      <c r="I5" s="860"/>
      <c r="J5" s="860"/>
    </row>
    <row r="6" spans="1:10" x14ac:dyDescent="0.3">
      <c r="A6" s="861">
        <v>6</v>
      </c>
      <c r="B6" s="860" t="s">
        <v>1036</v>
      </c>
      <c r="C6" s="860"/>
      <c r="D6" s="860"/>
      <c r="E6" s="860"/>
      <c r="F6" s="860"/>
      <c r="G6" s="860"/>
      <c r="H6" s="860"/>
      <c r="I6" s="860"/>
      <c r="J6" s="860"/>
    </row>
    <row r="7" spans="1:10" x14ac:dyDescent="0.3">
      <c r="A7" s="861"/>
      <c r="B7" s="860"/>
      <c r="C7" s="860"/>
      <c r="D7" s="860"/>
      <c r="E7" s="860"/>
      <c r="F7" s="860"/>
      <c r="G7" s="860"/>
      <c r="H7" s="860"/>
      <c r="I7" s="860"/>
      <c r="J7" s="860"/>
    </row>
    <row r="8" spans="1:10" x14ac:dyDescent="0.3">
      <c r="A8">
        <v>7</v>
      </c>
      <c r="B8" t="s">
        <v>1043</v>
      </c>
    </row>
    <row r="13" spans="1:10" x14ac:dyDescent="0.3">
      <c r="B13" t="s">
        <v>1106</v>
      </c>
    </row>
    <row r="15" spans="1:10" x14ac:dyDescent="0.3">
      <c r="B15" t="s">
        <v>1107</v>
      </c>
    </row>
    <row r="16" spans="1:10" x14ac:dyDescent="0.3">
      <c r="B16" t="s">
        <v>1108</v>
      </c>
    </row>
    <row r="17" spans="2:2" x14ac:dyDescent="0.3">
      <c r="B17" t="s">
        <v>1113</v>
      </c>
    </row>
    <row r="18" spans="2:2" x14ac:dyDescent="0.3">
      <c r="B18" t="s">
        <v>1112</v>
      </c>
    </row>
    <row r="19" spans="2:2" x14ac:dyDescent="0.3">
      <c r="B19" t="s">
        <v>1109</v>
      </c>
    </row>
    <row r="20" spans="2:2" x14ac:dyDescent="0.3">
      <c r="B20" t="s">
        <v>1111</v>
      </c>
    </row>
    <row r="21" spans="2:2" x14ac:dyDescent="0.3">
      <c r="B21" t="s">
        <v>1110</v>
      </c>
    </row>
  </sheetData>
  <sheetProtection sheet="1" objects="1" scenarios="1"/>
  <mergeCells count="3">
    <mergeCell ref="B5:J5"/>
    <mergeCell ref="B6:J7"/>
    <mergeCell ref="A6:A7"/>
  </mergeCell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05BE9-95EF-4AAE-9E10-E24031EDDCA7}">
  <sheetPr>
    <tabColor theme="2" tint="-0.89999084444715716"/>
  </sheetPr>
  <dimension ref="C2:L28"/>
  <sheetViews>
    <sheetView showGridLines="0" showRowColHeaders="0" zoomScaleNormal="100" workbookViewId="0">
      <selection activeCell="D6" sqref="D6"/>
    </sheetView>
  </sheetViews>
  <sheetFormatPr defaultRowHeight="14.4" x14ac:dyDescent="0.3"/>
  <cols>
    <col min="1" max="1" width="9.109375" style="259"/>
    <col min="2" max="2" width="3.109375" style="259" customWidth="1"/>
    <col min="3" max="3" width="36.88671875" style="259" bestFit="1" customWidth="1"/>
    <col min="4" max="4" width="10.33203125" style="259" customWidth="1"/>
    <col min="5" max="6" width="9.6640625" style="259" customWidth="1"/>
    <col min="7" max="257" width="9.109375" style="259"/>
    <col min="258" max="258" width="3.109375" style="259" customWidth="1"/>
    <col min="259" max="259" width="36.88671875" style="259" bestFit="1" customWidth="1"/>
    <col min="260" max="260" width="10.33203125" style="259" customWidth="1"/>
    <col min="261" max="262" width="9.6640625" style="259" customWidth="1"/>
    <col min="263" max="513" width="9.109375" style="259"/>
    <col min="514" max="514" width="3.109375" style="259" customWidth="1"/>
    <col min="515" max="515" width="36.88671875" style="259" bestFit="1" customWidth="1"/>
    <col min="516" max="516" width="10.33203125" style="259" customWidth="1"/>
    <col min="517" max="518" width="9.6640625" style="259" customWidth="1"/>
    <col min="519" max="769" width="9.109375" style="259"/>
    <col min="770" max="770" width="3.109375" style="259" customWidth="1"/>
    <col min="771" max="771" width="36.88671875" style="259" bestFit="1" customWidth="1"/>
    <col min="772" max="772" width="10.33203125" style="259" customWidth="1"/>
    <col min="773" max="774" width="9.6640625" style="259" customWidth="1"/>
    <col min="775" max="1025" width="9.109375" style="259"/>
    <col min="1026" max="1026" width="3.109375" style="259" customWidth="1"/>
    <col min="1027" max="1027" width="36.88671875" style="259" bestFit="1" customWidth="1"/>
    <col min="1028" max="1028" width="10.33203125" style="259" customWidth="1"/>
    <col min="1029" max="1030" width="9.6640625" style="259" customWidth="1"/>
    <col min="1031" max="1281" width="9.109375" style="259"/>
    <col min="1282" max="1282" width="3.109375" style="259" customWidth="1"/>
    <col min="1283" max="1283" width="36.88671875" style="259" bestFit="1" customWidth="1"/>
    <col min="1284" max="1284" width="10.33203125" style="259" customWidth="1"/>
    <col min="1285" max="1286" width="9.6640625" style="259" customWidth="1"/>
    <col min="1287" max="1537" width="9.109375" style="259"/>
    <col min="1538" max="1538" width="3.109375" style="259" customWidth="1"/>
    <col min="1539" max="1539" width="36.88671875" style="259" bestFit="1" customWidth="1"/>
    <col min="1540" max="1540" width="10.33203125" style="259" customWidth="1"/>
    <col min="1541" max="1542" width="9.6640625" style="259" customWidth="1"/>
    <col min="1543" max="1793" width="9.109375" style="259"/>
    <col min="1794" max="1794" width="3.109375" style="259" customWidth="1"/>
    <col min="1795" max="1795" width="36.88671875" style="259" bestFit="1" customWidth="1"/>
    <col min="1796" max="1796" width="10.33203125" style="259" customWidth="1"/>
    <col min="1797" max="1798" width="9.6640625" style="259" customWidth="1"/>
    <col min="1799" max="2049" width="9.109375" style="259"/>
    <col min="2050" max="2050" width="3.109375" style="259" customWidth="1"/>
    <col min="2051" max="2051" width="36.88671875" style="259" bestFit="1" customWidth="1"/>
    <col min="2052" max="2052" width="10.33203125" style="259" customWidth="1"/>
    <col min="2053" max="2054" width="9.6640625" style="259" customWidth="1"/>
    <col min="2055" max="2305" width="9.109375" style="259"/>
    <col min="2306" max="2306" width="3.109375" style="259" customWidth="1"/>
    <col min="2307" max="2307" width="36.88671875" style="259" bestFit="1" customWidth="1"/>
    <col min="2308" max="2308" width="10.33203125" style="259" customWidth="1"/>
    <col min="2309" max="2310" width="9.6640625" style="259" customWidth="1"/>
    <col min="2311" max="2561" width="9.109375" style="259"/>
    <col min="2562" max="2562" width="3.109375" style="259" customWidth="1"/>
    <col min="2563" max="2563" width="36.88671875" style="259" bestFit="1" customWidth="1"/>
    <col min="2564" max="2564" width="10.33203125" style="259" customWidth="1"/>
    <col min="2565" max="2566" width="9.6640625" style="259" customWidth="1"/>
    <col min="2567" max="2817" width="9.109375" style="259"/>
    <col min="2818" max="2818" width="3.109375" style="259" customWidth="1"/>
    <col min="2819" max="2819" width="36.88671875" style="259" bestFit="1" customWidth="1"/>
    <col min="2820" max="2820" width="10.33203125" style="259" customWidth="1"/>
    <col min="2821" max="2822" width="9.6640625" style="259" customWidth="1"/>
    <col min="2823" max="3073" width="9.109375" style="259"/>
    <col min="3074" max="3074" width="3.109375" style="259" customWidth="1"/>
    <col min="3075" max="3075" width="36.88671875" style="259" bestFit="1" customWidth="1"/>
    <col min="3076" max="3076" width="10.33203125" style="259" customWidth="1"/>
    <col min="3077" max="3078" width="9.6640625" style="259" customWidth="1"/>
    <col min="3079" max="3329" width="9.109375" style="259"/>
    <col min="3330" max="3330" width="3.109375" style="259" customWidth="1"/>
    <col min="3331" max="3331" width="36.88671875" style="259" bestFit="1" customWidth="1"/>
    <col min="3332" max="3332" width="10.33203125" style="259" customWidth="1"/>
    <col min="3333" max="3334" width="9.6640625" style="259" customWidth="1"/>
    <col min="3335" max="3585" width="9.109375" style="259"/>
    <col min="3586" max="3586" width="3.109375" style="259" customWidth="1"/>
    <col min="3587" max="3587" width="36.88671875" style="259" bestFit="1" customWidth="1"/>
    <col min="3588" max="3588" width="10.33203125" style="259" customWidth="1"/>
    <col min="3589" max="3590" width="9.6640625" style="259" customWidth="1"/>
    <col min="3591" max="3841" width="9.109375" style="259"/>
    <col min="3842" max="3842" width="3.109375" style="259" customWidth="1"/>
    <col min="3843" max="3843" width="36.88671875" style="259" bestFit="1" customWidth="1"/>
    <col min="3844" max="3844" width="10.33203125" style="259" customWidth="1"/>
    <col min="3845" max="3846" width="9.6640625" style="259" customWidth="1"/>
    <col min="3847" max="4097" width="9.109375" style="259"/>
    <col min="4098" max="4098" width="3.109375" style="259" customWidth="1"/>
    <col min="4099" max="4099" width="36.88671875" style="259" bestFit="1" customWidth="1"/>
    <col min="4100" max="4100" width="10.33203125" style="259" customWidth="1"/>
    <col min="4101" max="4102" width="9.6640625" style="259" customWidth="1"/>
    <col min="4103" max="4353" width="9.109375" style="259"/>
    <col min="4354" max="4354" width="3.109375" style="259" customWidth="1"/>
    <col min="4355" max="4355" width="36.88671875" style="259" bestFit="1" customWidth="1"/>
    <col min="4356" max="4356" width="10.33203125" style="259" customWidth="1"/>
    <col min="4357" max="4358" width="9.6640625" style="259" customWidth="1"/>
    <col min="4359" max="4609" width="9.109375" style="259"/>
    <col min="4610" max="4610" width="3.109375" style="259" customWidth="1"/>
    <col min="4611" max="4611" width="36.88671875" style="259" bestFit="1" customWidth="1"/>
    <col min="4612" max="4612" width="10.33203125" style="259" customWidth="1"/>
    <col min="4613" max="4614" width="9.6640625" style="259" customWidth="1"/>
    <col min="4615" max="4865" width="9.109375" style="259"/>
    <col min="4866" max="4866" width="3.109375" style="259" customWidth="1"/>
    <col min="4867" max="4867" width="36.88671875" style="259" bestFit="1" customWidth="1"/>
    <col min="4868" max="4868" width="10.33203125" style="259" customWidth="1"/>
    <col min="4869" max="4870" width="9.6640625" style="259" customWidth="1"/>
    <col min="4871" max="5121" width="9.109375" style="259"/>
    <col min="5122" max="5122" width="3.109375" style="259" customWidth="1"/>
    <col min="5123" max="5123" width="36.88671875" style="259" bestFit="1" customWidth="1"/>
    <col min="5124" max="5124" width="10.33203125" style="259" customWidth="1"/>
    <col min="5125" max="5126" width="9.6640625" style="259" customWidth="1"/>
    <col min="5127" max="5377" width="9.109375" style="259"/>
    <col min="5378" max="5378" width="3.109375" style="259" customWidth="1"/>
    <col min="5379" max="5379" width="36.88671875" style="259" bestFit="1" customWidth="1"/>
    <col min="5380" max="5380" width="10.33203125" style="259" customWidth="1"/>
    <col min="5381" max="5382" width="9.6640625" style="259" customWidth="1"/>
    <col min="5383" max="5633" width="9.109375" style="259"/>
    <col min="5634" max="5634" width="3.109375" style="259" customWidth="1"/>
    <col min="5635" max="5635" width="36.88671875" style="259" bestFit="1" customWidth="1"/>
    <col min="5636" max="5636" width="10.33203125" style="259" customWidth="1"/>
    <col min="5637" max="5638" width="9.6640625" style="259" customWidth="1"/>
    <col min="5639" max="5889" width="9.109375" style="259"/>
    <col min="5890" max="5890" width="3.109375" style="259" customWidth="1"/>
    <col min="5891" max="5891" width="36.88671875" style="259" bestFit="1" customWidth="1"/>
    <col min="5892" max="5892" width="10.33203125" style="259" customWidth="1"/>
    <col min="5893" max="5894" width="9.6640625" style="259" customWidth="1"/>
    <col min="5895" max="6145" width="9.109375" style="259"/>
    <col min="6146" max="6146" width="3.109375" style="259" customWidth="1"/>
    <col min="6147" max="6147" width="36.88671875" style="259" bestFit="1" customWidth="1"/>
    <col min="6148" max="6148" width="10.33203125" style="259" customWidth="1"/>
    <col min="6149" max="6150" width="9.6640625" style="259" customWidth="1"/>
    <col min="6151" max="6401" width="9.109375" style="259"/>
    <col min="6402" max="6402" width="3.109375" style="259" customWidth="1"/>
    <col min="6403" max="6403" width="36.88671875" style="259" bestFit="1" customWidth="1"/>
    <col min="6404" max="6404" width="10.33203125" style="259" customWidth="1"/>
    <col min="6405" max="6406" width="9.6640625" style="259" customWidth="1"/>
    <col min="6407" max="6657" width="9.109375" style="259"/>
    <col min="6658" max="6658" width="3.109375" style="259" customWidth="1"/>
    <col min="6659" max="6659" width="36.88671875" style="259" bestFit="1" customWidth="1"/>
    <col min="6660" max="6660" width="10.33203125" style="259" customWidth="1"/>
    <col min="6661" max="6662" width="9.6640625" style="259" customWidth="1"/>
    <col min="6663" max="6913" width="9.109375" style="259"/>
    <col min="6914" max="6914" width="3.109375" style="259" customWidth="1"/>
    <col min="6915" max="6915" width="36.88671875" style="259" bestFit="1" customWidth="1"/>
    <col min="6916" max="6916" width="10.33203125" style="259" customWidth="1"/>
    <col min="6917" max="6918" width="9.6640625" style="259" customWidth="1"/>
    <col min="6919" max="7169" width="9.109375" style="259"/>
    <col min="7170" max="7170" width="3.109375" style="259" customWidth="1"/>
    <col min="7171" max="7171" width="36.88671875" style="259" bestFit="1" customWidth="1"/>
    <col min="7172" max="7172" width="10.33203125" style="259" customWidth="1"/>
    <col min="7173" max="7174" width="9.6640625" style="259" customWidth="1"/>
    <col min="7175" max="7425" width="9.109375" style="259"/>
    <col min="7426" max="7426" width="3.109375" style="259" customWidth="1"/>
    <col min="7427" max="7427" width="36.88671875" style="259" bestFit="1" customWidth="1"/>
    <col min="7428" max="7428" width="10.33203125" style="259" customWidth="1"/>
    <col min="7429" max="7430" width="9.6640625" style="259" customWidth="1"/>
    <col min="7431" max="7681" width="9.109375" style="259"/>
    <col min="7682" max="7682" width="3.109375" style="259" customWidth="1"/>
    <col min="7683" max="7683" width="36.88671875" style="259" bestFit="1" customWidth="1"/>
    <col min="7684" max="7684" width="10.33203125" style="259" customWidth="1"/>
    <col min="7685" max="7686" width="9.6640625" style="259" customWidth="1"/>
    <col min="7687" max="7937" width="9.109375" style="259"/>
    <col min="7938" max="7938" width="3.109375" style="259" customWidth="1"/>
    <col min="7939" max="7939" width="36.88671875" style="259" bestFit="1" customWidth="1"/>
    <col min="7940" max="7940" width="10.33203125" style="259" customWidth="1"/>
    <col min="7941" max="7942" width="9.6640625" style="259" customWidth="1"/>
    <col min="7943" max="8193" width="9.109375" style="259"/>
    <col min="8194" max="8194" width="3.109375" style="259" customWidth="1"/>
    <col min="8195" max="8195" width="36.88671875" style="259" bestFit="1" customWidth="1"/>
    <col min="8196" max="8196" width="10.33203125" style="259" customWidth="1"/>
    <col min="8197" max="8198" width="9.6640625" style="259" customWidth="1"/>
    <col min="8199" max="8449" width="9.109375" style="259"/>
    <col min="8450" max="8450" width="3.109375" style="259" customWidth="1"/>
    <col min="8451" max="8451" width="36.88671875" style="259" bestFit="1" customWidth="1"/>
    <col min="8452" max="8452" width="10.33203125" style="259" customWidth="1"/>
    <col min="8453" max="8454" width="9.6640625" style="259" customWidth="1"/>
    <col min="8455" max="8705" width="9.109375" style="259"/>
    <col min="8706" max="8706" width="3.109375" style="259" customWidth="1"/>
    <col min="8707" max="8707" width="36.88671875" style="259" bestFit="1" customWidth="1"/>
    <col min="8708" max="8708" width="10.33203125" style="259" customWidth="1"/>
    <col min="8709" max="8710" width="9.6640625" style="259" customWidth="1"/>
    <col min="8711" max="8961" width="9.109375" style="259"/>
    <col min="8962" max="8962" width="3.109375" style="259" customWidth="1"/>
    <col min="8963" max="8963" width="36.88671875" style="259" bestFit="1" customWidth="1"/>
    <col min="8964" max="8964" width="10.33203125" style="259" customWidth="1"/>
    <col min="8965" max="8966" width="9.6640625" style="259" customWidth="1"/>
    <col min="8967" max="9217" width="9.109375" style="259"/>
    <col min="9218" max="9218" width="3.109375" style="259" customWidth="1"/>
    <col min="9219" max="9219" width="36.88671875" style="259" bestFit="1" customWidth="1"/>
    <col min="9220" max="9220" width="10.33203125" style="259" customWidth="1"/>
    <col min="9221" max="9222" width="9.6640625" style="259" customWidth="1"/>
    <col min="9223" max="9473" width="9.109375" style="259"/>
    <col min="9474" max="9474" width="3.109375" style="259" customWidth="1"/>
    <col min="9475" max="9475" width="36.88671875" style="259" bestFit="1" customWidth="1"/>
    <col min="9476" max="9476" width="10.33203125" style="259" customWidth="1"/>
    <col min="9477" max="9478" width="9.6640625" style="259" customWidth="1"/>
    <col min="9479" max="9729" width="9.109375" style="259"/>
    <col min="9730" max="9730" width="3.109375" style="259" customWidth="1"/>
    <col min="9731" max="9731" width="36.88671875" style="259" bestFit="1" customWidth="1"/>
    <col min="9732" max="9732" width="10.33203125" style="259" customWidth="1"/>
    <col min="9733" max="9734" width="9.6640625" style="259" customWidth="1"/>
    <col min="9735" max="9985" width="9.109375" style="259"/>
    <col min="9986" max="9986" width="3.109375" style="259" customWidth="1"/>
    <col min="9987" max="9987" width="36.88671875" style="259" bestFit="1" customWidth="1"/>
    <col min="9988" max="9988" width="10.33203125" style="259" customWidth="1"/>
    <col min="9989" max="9990" width="9.6640625" style="259" customWidth="1"/>
    <col min="9991" max="10241" width="9.109375" style="259"/>
    <col min="10242" max="10242" width="3.109375" style="259" customWidth="1"/>
    <col min="10243" max="10243" width="36.88671875" style="259" bestFit="1" customWidth="1"/>
    <col min="10244" max="10244" width="10.33203125" style="259" customWidth="1"/>
    <col min="10245" max="10246" width="9.6640625" style="259" customWidth="1"/>
    <col min="10247" max="10497" width="9.109375" style="259"/>
    <col min="10498" max="10498" width="3.109375" style="259" customWidth="1"/>
    <col min="10499" max="10499" width="36.88671875" style="259" bestFit="1" customWidth="1"/>
    <col min="10500" max="10500" width="10.33203125" style="259" customWidth="1"/>
    <col min="10501" max="10502" width="9.6640625" style="259" customWidth="1"/>
    <col min="10503" max="10753" width="9.109375" style="259"/>
    <col min="10754" max="10754" width="3.109375" style="259" customWidth="1"/>
    <col min="10755" max="10755" width="36.88671875" style="259" bestFit="1" customWidth="1"/>
    <col min="10756" max="10756" width="10.33203125" style="259" customWidth="1"/>
    <col min="10757" max="10758" width="9.6640625" style="259" customWidth="1"/>
    <col min="10759" max="11009" width="9.109375" style="259"/>
    <col min="11010" max="11010" width="3.109375" style="259" customWidth="1"/>
    <col min="11011" max="11011" width="36.88671875" style="259" bestFit="1" customWidth="1"/>
    <col min="11012" max="11012" width="10.33203125" style="259" customWidth="1"/>
    <col min="11013" max="11014" width="9.6640625" style="259" customWidth="1"/>
    <col min="11015" max="11265" width="9.109375" style="259"/>
    <col min="11266" max="11266" width="3.109375" style="259" customWidth="1"/>
    <col min="11267" max="11267" width="36.88671875" style="259" bestFit="1" customWidth="1"/>
    <col min="11268" max="11268" width="10.33203125" style="259" customWidth="1"/>
    <col min="11269" max="11270" width="9.6640625" style="259" customWidth="1"/>
    <col min="11271" max="11521" width="9.109375" style="259"/>
    <col min="11522" max="11522" width="3.109375" style="259" customWidth="1"/>
    <col min="11523" max="11523" width="36.88671875" style="259" bestFit="1" customWidth="1"/>
    <col min="11524" max="11524" width="10.33203125" style="259" customWidth="1"/>
    <col min="11525" max="11526" width="9.6640625" style="259" customWidth="1"/>
    <col min="11527" max="11777" width="9.109375" style="259"/>
    <col min="11778" max="11778" width="3.109375" style="259" customWidth="1"/>
    <col min="11779" max="11779" width="36.88671875" style="259" bestFit="1" customWidth="1"/>
    <col min="11780" max="11780" width="10.33203125" style="259" customWidth="1"/>
    <col min="11781" max="11782" width="9.6640625" style="259" customWidth="1"/>
    <col min="11783" max="12033" width="9.109375" style="259"/>
    <col min="12034" max="12034" width="3.109375" style="259" customWidth="1"/>
    <col min="12035" max="12035" width="36.88671875" style="259" bestFit="1" customWidth="1"/>
    <col min="12036" max="12036" width="10.33203125" style="259" customWidth="1"/>
    <col min="12037" max="12038" width="9.6640625" style="259" customWidth="1"/>
    <col min="12039" max="12289" width="9.109375" style="259"/>
    <col min="12290" max="12290" width="3.109375" style="259" customWidth="1"/>
    <col min="12291" max="12291" width="36.88671875" style="259" bestFit="1" customWidth="1"/>
    <col min="12292" max="12292" width="10.33203125" style="259" customWidth="1"/>
    <col min="12293" max="12294" width="9.6640625" style="259" customWidth="1"/>
    <col min="12295" max="12545" width="9.109375" style="259"/>
    <col min="12546" max="12546" width="3.109375" style="259" customWidth="1"/>
    <col min="12547" max="12547" width="36.88671875" style="259" bestFit="1" customWidth="1"/>
    <col min="12548" max="12548" width="10.33203125" style="259" customWidth="1"/>
    <col min="12549" max="12550" width="9.6640625" style="259" customWidth="1"/>
    <col min="12551" max="12801" width="9.109375" style="259"/>
    <col min="12802" max="12802" width="3.109375" style="259" customWidth="1"/>
    <col min="12803" max="12803" width="36.88671875" style="259" bestFit="1" customWidth="1"/>
    <col min="12804" max="12804" width="10.33203125" style="259" customWidth="1"/>
    <col min="12805" max="12806" width="9.6640625" style="259" customWidth="1"/>
    <col min="12807" max="13057" width="9.109375" style="259"/>
    <col min="13058" max="13058" width="3.109375" style="259" customWidth="1"/>
    <col min="13059" max="13059" width="36.88671875" style="259" bestFit="1" customWidth="1"/>
    <col min="13060" max="13060" width="10.33203125" style="259" customWidth="1"/>
    <col min="13061" max="13062" width="9.6640625" style="259" customWidth="1"/>
    <col min="13063" max="13313" width="9.109375" style="259"/>
    <col min="13314" max="13314" width="3.109375" style="259" customWidth="1"/>
    <col min="13315" max="13315" width="36.88671875" style="259" bestFit="1" customWidth="1"/>
    <col min="13316" max="13316" width="10.33203125" style="259" customWidth="1"/>
    <col min="13317" max="13318" width="9.6640625" style="259" customWidth="1"/>
    <col min="13319" max="13569" width="9.109375" style="259"/>
    <col min="13570" max="13570" width="3.109375" style="259" customWidth="1"/>
    <col min="13571" max="13571" width="36.88671875" style="259" bestFit="1" customWidth="1"/>
    <col min="13572" max="13572" width="10.33203125" style="259" customWidth="1"/>
    <col min="13573" max="13574" width="9.6640625" style="259" customWidth="1"/>
    <col min="13575" max="13825" width="9.109375" style="259"/>
    <col min="13826" max="13826" width="3.109375" style="259" customWidth="1"/>
    <col min="13827" max="13827" width="36.88671875" style="259" bestFit="1" customWidth="1"/>
    <col min="13828" max="13828" width="10.33203125" style="259" customWidth="1"/>
    <col min="13829" max="13830" width="9.6640625" style="259" customWidth="1"/>
    <col min="13831" max="14081" width="9.109375" style="259"/>
    <col min="14082" max="14082" width="3.109375" style="259" customWidth="1"/>
    <col min="14083" max="14083" width="36.88671875" style="259" bestFit="1" customWidth="1"/>
    <col min="14084" max="14084" width="10.33203125" style="259" customWidth="1"/>
    <col min="14085" max="14086" width="9.6640625" style="259" customWidth="1"/>
    <col min="14087" max="14337" width="9.109375" style="259"/>
    <col min="14338" max="14338" width="3.109375" style="259" customWidth="1"/>
    <col min="14339" max="14339" width="36.88671875" style="259" bestFit="1" customWidth="1"/>
    <col min="14340" max="14340" width="10.33203125" style="259" customWidth="1"/>
    <col min="14341" max="14342" width="9.6640625" style="259" customWidth="1"/>
    <col min="14343" max="14593" width="9.109375" style="259"/>
    <col min="14594" max="14594" width="3.109375" style="259" customWidth="1"/>
    <col min="14595" max="14595" width="36.88671875" style="259" bestFit="1" customWidth="1"/>
    <col min="14596" max="14596" width="10.33203125" style="259" customWidth="1"/>
    <col min="14597" max="14598" width="9.6640625" style="259" customWidth="1"/>
    <col min="14599" max="14849" width="9.109375" style="259"/>
    <col min="14850" max="14850" width="3.109375" style="259" customWidth="1"/>
    <col min="14851" max="14851" width="36.88671875" style="259" bestFit="1" customWidth="1"/>
    <col min="14852" max="14852" width="10.33203125" style="259" customWidth="1"/>
    <col min="14853" max="14854" width="9.6640625" style="259" customWidth="1"/>
    <col min="14855" max="15105" width="9.109375" style="259"/>
    <col min="15106" max="15106" width="3.109375" style="259" customWidth="1"/>
    <col min="15107" max="15107" width="36.88671875" style="259" bestFit="1" customWidth="1"/>
    <col min="15108" max="15108" width="10.33203125" style="259" customWidth="1"/>
    <col min="15109" max="15110" width="9.6640625" style="259" customWidth="1"/>
    <col min="15111" max="15361" width="9.109375" style="259"/>
    <col min="15362" max="15362" width="3.109375" style="259" customWidth="1"/>
    <col min="15363" max="15363" width="36.88671875" style="259" bestFit="1" customWidth="1"/>
    <col min="15364" max="15364" width="10.33203125" style="259" customWidth="1"/>
    <col min="15365" max="15366" width="9.6640625" style="259" customWidth="1"/>
    <col min="15367" max="15617" width="9.109375" style="259"/>
    <col min="15618" max="15618" width="3.109375" style="259" customWidth="1"/>
    <col min="15619" max="15619" width="36.88671875" style="259" bestFit="1" customWidth="1"/>
    <col min="15620" max="15620" width="10.33203125" style="259" customWidth="1"/>
    <col min="15621" max="15622" width="9.6640625" style="259" customWidth="1"/>
    <col min="15623" max="15873" width="9.109375" style="259"/>
    <col min="15874" max="15874" width="3.109375" style="259" customWidth="1"/>
    <col min="15875" max="15875" width="36.88671875" style="259" bestFit="1" customWidth="1"/>
    <col min="15876" max="15876" width="10.33203125" style="259" customWidth="1"/>
    <col min="15877" max="15878" width="9.6640625" style="259" customWidth="1"/>
    <col min="15879" max="16129" width="9.109375" style="259"/>
    <col min="16130" max="16130" width="3.109375" style="259" customWidth="1"/>
    <col min="16131" max="16131" width="36.88671875" style="259" bestFit="1" customWidth="1"/>
    <col min="16132" max="16132" width="10.33203125" style="259" customWidth="1"/>
    <col min="16133" max="16134" width="9.6640625" style="259" customWidth="1"/>
    <col min="16135" max="16384" width="9.109375" style="259"/>
  </cols>
  <sheetData>
    <row r="2" spans="3:12" ht="15" thickBot="1" x14ac:dyDescent="0.35"/>
    <row r="3" spans="3:12" ht="17.25" customHeight="1" x14ac:dyDescent="0.3">
      <c r="C3" s="1461" t="s">
        <v>639</v>
      </c>
      <c r="D3" s="1462"/>
      <c r="E3" s="1465" t="s">
        <v>640</v>
      </c>
      <c r="F3" s="1467" t="s">
        <v>641</v>
      </c>
    </row>
    <row r="4" spans="3:12" ht="14.25" customHeight="1" thickBot="1" x14ac:dyDescent="0.35">
      <c r="C4" s="1463"/>
      <c r="D4" s="1464"/>
      <c r="E4" s="1466"/>
      <c r="F4" s="1468"/>
    </row>
    <row r="5" spans="3:12" ht="20.100000000000001" customHeight="1" thickBot="1" x14ac:dyDescent="0.35">
      <c r="C5" s="1469" t="s">
        <v>735</v>
      </c>
      <c r="D5" s="1470"/>
      <c r="E5" s="1470"/>
      <c r="F5" s="1471"/>
    </row>
    <row r="6" spans="3:12" ht="15" thickBot="1" x14ac:dyDescent="0.35">
      <c r="C6" s="260" t="s">
        <v>642</v>
      </c>
      <c r="D6" s="336"/>
      <c r="E6" s="261">
        <f>D6*0.002</f>
        <v>0</v>
      </c>
      <c r="F6" s="262">
        <v>0.2</v>
      </c>
    </row>
    <row r="7" spans="3:12" ht="9" customHeight="1" thickBot="1" x14ac:dyDescent="0.35">
      <c r="C7" s="263"/>
      <c r="E7" s="264"/>
      <c r="F7" s="265"/>
      <c r="L7" s="266"/>
    </row>
    <row r="8" spans="3:12" ht="20.100000000000001" customHeight="1" thickBot="1" x14ac:dyDescent="0.35">
      <c r="C8" s="1472" t="s">
        <v>736</v>
      </c>
      <c r="D8" s="1473"/>
      <c r="E8" s="1473"/>
      <c r="F8" s="1474"/>
      <c r="L8" s="267"/>
    </row>
    <row r="9" spans="3:12" ht="30.75" customHeight="1" thickBot="1" x14ac:dyDescent="0.35">
      <c r="C9" s="1475" t="s">
        <v>643</v>
      </c>
      <c r="D9" s="1476"/>
      <c r="E9" s="337">
        <v>0.15</v>
      </c>
      <c r="F9" s="268">
        <v>0.15</v>
      </c>
    </row>
    <row r="10" spans="3:12" ht="9" customHeight="1" thickBot="1" x14ac:dyDescent="0.35">
      <c r="C10" s="263"/>
      <c r="E10" s="264"/>
      <c r="F10" s="265"/>
    </row>
    <row r="11" spans="3:12" ht="20.100000000000001" customHeight="1" thickBot="1" x14ac:dyDescent="0.35">
      <c r="C11" s="1469" t="s">
        <v>644</v>
      </c>
      <c r="D11" s="1470"/>
      <c r="E11" s="1470"/>
      <c r="F11" s="1471"/>
    </row>
    <row r="12" spans="3:12" ht="45.75" customHeight="1" thickBot="1" x14ac:dyDescent="0.35">
      <c r="C12" s="1477" t="s">
        <v>645</v>
      </c>
      <c r="D12" s="1478"/>
      <c r="E12" s="338">
        <v>0.1</v>
      </c>
      <c r="F12" s="269">
        <v>0.1</v>
      </c>
    </row>
    <row r="13" spans="3:12" ht="9" customHeight="1" thickBot="1" x14ac:dyDescent="0.35">
      <c r="C13" s="263"/>
      <c r="E13" s="270"/>
      <c r="F13" s="265"/>
    </row>
    <row r="14" spans="3:12" ht="20.100000000000001" customHeight="1" thickBot="1" x14ac:dyDescent="0.35">
      <c r="C14" s="1469" t="s">
        <v>734</v>
      </c>
      <c r="D14" s="1470"/>
      <c r="E14" s="1470"/>
      <c r="F14" s="1471"/>
    </row>
    <row r="15" spans="3:12" ht="30" customHeight="1" x14ac:dyDescent="0.3">
      <c r="C15" s="1479" t="s">
        <v>646</v>
      </c>
      <c r="D15" s="1480"/>
      <c r="E15" s="339"/>
      <c r="F15" s="271">
        <v>0.35</v>
      </c>
    </row>
    <row r="16" spans="3:12" x14ac:dyDescent="0.3">
      <c r="C16" s="1481" t="s">
        <v>647</v>
      </c>
      <c r="D16" s="1482"/>
      <c r="E16" s="272"/>
      <c r="F16" s="273"/>
    </row>
    <row r="17" spans="3:6" ht="30" customHeight="1" x14ac:dyDescent="0.3">
      <c r="C17" s="1459" t="s">
        <v>648</v>
      </c>
      <c r="D17" s="1460"/>
      <c r="E17" s="340"/>
      <c r="F17" s="273">
        <v>0.2</v>
      </c>
    </row>
    <row r="18" spans="3:6" x14ac:dyDescent="0.3">
      <c r="C18" s="1481" t="s">
        <v>647</v>
      </c>
      <c r="D18" s="1482"/>
      <c r="E18" s="272"/>
      <c r="F18" s="273"/>
    </row>
    <row r="19" spans="3:6" ht="33" customHeight="1" thickBot="1" x14ac:dyDescent="0.35">
      <c r="C19" s="1483" t="s">
        <v>649</v>
      </c>
      <c r="D19" s="1484"/>
      <c r="E19" s="341"/>
      <c r="F19" s="274">
        <v>0.1</v>
      </c>
    </row>
    <row r="20" spans="3:6" ht="9" customHeight="1" thickBot="1" x14ac:dyDescent="0.35">
      <c r="C20" s="263"/>
      <c r="E20" s="270"/>
      <c r="F20" s="265"/>
    </row>
    <row r="21" spans="3:6" ht="20.100000000000001" customHeight="1" thickBot="1" x14ac:dyDescent="0.35">
      <c r="C21" s="1469" t="s">
        <v>650</v>
      </c>
      <c r="D21" s="1470"/>
      <c r="E21" s="1470"/>
      <c r="F21" s="1471"/>
    </row>
    <row r="22" spans="3:6" ht="30" customHeight="1" x14ac:dyDescent="0.3">
      <c r="C22" s="1485" t="s">
        <v>651</v>
      </c>
      <c r="D22" s="1486"/>
      <c r="E22" s="342">
        <v>0.1</v>
      </c>
      <c r="F22" s="275">
        <v>0.1</v>
      </c>
    </row>
    <row r="23" spans="3:6" x14ac:dyDescent="0.3">
      <c r="C23" s="1481" t="s">
        <v>647</v>
      </c>
      <c r="D23" s="1487"/>
      <c r="E23" s="276"/>
      <c r="F23" s="277"/>
    </row>
    <row r="24" spans="3:6" ht="30.75" customHeight="1" thickBot="1" x14ac:dyDescent="0.35">
      <c r="C24" s="1488" t="s">
        <v>652</v>
      </c>
      <c r="D24" s="1489"/>
      <c r="E24" s="341"/>
      <c r="F24" s="278">
        <v>0.05</v>
      </c>
    </row>
    <row r="25" spans="3:6" ht="9" customHeight="1" thickBot="1" x14ac:dyDescent="0.35">
      <c r="C25" s="263"/>
      <c r="E25" s="270"/>
      <c r="F25" s="279"/>
    </row>
    <row r="26" spans="3:6" ht="20.100000000000001" customHeight="1" thickBot="1" x14ac:dyDescent="0.35">
      <c r="C26" s="1469" t="s">
        <v>653</v>
      </c>
      <c r="D26" s="1470"/>
      <c r="E26" s="1470"/>
      <c r="F26" s="1471"/>
    </row>
    <row r="27" spans="3:6" ht="50.25" customHeight="1" thickBot="1" x14ac:dyDescent="0.35">
      <c r="C27" s="1477" t="s">
        <v>654</v>
      </c>
      <c r="D27" s="1478"/>
      <c r="E27" s="338">
        <v>0.1</v>
      </c>
      <c r="F27" s="269">
        <v>0.1</v>
      </c>
    </row>
    <row r="28" spans="3:6" ht="15" thickBot="1" x14ac:dyDescent="0.35">
      <c r="E28" s="280">
        <f>SUM(E6:E27)</f>
        <v>0.44999999999999996</v>
      </c>
      <c r="F28" s="281" t="s">
        <v>655</v>
      </c>
    </row>
  </sheetData>
  <sheetProtection algorithmName="SHA-512" hashValue="mFrkOvh5qwPuzqGg85trR7YiQXOzZ6p231sX4jHv0ZSgayGjsZFdhBTu5BSGSGE/LtcIHzysyz5ig60i0lxNFQ==" saltValue="v48Cu5Y9rTUI9IUvkuy4aA==" spinCount="100000" sheet="1" objects="1" scenarios="1"/>
  <mergeCells count="20">
    <mergeCell ref="C17:D17"/>
    <mergeCell ref="C3:D4"/>
    <mergeCell ref="E3:E4"/>
    <mergeCell ref="F3:F4"/>
    <mergeCell ref="C5:F5"/>
    <mergeCell ref="C8:F8"/>
    <mergeCell ref="C9:D9"/>
    <mergeCell ref="C11:F11"/>
    <mergeCell ref="C12:D12"/>
    <mergeCell ref="C14:F14"/>
    <mergeCell ref="C15:D15"/>
    <mergeCell ref="C16:D16"/>
    <mergeCell ref="C26:F26"/>
    <mergeCell ref="C27:D27"/>
    <mergeCell ref="C18:D18"/>
    <mergeCell ref="C19:D19"/>
    <mergeCell ref="C21:F21"/>
    <mergeCell ref="C22:D22"/>
    <mergeCell ref="C23:D23"/>
    <mergeCell ref="C24:D24"/>
  </mergeCells>
  <pageMargins left="0.7" right="0.7" top="0.75" bottom="0.75" header="0.3" footer="0.3"/>
  <pageSetup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D1FB5-DE07-4BF8-B2C4-8A3E5D10326D}">
  <sheetPr>
    <tabColor theme="2" tint="-0.89999084444715716"/>
  </sheetPr>
  <dimension ref="B1:CX38"/>
  <sheetViews>
    <sheetView showGridLines="0" showRowColHeaders="0" zoomScaleNormal="100" workbookViewId="0">
      <selection activeCell="F22" sqref="F22:G22"/>
    </sheetView>
  </sheetViews>
  <sheetFormatPr defaultRowHeight="14.4" x14ac:dyDescent="0.3"/>
  <cols>
    <col min="1" max="1" width="2.6640625" customWidth="1"/>
    <col min="2" max="2" width="27.6640625" customWidth="1"/>
    <col min="3" max="3" width="2.6640625" customWidth="1"/>
    <col min="4" max="61" width="1.5546875" customWidth="1"/>
    <col min="62" max="62" width="3.109375" customWidth="1"/>
    <col min="63" max="72" width="1.5546875" customWidth="1"/>
    <col min="74" max="74" width="4" hidden="1" customWidth="1"/>
    <col min="80" max="80" width="0" hidden="1" customWidth="1"/>
    <col min="81" max="81" width="12.44140625" hidden="1" customWidth="1"/>
    <col min="86" max="86" width="10.6640625" customWidth="1"/>
  </cols>
  <sheetData>
    <row r="1" spans="2:82" ht="5.0999999999999996" customHeight="1" x14ac:dyDescent="0.3"/>
    <row r="2" spans="2:82" x14ac:dyDescent="0.3">
      <c r="AD2" s="144"/>
    </row>
    <row r="3" spans="2:82" ht="9.9" customHeight="1" thickBot="1" x14ac:dyDescent="0.35">
      <c r="D3" s="97"/>
      <c r="E3" s="97"/>
      <c r="F3" s="97"/>
      <c r="G3" s="97"/>
      <c r="H3" s="97"/>
      <c r="I3" s="97"/>
      <c r="J3" s="97"/>
      <c r="K3" s="97"/>
      <c r="L3" s="97"/>
      <c r="M3" s="97"/>
      <c r="N3" s="97"/>
      <c r="O3" s="97"/>
      <c r="P3" s="97"/>
      <c r="Q3" s="97"/>
      <c r="R3" s="97"/>
      <c r="S3" s="97"/>
      <c r="T3" s="97"/>
      <c r="U3" s="97"/>
      <c r="V3" s="97"/>
      <c r="W3" s="97"/>
      <c r="X3" s="97"/>
      <c r="Y3" s="97"/>
    </row>
    <row r="4" spans="2:82" ht="18" customHeight="1" x14ac:dyDescent="0.3">
      <c r="D4" s="1413" t="s">
        <v>777</v>
      </c>
      <c r="E4" s="1414"/>
      <c r="F4" s="1414"/>
      <c r="G4" s="1414"/>
      <c r="H4" s="1414"/>
      <c r="I4" s="1414"/>
      <c r="J4" s="1414"/>
      <c r="K4" s="1414"/>
      <c r="L4" s="1414"/>
      <c r="M4" s="1414"/>
      <c r="N4" s="1414"/>
      <c r="O4" s="1414"/>
      <c r="P4" s="1414"/>
      <c r="Q4" s="1414"/>
      <c r="R4" s="1414"/>
      <c r="S4" s="1414"/>
      <c r="T4" s="1414"/>
      <c r="U4" s="1414"/>
      <c r="V4" s="1414"/>
      <c r="W4" s="1414"/>
      <c r="X4" s="1414"/>
      <c r="Y4" s="1414"/>
      <c r="Z4" s="1414"/>
      <c r="AA4" s="1414"/>
      <c r="AB4" s="1414"/>
      <c r="AC4" s="1414"/>
      <c r="AD4" s="1414"/>
      <c r="AE4" s="1414"/>
      <c r="AF4" s="1414"/>
      <c r="AG4" s="1414"/>
      <c r="AH4" s="1414"/>
      <c r="AI4" s="1414"/>
      <c r="AJ4" s="1414"/>
      <c r="AK4" s="1414"/>
      <c r="AL4" s="1414"/>
      <c r="AM4" s="1414"/>
      <c r="AN4" s="1414"/>
      <c r="AO4" s="1414"/>
      <c r="AP4" s="1414"/>
      <c r="AQ4" s="1414"/>
      <c r="AR4" s="1414"/>
      <c r="AS4" s="1414"/>
      <c r="AT4" s="1414"/>
      <c r="AU4" s="1414"/>
      <c r="AV4" s="1414"/>
      <c r="AW4" s="1414"/>
      <c r="AX4" s="1414"/>
      <c r="AY4" s="1414"/>
      <c r="AZ4" s="1414"/>
      <c r="BA4" s="1414"/>
      <c r="BB4" s="1414"/>
      <c r="BC4" s="1414"/>
      <c r="BD4" s="1414"/>
      <c r="BE4" s="1414"/>
      <c r="BF4" s="1414"/>
      <c r="BG4" s="1414"/>
      <c r="BH4" s="1414"/>
      <c r="BI4" s="1414"/>
      <c r="BJ4" s="1415"/>
      <c r="BK4" s="97"/>
      <c r="BL4" s="97"/>
      <c r="BM4" s="97"/>
      <c r="BN4" s="97"/>
      <c r="BO4" s="97"/>
      <c r="BP4" s="97"/>
      <c r="BQ4" s="97"/>
      <c r="BR4" s="97"/>
      <c r="BS4" s="97"/>
      <c r="BT4" s="97"/>
    </row>
    <row r="5" spans="2:82" ht="6.75" customHeight="1" thickBot="1" x14ac:dyDescent="0.35">
      <c r="D5" s="1416"/>
      <c r="E5" s="1417"/>
      <c r="F5" s="1417"/>
      <c r="G5" s="1417"/>
      <c r="H5" s="1417"/>
      <c r="I5" s="1417"/>
      <c r="J5" s="1417"/>
      <c r="K5" s="1417"/>
      <c r="L5" s="1417"/>
      <c r="M5" s="1417"/>
      <c r="N5" s="1417"/>
      <c r="O5" s="1417"/>
      <c r="P5" s="1417"/>
      <c r="Q5" s="1417"/>
      <c r="R5" s="1417"/>
      <c r="S5" s="1417"/>
      <c r="T5" s="1417"/>
      <c r="U5" s="1417"/>
      <c r="V5" s="1417"/>
      <c r="W5" s="1417"/>
      <c r="X5" s="1417"/>
      <c r="Y5" s="1417"/>
      <c r="Z5" s="1417"/>
      <c r="AA5" s="1417"/>
      <c r="AB5" s="1417"/>
      <c r="AC5" s="1417"/>
      <c r="AD5" s="1417"/>
      <c r="AE5" s="1417"/>
      <c r="AF5" s="1417"/>
      <c r="AG5" s="1417"/>
      <c r="AH5" s="1417"/>
      <c r="AI5" s="1417"/>
      <c r="AJ5" s="1417"/>
      <c r="AK5" s="1417"/>
      <c r="AL5" s="1417"/>
      <c r="AM5" s="1417"/>
      <c r="AN5" s="1417"/>
      <c r="AO5" s="1417"/>
      <c r="AP5" s="1417"/>
      <c r="AQ5" s="1417"/>
      <c r="AR5" s="1417"/>
      <c r="AS5" s="1417"/>
      <c r="AT5" s="1417"/>
      <c r="AU5" s="1417"/>
      <c r="AV5" s="1417"/>
      <c r="AW5" s="1417"/>
      <c r="AX5" s="1417"/>
      <c r="AY5" s="1417"/>
      <c r="AZ5" s="1417"/>
      <c r="BA5" s="1417"/>
      <c r="BB5" s="1417"/>
      <c r="BC5" s="1417"/>
      <c r="BD5" s="1417"/>
      <c r="BE5" s="1417"/>
      <c r="BF5" s="1417"/>
      <c r="BG5" s="1417"/>
      <c r="BH5" s="1417"/>
      <c r="BI5" s="1417"/>
      <c r="BJ5" s="1418"/>
      <c r="BK5" s="97"/>
      <c r="BL5" s="97"/>
      <c r="BM5" s="97"/>
      <c r="BN5" s="97"/>
      <c r="BO5" s="97"/>
      <c r="BP5" s="97"/>
      <c r="BQ5" s="97"/>
      <c r="BR5" s="97"/>
      <c r="BS5" s="97"/>
      <c r="BT5" s="97"/>
    </row>
    <row r="6" spans="2:82" ht="18" customHeight="1" x14ac:dyDescent="0.3">
      <c r="D6" s="1419" t="s">
        <v>357</v>
      </c>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c r="AD6" s="1420"/>
      <c r="AE6" s="1420"/>
      <c r="AF6" s="1420"/>
      <c r="AG6" s="1420"/>
      <c r="AH6" s="1420"/>
      <c r="AI6" s="1420"/>
      <c r="AJ6" s="1420"/>
      <c r="AK6" s="1420"/>
      <c r="AL6" s="1420"/>
      <c r="AM6" s="1420"/>
      <c r="AN6" s="1420"/>
      <c r="AO6" s="1420"/>
      <c r="AP6" s="1420"/>
      <c r="AQ6" s="1420"/>
      <c r="AR6" s="1420"/>
      <c r="AS6" s="1420"/>
      <c r="AT6" s="1420"/>
      <c r="AU6" s="1420"/>
      <c r="AV6" s="1420"/>
      <c r="AW6" s="1420"/>
      <c r="AX6" s="1420"/>
      <c r="AY6" s="1420"/>
      <c r="AZ6" s="1420"/>
      <c r="BA6" s="1420"/>
      <c r="BB6" s="1420"/>
      <c r="BC6" s="1420"/>
      <c r="BD6" s="1420"/>
      <c r="BE6" s="1420"/>
      <c r="BF6" s="1420"/>
      <c r="BG6" s="1420"/>
      <c r="BH6" s="1420"/>
      <c r="BI6" s="1420"/>
      <c r="BJ6" s="1421"/>
      <c r="CA6" s="111"/>
      <c r="CD6" s="282"/>
    </row>
    <row r="7" spans="2:82" ht="18" customHeight="1" x14ac:dyDescent="0.3">
      <c r="D7" s="1422"/>
      <c r="E7" s="1423"/>
      <c r="F7" s="1423"/>
      <c r="G7" s="1423"/>
      <c r="H7" s="1423"/>
      <c r="I7" s="1423"/>
      <c r="J7" s="1423"/>
      <c r="K7" s="1423"/>
      <c r="L7" s="1423"/>
      <c r="M7" s="1423"/>
      <c r="N7" s="1423"/>
      <c r="O7" s="1423"/>
      <c r="P7" s="1423"/>
      <c r="Q7" s="1423"/>
      <c r="R7" s="1423"/>
      <c r="S7" s="1423"/>
      <c r="T7" s="1423"/>
      <c r="U7" s="1423"/>
      <c r="V7" s="1423"/>
      <c r="W7" s="1423"/>
      <c r="X7" s="1423"/>
      <c r="Y7" s="1423"/>
      <c r="Z7" s="1423"/>
      <c r="AA7" s="1423"/>
      <c r="AB7" s="1423"/>
      <c r="AC7" s="1423"/>
      <c r="AD7" s="1423"/>
      <c r="AE7" s="1423"/>
      <c r="AF7" s="1423"/>
      <c r="AG7" s="1423"/>
      <c r="AH7" s="1423"/>
      <c r="AI7" s="1423"/>
      <c r="AJ7" s="1423"/>
      <c r="AK7" s="1423"/>
      <c r="AL7" s="1423"/>
      <c r="AM7" s="1423"/>
      <c r="AN7" s="1423"/>
      <c r="AO7" s="1423"/>
      <c r="AP7" s="1423"/>
      <c r="AQ7" s="1423"/>
      <c r="AR7" s="1423"/>
      <c r="AS7" s="1423"/>
      <c r="AT7" s="1423"/>
      <c r="AU7" s="1423"/>
      <c r="AV7" s="1423"/>
      <c r="AW7" s="1423"/>
      <c r="AX7" s="1423"/>
      <c r="AY7" s="1423"/>
      <c r="AZ7" s="1423"/>
      <c r="BA7" s="1423"/>
      <c r="BB7" s="1423"/>
      <c r="BC7" s="1423"/>
      <c r="BD7" s="1423"/>
      <c r="BE7" s="1423"/>
      <c r="BF7" s="1423"/>
      <c r="BG7" s="1423"/>
      <c r="BH7" s="1423"/>
      <c r="BI7" s="1423"/>
      <c r="BJ7" s="1424"/>
    </row>
    <row r="8" spans="2:82" ht="12" customHeight="1" x14ac:dyDescent="0.3">
      <c r="D8" s="1422"/>
      <c r="E8" s="1423"/>
      <c r="F8" s="1423"/>
      <c r="G8" s="1423"/>
      <c r="H8" s="1423"/>
      <c r="I8" s="1423"/>
      <c r="J8" s="1423"/>
      <c r="K8" s="1423"/>
      <c r="L8" s="1423"/>
      <c r="M8" s="1423"/>
      <c r="N8" s="1423"/>
      <c r="O8" s="1423"/>
      <c r="P8" s="1423"/>
      <c r="Q8" s="1423"/>
      <c r="R8" s="1423"/>
      <c r="S8" s="1423"/>
      <c r="T8" s="1423"/>
      <c r="U8" s="1423"/>
      <c r="V8" s="1423"/>
      <c r="W8" s="1423"/>
      <c r="X8" s="1423"/>
      <c r="Y8" s="1423"/>
      <c r="Z8" s="1423"/>
      <c r="AA8" s="1423"/>
      <c r="AB8" s="1423"/>
      <c r="AC8" s="1423"/>
      <c r="AD8" s="1423"/>
      <c r="AE8" s="1423"/>
      <c r="AF8" s="1423"/>
      <c r="AG8" s="1423"/>
      <c r="AH8" s="1423"/>
      <c r="AI8" s="1423"/>
      <c r="AJ8" s="1423"/>
      <c r="AK8" s="1423"/>
      <c r="AL8" s="1423"/>
      <c r="AM8" s="1423"/>
      <c r="AN8" s="1423"/>
      <c r="AO8" s="1423"/>
      <c r="AP8" s="1423"/>
      <c r="AQ8" s="1423"/>
      <c r="AR8" s="1423"/>
      <c r="AS8" s="1423"/>
      <c r="AT8" s="1423"/>
      <c r="AU8" s="1423"/>
      <c r="AV8" s="1423"/>
      <c r="AW8" s="1423"/>
      <c r="AX8" s="1423"/>
      <c r="AY8" s="1423"/>
      <c r="AZ8" s="1423"/>
      <c r="BA8" s="1423"/>
      <c r="BB8" s="1423"/>
      <c r="BC8" s="1423"/>
      <c r="BD8" s="1423"/>
      <c r="BE8" s="1423"/>
      <c r="BF8" s="1423"/>
      <c r="BG8" s="1423"/>
      <c r="BH8" s="1423"/>
      <c r="BI8" s="1423"/>
      <c r="BJ8" s="1424"/>
    </row>
    <row r="9" spans="2:82" ht="9" customHeight="1" x14ac:dyDescent="0.3">
      <c r="D9" s="145"/>
      <c r="E9" s="513"/>
      <c r="F9" s="513"/>
      <c r="G9" s="513"/>
      <c r="H9" s="513"/>
      <c r="I9" s="513"/>
      <c r="J9" s="513"/>
      <c r="K9" s="513"/>
      <c r="L9" s="513"/>
      <c r="M9" s="513"/>
      <c r="N9" s="513"/>
      <c r="O9" s="513"/>
      <c r="P9" s="513"/>
      <c r="Q9" s="513"/>
      <c r="R9" s="513"/>
      <c r="S9" s="513"/>
      <c r="T9" s="513"/>
      <c r="U9" s="513"/>
      <c r="V9" s="513"/>
      <c r="W9" s="513"/>
      <c r="X9" s="513"/>
      <c r="Y9" s="513"/>
      <c r="Z9" s="513"/>
      <c r="AA9" s="513"/>
      <c r="AB9" s="513"/>
      <c r="AC9" s="513"/>
      <c r="AD9" s="513"/>
      <c r="AE9" s="513"/>
      <c r="AF9" s="513"/>
      <c r="AG9" s="513"/>
      <c r="AH9" s="513"/>
      <c r="AI9" s="513"/>
      <c r="AJ9" s="513"/>
      <c r="AK9" s="513"/>
      <c r="AL9" s="513"/>
      <c r="AM9" s="513"/>
      <c r="AN9" s="513"/>
      <c r="AO9" s="513"/>
      <c r="AP9" s="513"/>
      <c r="AQ9" s="513"/>
      <c r="AR9" s="513"/>
      <c r="AS9" s="513"/>
      <c r="AT9" s="513"/>
      <c r="AU9" s="513"/>
      <c r="AV9" s="513"/>
      <c r="AW9" s="513"/>
      <c r="AX9" s="513"/>
      <c r="AY9" s="513"/>
      <c r="AZ9" s="513"/>
      <c r="BA9" s="513"/>
      <c r="BB9" s="513"/>
      <c r="BC9" s="513"/>
      <c r="BD9" s="513"/>
      <c r="BE9" s="513"/>
      <c r="BF9" s="513"/>
      <c r="BG9" s="513"/>
      <c r="BH9" s="513"/>
      <c r="BI9" s="513"/>
      <c r="BJ9" s="146"/>
    </row>
    <row r="10" spans="2:82" ht="18" customHeight="1" thickBot="1" x14ac:dyDescent="0.35">
      <c r="D10" s="1425" t="s">
        <v>358</v>
      </c>
      <c r="E10" s="1166"/>
      <c r="F10" s="1166"/>
      <c r="G10" s="1166"/>
      <c r="H10" s="1166"/>
      <c r="I10" s="1166"/>
      <c r="J10" s="1166"/>
      <c r="K10" s="1166"/>
      <c r="L10" s="1166"/>
      <c r="M10" s="1166"/>
      <c r="N10" s="1166"/>
      <c r="O10" s="1166"/>
      <c r="P10" s="1426"/>
      <c r="Q10" s="1427">
        <f>'Automatic Response'!S5</f>
        <v>0</v>
      </c>
      <c r="R10" s="1428"/>
      <c r="S10" s="1428"/>
      <c r="T10" s="1428"/>
      <c r="U10" s="1428"/>
      <c r="V10" s="1428"/>
      <c r="W10" s="1428"/>
      <c r="X10" s="1428"/>
      <c r="Y10" s="1428"/>
      <c r="Z10" s="1428"/>
      <c r="AA10" s="1428"/>
      <c r="AB10" s="1428"/>
      <c r="AC10" s="1428"/>
      <c r="AD10" s="1428"/>
      <c r="AE10" s="1428"/>
      <c r="AF10" s="1428"/>
      <c r="AG10" s="1428"/>
      <c r="AH10" s="1428"/>
      <c r="AI10" s="1428"/>
      <c r="AJ10" s="1428"/>
      <c r="AK10" s="1428"/>
      <c r="AL10" s="1428"/>
      <c r="AM10" s="1428"/>
      <c r="AN10" s="1428"/>
      <c r="AO10" s="1428"/>
      <c r="AP10" s="1428"/>
      <c r="AQ10" s="1428"/>
      <c r="AR10" s="1428"/>
      <c r="AS10" s="1428"/>
      <c r="AT10" s="1429"/>
      <c r="AX10" s="5"/>
      <c r="AY10" s="5"/>
      <c r="AZ10" s="5"/>
      <c r="BA10" s="5"/>
      <c r="BB10" s="5"/>
      <c r="BC10" s="5"/>
      <c r="BD10" s="5"/>
      <c r="BE10" s="5"/>
      <c r="BF10" s="5"/>
      <c r="BG10" s="5"/>
      <c r="BH10" s="5"/>
      <c r="BI10" s="5"/>
      <c r="BJ10" s="23"/>
    </row>
    <row r="11" spans="2:82" ht="9" customHeight="1" thickBot="1" x14ac:dyDescent="0.35">
      <c r="B11" s="525"/>
      <c r="D11" s="147"/>
      <c r="E11" s="148"/>
      <c r="F11" s="148"/>
      <c r="G11" s="148"/>
      <c r="H11" s="148"/>
      <c r="I11" s="148"/>
      <c r="J11" s="148"/>
      <c r="K11" s="148"/>
      <c r="L11" s="148"/>
      <c r="M11" s="148"/>
      <c r="N11" s="148"/>
      <c r="O11" s="148"/>
      <c r="P11" s="148"/>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25"/>
      <c r="AP11" s="25"/>
      <c r="AQ11" s="25"/>
      <c r="AR11" s="25"/>
      <c r="AS11" s="25"/>
      <c r="AT11" s="25"/>
      <c r="AU11" s="25"/>
      <c r="AV11" s="25"/>
      <c r="AW11" s="25"/>
      <c r="AX11" s="7"/>
      <c r="AY11" s="7"/>
      <c r="AZ11" s="7"/>
      <c r="BA11" s="7"/>
      <c r="BB11" s="7"/>
      <c r="BC11" s="7"/>
      <c r="BD11" s="7"/>
      <c r="BE11" s="7"/>
      <c r="BF11" s="7"/>
      <c r="BG11" s="7"/>
      <c r="BH11" s="7"/>
      <c r="BI11" s="7"/>
      <c r="BJ11" s="26"/>
    </row>
    <row r="12" spans="2:82" ht="16.95" customHeight="1" x14ac:dyDescent="0.3">
      <c r="B12" s="526"/>
      <c r="D12" s="1439" t="s">
        <v>360</v>
      </c>
      <c r="E12" s="1440"/>
      <c r="F12" s="1440"/>
      <c r="G12" s="1440"/>
      <c r="H12" s="1440"/>
      <c r="I12" s="1440"/>
      <c r="J12" s="1440"/>
      <c r="K12" s="1440"/>
      <c r="L12" s="1440"/>
      <c r="M12" s="1440"/>
      <c r="N12" s="1440"/>
      <c r="O12" s="1440"/>
      <c r="P12" s="1440"/>
      <c r="Q12" s="1440"/>
      <c r="R12" s="1440"/>
      <c r="S12" s="1440"/>
      <c r="T12" s="1440"/>
      <c r="U12" s="1440"/>
      <c r="V12" s="1440"/>
      <c r="W12" s="1440"/>
      <c r="X12" s="1440"/>
      <c r="Y12" s="1440"/>
      <c r="Z12" s="1440"/>
      <c r="AA12" s="1440"/>
      <c r="AB12" s="1440"/>
      <c r="AC12" s="1440"/>
      <c r="AD12" s="1440"/>
      <c r="AE12" s="1440"/>
      <c r="AF12" s="1440"/>
      <c r="AG12" s="1440"/>
      <c r="AH12" s="1440"/>
      <c r="AI12" s="1440"/>
      <c r="AJ12" s="1440"/>
      <c r="AK12" s="1440"/>
      <c r="AL12" s="1440"/>
      <c r="AM12" s="1440"/>
      <c r="AN12" s="1440"/>
      <c r="AO12" s="1440"/>
      <c r="AP12" s="1440"/>
      <c r="AQ12" s="1440"/>
      <c r="AR12" s="1440"/>
      <c r="AS12" s="1440"/>
      <c r="AT12" s="1440"/>
      <c r="AU12" s="1440"/>
      <c r="AV12" s="1440"/>
      <c r="AW12" s="1440"/>
      <c r="AX12" s="1440"/>
      <c r="AY12" s="1440"/>
      <c r="AZ12" s="1440"/>
      <c r="BA12" s="1440"/>
      <c r="BB12" s="1440"/>
      <c r="BC12" s="1440"/>
      <c r="BD12" s="1440"/>
      <c r="BE12" s="1440"/>
      <c r="BF12" s="1440"/>
      <c r="BG12" s="1440"/>
      <c r="BH12" s="1440"/>
      <c r="BI12" s="1440"/>
      <c r="BJ12" s="1441"/>
    </row>
    <row r="13" spans="2:82" ht="17.399999999999999" customHeight="1" x14ac:dyDescent="0.3">
      <c r="B13" s="522"/>
      <c r="D13" s="152"/>
      <c r="E13" s="514"/>
      <c r="F13" s="514"/>
      <c r="G13" s="514"/>
      <c r="H13" s="514"/>
      <c r="I13" s="514"/>
      <c r="J13" s="1430" t="s">
        <v>361</v>
      </c>
      <c r="K13" s="1431"/>
      <c r="L13" s="1431"/>
      <c r="M13" s="1431"/>
      <c r="N13" s="1431"/>
      <c r="O13" s="1432"/>
      <c r="P13" s="1433"/>
      <c r="Q13" s="1434"/>
      <c r="R13" s="1435"/>
      <c r="S13" s="1433"/>
      <c r="T13" s="1434"/>
      <c r="U13" s="1434"/>
      <c r="V13" s="1434"/>
      <c r="W13" s="1434"/>
      <c r="X13" s="1434"/>
      <c r="Y13" s="1434"/>
      <c r="Z13" s="1434"/>
      <c r="AA13" s="1434"/>
      <c r="AB13" s="1434"/>
      <c r="AC13" s="1434"/>
      <c r="AD13" s="1434"/>
      <c r="AE13" s="1434"/>
      <c r="AF13" s="1434"/>
      <c r="AG13" s="1434"/>
      <c r="AH13" s="1434"/>
      <c r="AI13" s="1434"/>
      <c r="AJ13" s="1434"/>
      <c r="AK13" s="1434"/>
      <c r="AL13" s="1434"/>
      <c r="AM13" s="1434"/>
      <c r="AN13" s="1434"/>
      <c r="AO13" s="1434"/>
      <c r="AP13" s="1434"/>
      <c r="AQ13" s="1434"/>
      <c r="AR13" s="1434"/>
      <c r="AS13" s="1434"/>
      <c r="AT13" s="1434"/>
      <c r="AU13" s="1434"/>
      <c r="AV13" s="1434"/>
      <c r="AW13" s="1434"/>
      <c r="AX13" s="1434"/>
      <c r="AY13" s="1434"/>
      <c r="AZ13" s="1434"/>
      <c r="BA13" s="1434"/>
      <c r="BB13" s="1434"/>
      <c r="BC13" s="1435"/>
      <c r="BD13" s="1436"/>
      <c r="BE13" s="1437"/>
      <c r="BF13" s="1437"/>
      <c r="BG13" s="1437"/>
      <c r="BH13" s="1437"/>
      <c r="BI13" s="1437"/>
      <c r="BJ13" s="1438"/>
    </row>
    <row r="14" spans="2:82" ht="18" customHeight="1" x14ac:dyDescent="0.3">
      <c r="B14" s="522"/>
      <c r="D14" s="153"/>
      <c r="E14" s="515"/>
      <c r="F14" s="515"/>
      <c r="G14" s="515"/>
      <c r="H14" s="515"/>
      <c r="I14" s="515"/>
      <c r="J14" s="1430" t="s">
        <v>361</v>
      </c>
      <c r="K14" s="1431"/>
      <c r="L14" s="1431"/>
      <c r="M14" s="1431"/>
      <c r="N14" s="1431"/>
      <c r="O14" s="1432"/>
      <c r="P14" s="1433"/>
      <c r="Q14" s="1434"/>
      <c r="R14" s="1435"/>
      <c r="S14" s="1433"/>
      <c r="T14" s="1434"/>
      <c r="U14" s="1434"/>
      <c r="V14" s="1434"/>
      <c r="W14" s="1434"/>
      <c r="X14" s="1434"/>
      <c r="Y14" s="1434"/>
      <c r="Z14" s="1434"/>
      <c r="AA14" s="1434"/>
      <c r="AB14" s="1434"/>
      <c r="AC14" s="1434"/>
      <c r="AD14" s="1434"/>
      <c r="AE14" s="1434"/>
      <c r="AF14" s="1434"/>
      <c r="AG14" s="1434"/>
      <c r="AH14" s="1434"/>
      <c r="AI14" s="1434"/>
      <c r="AJ14" s="1434"/>
      <c r="AK14" s="1434"/>
      <c r="AL14" s="1434"/>
      <c r="AM14" s="1434"/>
      <c r="AN14" s="1434"/>
      <c r="AO14" s="1434"/>
      <c r="AP14" s="1434"/>
      <c r="AQ14" s="1434"/>
      <c r="AR14" s="1434"/>
      <c r="AS14" s="1434"/>
      <c r="AT14" s="1434"/>
      <c r="AU14" s="1434"/>
      <c r="AV14" s="1434"/>
      <c r="AW14" s="1434"/>
      <c r="AX14" s="1434"/>
      <c r="AY14" s="1434"/>
      <c r="AZ14" s="1434"/>
      <c r="BA14" s="1434"/>
      <c r="BB14" s="1434"/>
      <c r="BC14" s="1435"/>
      <c r="BD14" s="1436"/>
      <c r="BE14" s="1437"/>
      <c r="BF14" s="1437"/>
      <c r="BG14" s="1437"/>
      <c r="BH14" s="1437"/>
      <c r="BI14" s="1437"/>
      <c r="BJ14" s="1438"/>
    </row>
    <row r="15" spans="2:82" ht="16.5" customHeight="1" x14ac:dyDescent="0.3">
      <c r="B15" s="522"/>
      <c r="D15" s="153"/>
      <c r="E15" s="515"/>
      <c r="F15" s="515"/>
      <c r="G15" s="515"/>
      <c r="H15" s="515"/>
      <c r="I15" s="515"/>
      <c r="J15" s="1430" t="s">
        <v>361</v>
      </c>
      <c r="K15" s="1431"/>
      <c r="L15" s="1431"/>
      <c r="M15" s="1431"/>
      <c r="N15" s="1431"/>
      <c r="O15" s="1432"/>
      <c r="P15" s="1433"/>
      <c r="Q15" s="1434"/>
      <c r="R15" s="1435"/>
      <c r="S15" s="1433"/>
      <c r="T15" s="1434"/>
      <c r="U15" s="1434"/>
      <c r="V15" s="1434"/>
      <c r="W15" s="1434"/>
      <c r="X15" s="1434"/>
      <c r="Y15" s="1434"/>
      <c r="Z15" s="1434"/>
      <c r="AA15" s="1434"/>
      <c r="AB15" s="1434"/>
      <c r="AC15" s="1434"/>
      <c r="AD15" s="1434"/>
      <c r="AE15" s="1434"/>
      <c r="AF15" s="1434"/>
      <c r="AG15" s="1434"/>
      <c r="AH15" s="1434"/>
      <c r="AI15" s="1434"/>
      <c r="AJ15" s="1434"/>
      <c r="AK15" s="1434"/>
      <c r="AL15" s="1434"/>
      <c r="AM15" s="1434"/>
      <c r="AN15" s="1434"/>
      <c r="AO15" s="1434"/>
      <c r="AP15" s="1434"/>
      <c r="AQ15" s="1434"/>
      <c r="AR15" s="1434"/>
      <c r="AS15" s="1434"/>
      <c r="AT15" s="1434"/>
      <c r="AU15" s="1434"/>
      <c r="AV15" s="1434"/>
      <c r="AW15" s="1434"/>
      <c r="AX15" s="1434"/>
      <c r="AY15" s="1434"/>
      <c r="AZ15" s="1434"/>
      <c r="BA15" s="1434"/>
      <c r="BB15" s="1434"/>
      <c r="BC15" s="1435"/>
      <c r="BD15" s="1436"/>
      <c r="BE15" s="1437"/>
      <c r="BF15" s="1437"/>
      <c r="BG15" s="1437"/>
      <c r="BH15" s="1437"/>
      <c r="BI15" s="1437"/>
      <c r="BJ15" s="1438"/>
      <c r="CB15" t="s">
        <v>40</v>
      </c>
      <c r="CC15" s="5" t="s">
        <v>45</v>
      </c>
    </row>
    <row r="16" spans="2:82" ht="15.75" customHeight="1" x14ac:dyDescent="0.3">
      <c r="B16" s="522"/>
      <c r="D16" s="153"/>
      <c r="E16" s="515"/>
      <c r="F16" s="515"/>
      <c r="G16" s="515"/>
      <c r="H16" s="515"/>
      <c r="I16" s="515"/>
      <c r="J16" s="1443" t="s">
        <v>361</v>
      </c>
      <c r="K16" s="1443"/>
      <c r="L16" s="1443"/>
      <c r="M16" s="1443"/>
      <c r="N16" s="1443"/>
      <c r="O16" s="1443"/>
      <c r="P16" s="1442"/>
      <c r="Q16" s="1442"/>
      <c r="R16" s="1442"/>
      <c r="S16" s="1442"/>
      <c r="T16" s="1442"/>
      <c r="U16" s="1442"/>
      <c r="V16" s="1442"/>
      <c r="W16" s="1442"/>
      <c r="X16" s="1442"/>
      <c r="Y16" s="1442"/>
      <c r="Z16" s="1442"/>
      <c r="AA16" s="1442"/>
      <c r="AB16" s="1442"/>
      <c r="AC16" s="1442"/>
      <c r="AD16" s="1442"/>
      <c r="AE16" s="1442"/>
      <c r="AF16" s="1442"/>
      <c r="AG16" s="1442"/>
      <c r="AH16" s="1442"/>
      <c r="AI16" s="1442"/>
      <c r="AJ16" s="1442"/>
      <c r="AK16" s="1442"/>
      <c r="AL16" s="1442"/>
      <c r="AM16" s="1442"/>
      <c r="AN16" s="1442"/>
      <c r="AO16" s="1442"/>
      <c r="AP16" s="1442"/>
      <c r="AQ16" s="1442"/>
      <c r="AR16" s="1442"/>
      <c r="AS16" s="1442"/>
      <c r="AT16" s="1442"/>
      <c r="AU16" s="1442"/>
      <c r="AV16" s="1442"/>
      <c r="AW16" s="1442"/>
      <c r="AX16" s="1442"/>
      <c r="AY16" s="1442"/>
      <c r="AZ16" s="1442"/>
      <c r="BA16" s="1442"/>
      <c r="BB16" s="1442"/>
      <c r="BC16" s="1442"/>
      <c r="BD16" s="1436"/>
      <c r="BE16" s="1437"/>
      <c r="BF16" s="1437"/>
      <c r="BG16" s="1437"/>
      <c r="BH16" s="1437"/>
      <c r="BI16" s="1437"/>
      <c r="BJ16" s="1438"/>
      <c r="CB16" t="s">
        <v>41</v>
      </c>
      <c r="CC16" s="5" t="s">
        <v>47</v>
      </c>
    </row>
    <row r="17" spans="2:102" ht="12.75" customHeight="1" thickBot="1" x14ac:dyDescent="0.35">
      <c r="B17" s="524">
        <f>'AA Calcultor  (5)'!E28</f>
        <v>0.44999999999999996</v>
      </c>
      <c r="D17" s="610"/>
      <c r="E17" s="611"/>
      <c r="F17" s="611"/>
      <c r="G17" s="611"/>
      <c r="H17" s="611"/>
      <c r="I17" s="611"/>
      <c r="J17" s="614"/>
      <c r="K17" s="614"/>
      <c r="L17" s="614"/>
      <c r="M17" s="614"/>
      <c r="N17" s="614"/>
      <c r="O17" s="614"/>
      <c r="P17" s="839"/>
      <c r="Q17" s="839"/>
      <c r="R17" s="839"/>
      <c r="S17" s="839"/>
      <c r="T17" s="839"/>
      <c r="U17" s="839"/>
      <c r="V17" s="839"/>
      <c r="W17" s="839"/>
      <c r="X17" s="839"/>
      <c r="Y17" s="839"/>
      <c r="Z17" s="839"/>
      <c r="AA17" s="839"/>
      <c r="AB17" s="839"/>
      <c r="AC17" s="839"/>
      <c r="AD17" s="839"/>
      <c r="AE17" s="839"/>
      <c r="AF17" s="839"/>
      <c r="AG17" s="839"/>
      <c r="AH17" s="839"/>
      <c r="AI17" s="839"/>
      <c r="AJ17" s="839"/>
      <c r="AK17" s="839"/>
      <c r="AL17" s="839"/>
      <c r="AM17" s="839"/>
      <c r="AN17" s="839"/>
      <c r="AO17" s="839"/>
      <c r="AP17" s="839"/>
      <c r="AQ17" s="839"/>
      <c r="AR17" s="839"/>
      <c r="AS17" s="839"/>
      <c r="AT17" s="839"/>
      <c r="AU17" s="839"/>
      <c r="AV17" s="839"/>
      <c r="AW17" s="839"/>
      <c r="AX17" s="839"/>
      <c r="AY17" s="839"/>
      <c r="AZ17" s="839"/>
      <c r="BA17" s="839"/>
      <c r="BB17" s="839"/>
      <c r="BC17" s="839"/>
      <c r="BD17" s="615"/>
      <c r="BE17" s="615"/>
      <c r="BF17" s="615"/>
      <c r="BG17" s="615"/>
      <c r="BH17" s="615"/>
      <c r="BI17" s="615"/>
      <c r="BJ17" s="616"/>
      <c r="CC17" s="5" t="s">
        <v>46</v>
      </c>
    </row>
    <row r="18" spans="2:102" ht="16.95" customHeight="1" thickBot="1" x14ac:dyDescent="0.35">
      <c r="B18" s="523"/>
      <c r="D18" s="508"/>
      <c r="E18" s="509"/>
      <c r="F18" s="509"/>
      <c r="G18" s="509"/>
      <c r="H18" s="509"/>
      <c r="I18" s="509"/>
      <c r="J18" s="510"/>
      <c r="K18" s="510"/>
      <c r="L18" s="511"/>
      <c r="M18" s="512"/>
      <c r="N18" s="512"/>
      <c r="O18" s="512"/>
      <c r="P18" s="512"/>
      <c r="Q18" s="512"/>
      <c r="R18" s="512"/>
      <c r="S18" s="512"/>
      <c r="T18" s="512"/>
      <c r="U18" s="512"/>
      <c r="V18" s="512"/>
      <c r="W18" s="512"/>
      <c r="X18" s="512"/>
      <c r="Y18" s="512"/>
      <c r="Z18" s="512"/>
      <c r="AA18" s="512"/>
      <c r="AB18" s="512"/>
      <c r="AC18" s="512"/>
      <c r="AD18" s="512"/>
      <c r="AE18" s="512"/>
      <c r="AF18" s="512"/>
      <c r="AG18" s="512"/>
      <c r="AH18" s="512"/>
      <c r="AI18" s="512"/>
      <c r="AJ18" s="512"/>
      <c r="AK18" s="512"/>
      <c r="AL18" s="512"/>
      <c r="AM18" s="512"/>
      <c r="AN18" s="512"/>
      <c r="AO18" s="47"/>
      <c r="AP18" s="47"/>
      <c r="AQ18" s="47"/>
      <c r="AR18" s="47"/>
      <c r="AS18" s="47"/>
      <c r="AT18" s="47"/>
      <c r="AU18" s="47"/>
      <c r="AV18" s="47"/>
      <c r="AW18" s="512"/>
      <c r="AX18" s="512"/>
      <c r="AY18" s="512"/>
      <c r="AZ18" s="512"/>
      <c r="BA18" s="512"/>
      <c r="BB18" s="512"/>
      <c r="BC18" s="512"/>
      <c r="BD18" s="512"/>
      <c r="BE18" s="512"/>
      <c r="BF18" s="512"/>
      <c r="BG18" s="512"/>
      <c r="BH18" s="512"/>
      <c r="BJ18" s="23"/>
      <c r="CC18" s="5"/>
    </row>
    <row r="19" spans="2:102" ht="16.95" customHeight="1" x14ac:dyDescent="0.3">
      <c r="D19" s="154" t="s">
        <v>684</v>
      </c>
      <c r="E19" s="516"/>
      <c r="F19" s="516"/>
      <c r="G19" s="516"/>
      <c r="H19" s="516"/>
      <c r="I19" s="516"/>
      <c r="J19" s="516"/>
      <c r="K19" s="516"/>
      <c r="L19" s="516"/>
      <c r="M19" s="516"/>
      <c r="N19" s="516"/>
      <c r="O19" s="516"/>
      <c r="P19" s="516"/>
      <c r="Q19" s="516"/>
      <c r="R19" s="516"/>
      <c r="S19" s="516"/>
      <c r="T19" s="516"/>
      <c r="U19" s="516"/>
      <c r="V19" s="516"/>
      <c r="W19" s="516"/>
      <c r="X19" s="516"/>
      <c r="Y19" s="516"/>
      <c r="Z19" s="516"/>
      <c r="AA19" s="516"/>
      <c r="AB19" s="516"/>
      <c r="AC19" s="516"/>
      <c r="AD19" s="516"/>
      <c r="AE19" s="516"/>
      <c r="AF19" s="516"/>
      <c r="AG19" s="516"/>
      <c r="AH19" s="516"/>
      <c r="AI19" s="517"/>
      <c r="AJ19" s="517"/>
      <c r="AK19" s="517"/>
      <c r="AL19" s="510"/>
      <c r="AM19" s="518"/>
      <c r="BF19" s="1456"/>
      <c r="BG19" s="1457"/>
      <c r="BH19" s="1458"/>
      <c r="BJ19" s="23"/>
      <c r="CI19" s="518"/>
      <c r="CJ19" s="518"/>
      <c r="CK19" s="518"/>
      <c r="CL19" s="518"/>
      <c r="CM19" s="518"/>
      <c r="CN19" s="518"/>
      <c r="CO19" s="518"/>
      <c r="CP19" s="518"/>
      <c r="CQ19" s="518"/>
      <c r="CR19" s="518"/>
      <c r="CS19" s="518"/>
      <c r="CT19" s="518"/>
      <c r="CU19" s="518"/>
      <c r="CV19" s="518"/>
      <c r="CW19" s="518"/>
      <c r="CX19" s="518"/>
    </row>
    <row r="20" spans="2:102" ht="16.95" customHeight="1" x14ac:dyDescent="0.3">
      <c r="D20" s="1149" t="s">
        <v>362</v>
      </c>
      <c r="E20" s="863"/>
      <c r="F20" s="863"/>
      <c r="G20" s="863"/>
      <c r="H20" s="863"/>
      <c r="I20" s="863"/>
      <c r="J20" s="863"/>
      <c r="K20" s="863"/>
      <c r="L20" s="863"/>
      <c r="M20" s="863"/>
      <c r="N20" s="863"/>
      <c r="O20" s="863"/>
      <c r="P20" s="863"/>
      <c r="Q20" s="863"/>
      <c r="R20" s="863"/>
      <c r="S20" s="863"/>
      <c r="T20" s="863"/>
      <c r="U20" s="863"/>
      <c r="V20" s="863"/>
      <c r="W20" s="863"/>
      <c r="X20" s="863"/>
      <c r="Y20" s="863"/>
      <c r="Z20" s="863"/>
      <c r="AA20" s="863"/>
      <c r="AB20" s="863"/>
      <c r="AC20" s="863"/>
      <c r="AD20" s="863"/>
      <c r="AE20" s="863"/>
      <c r="AF20" s="863"/>
      <c r="AG20" s="863"/>
      <c r="AH20" s="863"/>
      <c r="AI20" s="863"/>
      <c r="AJ20" s="863"/>
      <c r="AK20" s="863"/>
      <c r="AL20" s="863"/>
      <c r="AM20" s="863"/>
      <c r="AN20" s="863"/>
      <c r="AO20" s="863"/>
      <c r="AP20" s="863"/>
      <c r="AQ20" s="863"/>
      <c r="AR20" s="863"/>
      <c r="AS20" s="863"/>
      <c r="AT20" s="863"/>
      <c r="AU20" s="863"/>
      <c r="AV20" s="863"/>
      <c r="AW20" s="863"/>
      <c r="AX20" s="863"/>
      <c r="AY20" s="863"/>
      <c r="AZ20" s="863"/>
      <c r="BA20" s="863"/>
      <c r="BB20" s="863"/>
      <c r="BC20" s="863"/>
      <c r="BD20" s="863"/>
      <c r="BE20" s="863"/>
      <c r="BF20" s="863"/>
      <c r="BG20" s="863"/>
      <c r="BH20" s="863"/>
      <c r="BI20" s="863"/>
      <c r="BJ20" s="1150"/>
    </row>
    <row r="21" spans="2:102" ht="16.95" customHeight="1" x14ac:dyDescent="0.3">
      <c r="D21" s="1449" t="s">
        <v>1039</v>
      </c>
      <c r="E21" s="1450"/>
      <c r="F21" s="1450"/>
      <c r="G21" s="1450"/>
      <c r="H21" s="1450"/>
      <c r="I21" s="1450"/>
      <c r="J21" s="1450"/>
      <c r="K21" s="1450"/>
      <c r="L21" s="1450"/>
      <c r="M21" s="1450"/>
      <c r="N21" s="1450"/>
      <c r="O21" s="1450"/>
      <c r="P21" s="1450"/>
      <c r="Q21" s="1450"/>
      <c r="R21" s="1450"/>
      <c r="S21" s="1450"/>
      <c r="T21" s="1450"/>
      <c r="U21" s="1450"/>
      <c r="V21" s="1450"/>
      <c r="W21" s="1450"/>
      <c r="X21" s="1450"/>
      <c r="Y21" s="1450"/>
      <c r="Z21" s="1450"/>
      <c r="AA21" s="1450"/>
      <c r="AB21" s="1450"/>
      <c r="AC21" s="1450"/>
      <c r="AD21" s="1450"/>
      <c r="AE21" s="1450"/>
      <c r="AF21" s="1450"/>
      <c r="AG21" s="1450"/>
      <c r="AH21" s="1450"/>
      <c r="AI21" s="1450"/>
      <c r="AJ21" s="1450"/>
      <c r="AK21" s="1450"/>
      <c r="AL21" s="1450"/>
      <c r="AM21" s="1450"/>
      <c r="AN21" s="1450"/>
      <c r="AO21" s="1450"/>
      <c r="AP21" s="1450"/>
      <c r="AQ21" s="1450"/>
      <c r="AR21" s="1450"/>
      <c r="AS21" s="1450"/>
      <c r="AT21" s="1450"/>
      <c r="AU21" s="1450"/>
      <c r="AV21" s="1450"/>
      <c r="AW21" s="1450"/>
      <c r="AX21" s="1450"/>
      <c r="AY21" s="1450"/>
      <c r="AZ21" s="1450"/>
      <c r="BA21" s="1450"/>
      <c r="BB21" s="1450"/>
      <c r="BC21" s="1450"/>
      <c r="BD21" s="1450"/>
      <c r="BE21" s="1450"/>
      <c r="BF21" s="1450"/>
      <c r="BG21" s="1450"/>
      <c r="BH21" s="1450"/>
      <c r="BI21" s="1450"/>
      <c r="BJ21" s="1451"/>
    </row>
    <row r="22" spans="2:102" ht="16.95" customHeight="1" x14ac:dyDescent="0.3">
      <c r="D22" s="681"/>
      <c r="E22" s="511"/>
      <c r="F22" s="1452" t="b">
        <v>0</v>
      </c>
      <c r="G22" s="1452"/>
      <c r="I22" s="686" t="s">
        <v>1040</v>
      </c>
      <c r="J22" s="511"/>
      <c r="K22" s="511"/>
      <c r="L22" s="511"/>
      <c r="M22" s="511"/>
      <c r="N22" s="511"/>
      <c r="O22" s="511"/>
      <c r="P22" s="511"/>
      <c r="Q22" s="511"/>
      <c r="R22" s="511"/>
      <c r="S22" s="511"/>
      <c r="T22" s="511"/>
      <c r="U22" s="511"/>
      <c r="V22" s="511"/>
      <c r="W22" s="511"/>
      <c r="X22" s="511"/>
      <c r="Y22" s="511"/>
      <c r="Z22" s="511"/>
      <c r="AA22" s="511"/>
      <c r="AB22" s="511"/>
      <c r="AC22" s="511"/>
      <c r="AD22" s="511"/>
      <c r="AE22" s="511"/>
      <c r="AF22" s="511"/>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682"/>
    </row>
    <row r="23" spans="2:102" ht="16.95" customHeight="1" x14ac:dyDescent="0.3">
      <c r="D23" s="681"/>
      <c r="E23" s="511"/>
      <c r="F23" s="1452" t="b">
        <v>0</v>
      </c>
      <c r="G23" s="1452"/>
      <c r="I23" s="516" t="s">
        <v>1055</v>
      </c>
      <c r="J23" s="518"/>
      <c r="K23" s="518"/>
      <c r="L23" s="518"/>
      <c r="V23" s="511"/>
      <c r="W23" s="511"/>
      <c r="X23" s="511"/>
      <c r="Y23" s="511"/>
      <c r="Z23" s="511"/>
      <c r="AA23" s="511"/>
      <c r="AB23" s="511"/>
      <c r="AC23" s="511"/>
      <c r="AD23" s="511"/>
      <c r="AE23" s="511"/>
      <c r="AF23" s="511"/>
      <c r="AG23" s="511"/>
      <c r="AH23" s="511"/>
      <c r="AI23" s="511"/>
      <c r="AJ23" s="511"/>
      <c r="AK23" s="511"/>
      <c r="AL23" s="511"/>
      <c r="AM23" s="511"/>
      <c r="AN23" s="511"/>
      <c r="AO23" s="511"/>
      <c r="AP23" s="511"/>
      <c r="AQ23" s="511"/>
      <c r="AR23" s="511"/>
      <c r="AS23" s="511"/>
      <c r="AT23" s="511"/>
      <c r="AU23" s="511"/>
      <c r="AV23" s="511"/>
      <c r="AW23" s="511"/>
      <c r="AX23" s="511"/>
      <c r="AY23" s="511"/>
      <c r="AZ23" s="511"/>
      <c r="BA23" s="511"/>
      <c r="BB23" s="511"/>
      <c r="BC23" s="511"/>
      <c r="BD23" s="511"/>
      <c r="BE23" s="511"/>
      <c r="BF23" s="511"/>
      <c r="BG23" s="511"/>
      <c r="BH23" s="511"/>
      <c r="BI23" s="511"/>
      <c r="BJ23" s="682"/>
      <c r="BZ23" t="s">
        <v>540</v>
      </c>
    </row>
    <row r="24" spans="2:102" ht="16.95" customHeight="1" x14ac:dyDescent="0.3">
      <c r="D24" s="681"/>
      <c r="E24" s="511"/>
      <c r="F24" s="1452" t="b">
        <v>0</v>
      </c>
      <c r="G24" s="1452"/>
      <c r="I24" s="686" t="s">
        <v>1041</v>
      </c>
      <c r="J24" s="511"/>
      <c r="K24" s="511"/>
      <c r="L24" s="511"/>
      <c r="M24" s="511"/>
      <c r="N24" s="511"/>
      <c r="O24" s="511"/>
      <c r="P24" s="511"/>
      <c r="Q24" s="511"/>
      <c r="R24" s="511"/>
      <c r="S24" s="511"/>
      <c r="T24" s="511"/>
      <c r="U24" s="511"/>
      <c r="V24" s="511"/>
      <c r="W24" s="511"/>
      <c r="X24" s="511"/>
      <c r="Y24" s="511"/>
      <c r="Z24" s="511"/>
      <c r="AA24" s="511"/>
      <c r="AB24" s="511"/>
      <c r="AC24" s="511"/>
      <c r="AD24" s="511"/>
      <c r="AE24" s="511"/>
      <c r="AF24" s="511"/>
      <c r="AG24" s="511"/>
      <c r="AH24" s="511"/>
      <c r="AI24" s="511"/>
      <c r="AJ24" s="511"/>
      <c r="AK24" s="511"/>
      <c r="AL24" s="511"/>
      <c r="AM24" s="511"/>
      <c r="AN24" s="511"/>
      <c r="AO24" s="511"/>
      <c r="AP24" s="511"/>
      <c r="AQ24" s="511"/>
      <c r="AR24" s="511"/>
      <c r="AS24" s="511"/>
      <c r="AT24" s="511"/>
      <c r="AU24" s="511"/>
      <c r="AV24" s="511"/>
      <c r="AW24" s="511"/>
      <c r="AX24" s="511"/>
      <c r="AY24" s="511"/>
      <c r="AZ24" s="511"/>
      <c r="BA24" s="511"/>
      <c r="BB24" s="511"/>
      <c r="BC24" s="511"/>
      <c r="BD24" s="511"/>
      <c r="BE24" s="511"/>
      <c r="BF24" s="511"/>
      <c r="BG24" s="511"/>
      <c r="BH24" s="511"/>
      <c r="BI24" s="511"/>
      <c r="BJ24" s="682"/>
    </row>
    <row r="25" spans="2:102" ht="16.95" customHeight="1" x14ac:dyDescent="0.3">
      <c r="D25" s="683"/>
      <c r="E25" s="518"/>
      <c r="F25" s="1452" t="b">
        <v>0</v>
      </c>
      <c r="G25" s="1452"/>
      <c r="I25" s="686" t="s">
        <v>1042</v>
      </c>
      <c r="J25" s="511"/>
      <c r="K25" s="511"/>
      <c r="L25" s="511"/>
      <c r="M25" s="511"/>
      <c r="N25" s="511"/>
      <c r="O25" s="511"/>
      <c r="P25" s="511"/>
      <c r="Q25" s="511"/>
      <c r="R25" s="511"/>
      <c r="S25" s="511"/>
      <c r="T25" s="511"/>
      <c r="U25" s="511"/>
      <c r="AC25" s="518"/>
      <c r="AD25" s="518"/>
      <c r="AE25" s="518"/>
      <c r="AF25" s="518"/>
      <c r="AG25" s="518"/>
      <c r="AH25" s="518"/>
      <c r="AI25" s="518"/>
      <c r="AJ25" s="518"/>
      <c r="AK25" s="518"/>
      <c r="AL25" s="518"/>
      <c r="AM25" s="518"/>
      <c r="AN25" s="518"/>
      <c r="AO25" s="518"/>
      <c r="AP25" s="518"/>
      <c r="AQ25" s="518"/>
      <c r="AR25" s="518"/>
      <c r="AS25" s="518"/>
      <c r="AT25" s="518"/>
      <c r="AU25" s="518"/>
      <c r="AV25" s="518"/>
      <c r="AW25" s="518"/>
      <c r="AX25" s="518"/>
      <c r="AY25" s="518"/>
      <c r="AZ25" s="518"/>
      <c r="BA25" s="518"/>
      <c r="BB25" s="518"/>
      <c r="BC25" s="518"/>
      <c r="BD25" s="518"/>
      <c r="BE25" s="518"/>
      <c r="BF25" s="518"/>
      <c r="BG25" s="518"/>
      <c r="BH25" s="518"/>
      <c r="BI25" s="518"/>
      <c r="BJ25" s="684"/>
      <c r="BY25" s="239"/>
      <c r="BZ25" s="239"/>
      <c r="CA25" s="239"/>
      <c r="CB25" s="239"/>
      <c r="CC25" s="239"/>
    </row>
    <row r="26" spans="2:102" ht="16.95" customHeight="1" x14ac:dyDescent="0.3">
      <c r="D26" s="683"/>
      <c r="E26" s="518"/>
      <c r="F26" s="516"/>
      <c r="G26" s="518"/>
      <c r="H26" s="518"/>
      <c r="I26" s="518"/>
      <c r="J26" s="518"/>
      <c r="K26" s="518"/>
      <c r="L26" s="518"/>
      <c r="M26" s="518"/>
      <c r="N26" s="518"/>
      <c r="O26" s="518"/>
      <c r="P26" s="518"/>
      <c r="Q26" s="518"/>
      <c r="R26" s="518"/>
      <c r="S26" s="518"/>
      <c r="T26" s="518"/>
      <c r="U26" s="518"/>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AT26" s="518"/>
      <c r="AU26" s="518"/>
      <c r="AV26" s="518"/>
      <c r="AW26" s="518"/>
      <c r="AX26" s="518"/>
      <c r="AY26" s="518"/>
      <c r="AZ26" s="518"/>
      <c r="BA26" s="518"/>
      <c r="BB26" s="518"/>
      <c r="BC26" s="518"/>
      <c r="BD26" s="518"/>
      <c r="BE26" s="518"/>
      <c r="BF26" s="518"/>
      <c r="BG26" s="518"/>
      <c r="BH26" s="518"/>
      <c r="BI26" s="518"/>
      <c r="BJ26" s="684"/>
    </row>
    <row r="27" spans="2:102" ht="16.95" customHeight="1" thickBot="1" x14ac:dyDescent="0.35">
      <c r="D27" s="612"/>
      <c r="E27" s="613"/>
      <c r="F27" s="613"/>
      <c r="G27" s="613"/>
      <c r="H27" s="613"/>
      <c r="I27" s="613"/>
      <c r="J27" s="613"/>
      <c r="K27" s="613"/>
      <c r="L27" s="613"/>
      <c r="M27" s="613"/>
      <c r="N27" s="613"/>
      <c r="O27" s="613"/>
      <c r="P27" s="613"/>
      <c r="Q27" s="613"/>
      <c r="R27" s="613"/>
      <c r="S27" s="613"/>
      <c r="T27" s="613"/>
      <c r="U27" s="613"/>
      <c r="V27" s="613"/>
      <c r="W27" s="613"/>
      <c r="X27" s="613"/>
      <c r="Y27" s="613"/>
      <c r="Z27" s="613"/>
      <c r="AA27" s="613"/>
      <c r="AB27" s="613"/>
      <c r="AC27" s="613"/>
      <c r="AD27" s="613"/>
      <c r="AE27" s="613"/>
      <c r="AF27" s="613"/>
      <c r="AG27" s="613"/>
      <c r="AH27" s="613"/>
      <c r="AI27" s="613"/>
      <c r="AJ27" s="613"/>
      <c r="AK27" s="613"/>
      <c r="AL27" s="613"/>
      <c r="AM27" s="613"/>
      <c r="AN27" s="613"/>
      <c r="AO27" s="613"/>
      <c r="AP27" s="613"/>
      <c r="AQ27" s="613"/>
      <c r="AR27" s="613"/>
      <c r="AS27" s="613"/>
      <c r="AT27" s="613"/>
      <c r="AU27" s="613"/>
      <c r="AV27" s="613"/>
      <c r="AW27" s="613"/>
      <c r="AX27" s="613"/>
      <c r="AY27" s="613"/>
      <c r="AZ27" s="613"/>
      <c r="BA27" s="613"/>
      <c r="BB27" s="613"/>
      <c r="BC27" s="613"/>
      <c r="BD27" s="613"/>
      <c r="BE27" s="613"/>
      <c r="BF27" s="613"/>
      <c r="BG27" s="613"/>
      <c r="BH27" s="613"/>
      <c r="BI27" s="613"/>
      <c r="BJ27" s="685"/>
    </row>
    <row r="28" spans="2:102" ht="16.95" customHeight="1" x14ac:dyDescent="0.3">
      <c r="D28" s="1453" t="s">
        <v>363</v>
      </c>
      <c r="E28" s="1454"/>
      <c r="F28" s="1454"/>
      <c r="G28" s="1454"/>
      <c r="H28" s="1454"/>
      <c r="I28" s="1454"/>
      <c r="J28" s="1454"/>
      <c r="K28" s="1454"/>
      <c r="L28" s="1454"/>
      <c r="M28" s="1454"/>
      <c r="N28" s="1454"/>
      <c r="O28" s="1454"/>
      <c r="P28" s="1454"/>
      <c r="Q28" s="1454"/>
      <c r="R28" s="1454"/>
      <c r="S28" s="1454"/>
      <c r="T28" s="1454"/>
      <c r="U28" s="1454"/>
      <c r="V28" s="1454"/>
      <c r="W28" s="1454"/>
      <c r="X28" s="1454"/>
      <c r="Y28" s="1454"/>
      <c r="Z28" s="1454"/>
      <c r="AA28" s="1454"/>
      <c r="AB28" s="1454"/>
      <c r="AC28" s="1454"/>
      <c r="AD28" s="1454"/>
      <c r="AE28" s="1454"/>
      <c r="AF28" s="1454"/>
      <c r="AG28" s="1454"/>
      <c r="AH28" s="1454"/>
      <c r="AI28" s="1454"/>
      <c r="AJ28" s="1454"/>
      <c r="AK28" s="1454"/>
      <c r="AL28" s="1454"/>
      <c r="AM28" s="1454"/>
      <c r="AN28" s="1454"/>
      <c r="AO28" s="1454"/>
      <c r="AP28" s="1454"/>
      <c r="AQ28" s="1454"/>
      <c r="AR28" s="1454"/>
      <c r="AS28" s="1454"/>
      <c r="AT28" s="1454"/>
      <c r="AU28" s="1454"/>
      <c r="AV28" s="1454"/>
      <c r="AW28" s="1454"/>
      <c r="AX28" s="1454"/>
      <c r="AY28" s="1454"/>
      <c r="AZ28" s="1454"/>
      <c r="BA28" s="1454"/>
      <c r="BB28" s="1454"/>
      <c r="BC28" s="1454"/>
      <c r="BD28" s="1454"/>
      <c r="BE28" s="1454"/>
      <c r="BF28" s="1454"/>
      <c r="BG28" s="1454"/>
      <c r="BH28" s="1454"/>
      <c r="BI28" s="1454"/>
      <c r="BJ28" s="1455"/>
    </row>
    <row r="29" spans="2:102" ht="16.95" customHeight="1" x14ac:dyDescent="0.3">
      <c r="D29" s="1449" t="s">
        <v>364</v>
      </c>
      <c r="E29" s="1450"/>
      <c r="F29" s="1450"/>
      <c r="G29" s="1450"/>
      <c r="H29" s="1450"/>
      <c r="I29" s="1450"/>
      <c r="J29" s="1450"/>
      <c r="K29" s="1450"/>
      <c r="L29" s="1450"/>
      <c r="M29" s="1450"/>
      <c r="N29" s="1450"/>
      <c r="O29" s="1450"/>
      <c r="P29" s="1450"/>
      <c r="Q29" s="1450"/>
      <c r="R29" s="1450"/>
      <c r="S29" s="1450"/>
      <c r="T29" s="1450"/>
      <c r="U29" s="1450"/>
      <c r="V29" s="1450"/>
      <c r="W29" s="1450"/>
      <c r="X29" s="1450"/>
      <c r="Y29" s="1450"/>
      <c r="Z29" s="1450"/>
      <c r="AA29" s="1450"/>
      <c r="AB29" s="1450"/>
      <c r="AC29" s="1450"/>
      <c r="AD29" s="1450"/>
      <c r="AE29" s="1450"/>
      <c r="AF29" s="1450"/>
      <c r="AG29" s="1450"/>
      <c r="AH29" s="1450"/>
      <c r="AI29" s="1450"/>
      <c r="AJ29" s="1450"/>
      <c r="AK29" s="1450"/>
      <c r="AL29" s="1450"/>
      <c r="AM29" s="1450"/>
      <c r="AN29" s="1450"/>
      <c r="AO29" s="1450"/>
      <c r="AP29" s="1450"/>
      <c r="AQ29" s="1450"/>
      <c r="AR29" s="1450"/>
      <c r="AS29" s="1450"/>
      <c r="AT29" s="1450"/>
      <c r="AU29" s="1450"/>
      <c r="AV29" s="1450"/>
      <c r="AW29" s="1450"/>
      <c r="AX29" s="1450"/>
      <c r="AY29" s="1450"/>
      <c r="AZ29" s="1450"/>
      <c r="BA29" s="1450"/>
      <c r="BB29" s="1450"/>
      <c r="BC29" s="1450"/>
      <c r="BD29" s="1450"/>
      <c r="BE29" s="1450"/>
      <c r="BF29" s="1450"/>
      <c r="BG29" s="1450"/>
      <c r="BH29" s="1450"/>
      <c r="BI29" s="1450"/>
      <c r="BJ29" s="1451"/>
      <c r="BN29" s="986" t="s">
        <v>242</v>
      </c>
      <c r="BO29" s="986"/>
      <c r="BP29" s="986"/>
      <c r="BQ29" s="986"/>
      <c r="BR29" s="986"/>
      <c r="BS29" s="986"/>
      <c r="BT29" s="986"/>
      <c r="BU29" s="986"/>
      <c r="BV29" s="986"/>
      <c r="BW29" s="986"/>
      <c r="BX29" s="986"/>
    </row>
    <row r="30" spans="2:102" ht="16.95" customHeight="1" x14ac:dyDescent="0.3">
      <c r="D30" s="1449"/>
      <c r="E30" s="1450"/>
      <c r="F30" s="1450"/>
      <c r="G30" s="1450"/>
      <c r="H30" s="1450"/>
      <c r="I30" s="1450"/>
      <c r="J30" s="1450"/>
      <c r="K30" s="1450"/>
      <c r="L30" s="1450"/>
      <c r="M30" s="1450"/>
      <c r="N30" s="1450"/>
      <c r="O30" s="1450"/>
      <c r="P30" s="1450"/>
      <c r="Q30" s="1450"/>
      <c r="R30" s="1450"/>
      <c r="S30" s="1450"/>
      <c r="T30" s="1450"/>
      <c r="U30" s="1450"/>
      <c r="V30" s="1450"/>
      <c r="W30" s="1450"/>
      <c r="X30" s="1450"/>
      <c r="Y30" s="1450"/>
      <c r="Z30" s="1450"/>
      <c r="AA30" s="1450"/>
      <c r="AB30" s="1450"/>
      <c r="AC30" s="1450"/>
      <c r="AD30" s="1450"/>
      <c r="AE30" s="1450"/>
      <c r="AF30" s="1450"/>
      <c r="AG30" s="1450"/>
      <c r="AH30" s="1450"/>
      <c r="AI30" s="1450"/>
      <c r="AJ30" s="1450"/>
      <c r="AK30" s="1450"/>
      <c r="AL30" s="1450"/>
      <c r="AM30" s="1450"/>
      <c r="AN30" s="1450"/>
      <c r="AO30" s="1450"/>
      <c r="AP30" s="1450"/>
      <c r="AQ30" s="1450"/>
      <c r="AR30" s="1450"/>
      <c r="AS30" s="1450"/>
      <c r="AT30" s="1450"/>
      <c r="AU30" s="1450"/>
      <c r="AV30" s="1450"/>
      <c r="AW30" s="1450"/>
      <c r="AX30" s="1450"/>
      <c r="AY30" s="1450"/>
      <c r="AZ30" s="1450"/>
      <c r="BA30" s="1450"/>
      <c r="BB30" s="1450"/>
      <c r="BC30" s="1450"/>
      <c r="BD30" s="1450"/>
      <c r="BE30" s="1450"/>
      <c r="BF30" s="1450"/>
      <c r="BG30" s="1450"/>
      <c r="BH30" s="1450"/>
      <c r="BI30" s="1450"/>
      <c r="BJ30" s="1451"/>
    </row>
    <row r="31" spans="2:102" ht="16.95" customHeight="1" x14ac:dyDescent="0.3">
      <c r="D31" s="155"/>
      <c r="F31" s="519"/>
      <c r="G31" s="519"/>
      <c r="H31" s="1444" t="s">
        <v>365</v>
      </c>
      <c r="I31" s="1444"/>
      <c r="J31" s="1444"/>
      <c r="K31" s="1444"/>
      <c r="L31" s="1444"/>
      <c r="M31" s="1444"/>
      <c r="N31" s="511"/>
      <c r="O31" s="511"/>
      <c r="P31" s="511"/>
      <c r="Q31" s="511"/>
      <c r="R31" s="1445" t="s">
        <v>366</v>
      </c>
      <c r="S31" s="1445"/>
      <c r="T31" s="1445"/>
      <c r="U31" s="1445"/>
      <c r="V31" s="1445"/>
      <c r="W31" s="1445"/>
      <c r="X31" s="1445"/>
      <c r="Y31" s="1445"/>
      <c r="Z31" s="1445"/>
      <c r="AA31" s="1445"/>
      <c r="AB31" s="1445"/>
      <c r="AC31" s="1445"/>
      <c r="AD31" s="1445"/>
      <c r="AE31" s="1445"/>
      <c r="AF31" s="1445"/>
      <c r="AG31" s="1445"/>
      <c r="AH31" s="1445"/>
      <c r="AI31" s="1445"/>
      <c r="AJ31" s="1445"/>
      <c r="AK31" s="1445"/>
      <c r="AL31" s="1445"/>
      <c r="AM31" s="1445"/>
      <c r="AN31" s="1445"/>
      <c r="AO31" s="1445"/>
      <c r="AP31" s="1445"/>
      <c r="AQ31" s="1445"/>
      <c r="AR31" s="1445"/>
      <c r="AS31" s="1445"/>
      <c r="AT31" s="1445"/>
      <c r="AU31" s="1445"/>
      <c r="AV31" s="1445"/>
      <c r="AW31" s="511"/>
      <c r="AX31" s="511"/>
      <c r="AY31" s="511"/>
      <c r="AZ31" s="511"/>
      <c r="BA31" s="511"/>
      <c r="BB31" s="1444" t="s">
        <v>367</v>
      </c>
      <c r="BC31" s="1444"/>
      <c r="BD31" s="1444"/>
      <c r="BE31" s="1444"/>
      <c r="BF31" s="1444"/>
      <c r="BG31" s="511"/>
      <c r="BH31" s="511"/>
      <c r="BI31" s="511"/>
      <c r="BJ31" s="23"/>
    </row>
    <row r="32" spans="2:102" ht="16.95" customHeight="1" x14ac:dyDescent="0.3">
      <c r="D32" s="130"/>
      <c r="H32" s="1446"/>
      <c r="I32" s="1447"/>
      <c r="J32" s="1447"/>
      <c r="K32" s="1447"/>
      <c r="L32" s="1447"/>
      <c r="M32" s="1447"/>
      <c r="N32" s="27"/>
      <c r="O32" s="27"/>
      <c r="P32" s="27"/>
      <c r="Q32" s="27"/>
      <c r="R32" s="1448"/>
      <c r="S32" s="1448"/>
      <c r="T32" s="1448"/>
      <c r="U32" s="1448"/>
      <c r="V32" s="1448"/>
      <c r="W32" s="1448"/>
      <c r="X32" s="1448"/>
      <c r="Y32" s="1448"/>
      <c r="Z32" s="1448"/>
      <c r="AA32" s="1448"/>
      <c r="AB32" s="1448"/>
      <c r="AC32" s="1448"/>
      <c r="AD32" s="1448"/>
      <c r="AE32" s="1448"/>
      <c r="AF32" s="1448"/>
      <c r="AG32" s="1448"/>
      <c r="AH32" s="1448"/>
      <c r="AI32" s="1448"/>
      <c r="AJ32" s="1448"/>
      <c r="AK32" s="1448"/>
      <c r="AL32" s="1448"/>
      <c r="AM32" s="1448"/>
      <c r="AN32" s="1448"/>
      <c r="AO32" s="1448"/>
      <c r="AP32" s="1448"/>
      <c r="AQ32" s="1448"/>
      <c r="AR32" s="1448"/>
      <c r="AS32" s="1448"/>
      <c r="AT32" s="1448"/>
      <c r="AU32" s="1448"/>
      <c r="AV32" s="1448"/>
      <c r="AW32" s="27"/>
      <c r="AX32" s="27"/>
      <c r="AY32" s="27"/>
      <c r="AZ32" s="27"/>
      <c r="BA32" s="27"/>
      <c r="BB32" s="1448"/>
      <c r="BC32" s="1448"/>
      <c r="BD32" s="1448"/>
      <c r="BE32" s="1448"/>
      <c r="BF32" s="1448"/>
      <c r="BJ32" s="23"/>
    </row>
    <row r="33" spans="4:62" ht="13.5" customHeight="1" x14ac:dyDescent="0.3">
      <c r="D33" s="130"/>
      <c r="H33" s="1446"/>
      <c r="I33" s="1447"/>
      <c r="J33" s="1447"/>
      <c r="K33" s="1447"/>
      <c r="L33" s="1447"/>
      <c r="M33" s="1447"/>
      <c r="N33" s="27"/>
      <c r="O33" s="27"/>
      <c r="P33" s="27"/>
      <c r="Q33" s="27"/>
      <c r="R33" s="1448"/>
      <c r="S33" s="1448"/>
      <c r="T33" s="1448"/>
      <c r="U33" s="1448"/>
      <c r="V33" s="1448"/>
      <c r="W33" s="1448"/>
      <c r="X33" s="1448"/>
      <c r="Y33" s="1448"/>
      <c r="Z33" s="1448"/>
      <c r="AA33" s="1448"/>
      <c r="AB33" s="1448"/>
      <c r="AC33" s="1448"/>
      <c r="AD33" s="1448"/>
      <c r="AE33" s="1448"/>
      <c r="AF33" s="1448"/>
      <c r="AG33" s="1448"/>
      <c r="AH33" s="1448"/>
      <c r="AI33" s="1448"/>
      <c r="AJ33" s="1448"/>
      <c r="AK33" s="1448"/>
      <c r="AL33" s="1448"/>
      <c r="AM33" s="1448"/>
      <c r="AN33" s="1448"/>
      <c r="AO33" s="1448"/>
      <c r="AP33" s="1448"/>
      <c r="AQ33" s="1448"/>
      <c r="AR33" s="1448"/>
      <c r="AS33" s="1448"/>
      <c r="AT33" s="1448"/>
      <c r="AU33" s="1448"/>
      <c r="AV33" s="1448"/>
      <c r="AW33" s="27"/>
      <c r="AX33" s="27"/>
      <c r="AY33" s="27"/>
      <c r="AZ33" s="27"/>
      <c r="BA33" s="27"/>
      <c r="BB33" s="1448"/>
      <c r="BC33" s="1448"/>
      <c r="BD33" s="1448"/>
      <c r="BE33" s="1448"/>
      <c r="BF33" s="1448"/>
      <c r="BJ33" s="23"/>
    </row>
    <row r="34" spans="4:62" ht="18" customHeight="1" x14ac:dyDescent="0.3">
      <c r="D34" s="130"/>
      <c r="H34" s="1446"/>
      <c r="I34" s="1447"/>
      <c r="J34" s="1447"/>
      <c r="K34" s="1447"/>
      <c r="L34" s="1447"/>
      <c r="M34" s="1447"/>
      <c r="N34" s="27"/>
      <c r="O34" s="27"/>
      <c r="P34" s="27"/>
      <c r="Q34" s="27"/>
      <c r="R34" s="1448"/>
      <c r="S34" s="1448"/>
      <c r="T34" s="1448"/>
      <c r="U34" s="1448"/>
      <c r="V34" s="1448"/>
      <c r="W34" s="1448"/>
      <c r="X34" s="1448"/>
      <c r="Y34" s="1448"/>
      <c r="Z34" s="1448"/>
      <c r="AA34" s="1448"/>
      <c r="AB34" s="1448"/>
      <c r="AC34" s="1448"/>
      <c r="AD34" s="1448"/>
      <c r="AE34" s="1448"/>
      <c r="AF34" s="1448"/>
      <c r="AG34" s="1448"/>
      <c r="AH34" s="1448"/>
      <c r="AI34" s="1448"/>
      <c r="AJ34" s="1448"/>
      <c r="AK34" s="1448"/>
      <c r="AL34" s="1448"/>
      <c r="AM34" s="1448"/>
      <c r="AN34" s="1448"/>
      <c r="AO34" s="1448"/>
      <c r="AP34" s="1448"/>
      <c r="AQ34" s="1448"/>
      <c r="AR34" s="1448"/>
      <c r="AS34" s="1448"/>
      <c r="AT34" s="1448"/>
      <c r="AU34" s="1448"/>
      <c r="AV34" s="1448"/>
      <c r="AW34" s="27"/>
      <c r="AX34" s="27"/>
      <c r="AY34" s="27"/>
      <c r="AZ34" s="27"/>
      <c r="BA34" s="27"/>
      <c r="BB34" s="1448"/>
      <c r="BC34" s="1448"/>
      <c r="BD34" s="1448"/>
      <c r="BE34" s="1448"/>
      <c r="BF34" s="1448"/>
      <c r="BJ34" s="23"/>
    </row>
    <row r="35" spans="4:62" ht="18" customHeight="1" x14ac:dyDescent="0.3">
      <c r="D35" s="130"/>
      <c r="H35" s="1446"/>
      <c r="I35" s="1447"/>
      <c r="J35" s="1447"/>
      <c r="K35" s="1447"/>
      <c r="L35" s="1447"/>
      <c r="M35" s="1447"/>
      <c r="N35" s="27"/>
      <c r="O35" s="27"/>
      <c r="P35" s="27"/>
      <c r="Q35" s="27"/>
      <c r="R35" s="1448"/>
      <c r="S35" s="1448"/>
      <c r="T35" s="1448"/>
      <c r="U35" s="1448"/>
      <c r="V35" s="1448"/>
      <c r="W35" s="1448"/>
      <c r="X35" s="1448"/>
      <c r="Y35" s="1448"/>
      <c r="Z35" s="1448"/>
      <c r="AA35" s="1448"/>
      <c r="AB35" s="1448"/>
      <c r="AC35" s="1448"/>
      <c r="AD35" s="1448"/>
      <c r="AE35" s="1448"/>
      <c r="AF35" s="1448"/>
      <c r="AG35" s="1448"/>
      <c r="AH35" s="1448"/>
      <c r="AI35" s="1448"/>
      <c r="AJ35" s="1448"/>
      <c r="AK35" s="1448"/>
      <c r="AL35" s="1448"/>
      <c r="AM35" s="1448"/>
      <c r="AN35" s="1448"/>
      <c r="AO35" s="1448"/>
      <c r="AP35" s="1448"/>
      <c r="AQ35" s="1448"/>
      <c r="AR35" s="1448"/>
      <c r="AS35" s="1448"/>
      <c r="AT35" s="1448"/>
      <c r="AU35" s="1448"/>
      <c r="AV35" s="1448"/>
      <c r="AW35" s="27"/>
      <c r="AX35" s="27"/>
      <c r="AY35" s="27"/>
      <c r="AZ35" s="27"/>
      <c r="BA35" s="27"/>
      <c r="BB35" s="1448"/>
      <c r="BC35" s="1448"/>
      <c r="BD35" s="1448"/>
      <c r="BE35" s="1448"/>
      <c r="BF35" s="1448"/>
      <c r="BJ35" s="23"/>
    </row>
    <row r="36" spans="4:62" ht="18" customHeight="1" thickBot="1" x14ac:dyDescent="0.35">
      <c r="D36" s="24"/>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6"/>
    </row>
    <row r="37" spans="4:62" ht="18" customHeight="1" x14ac:dyDescent="0.3"/>
    <row r="38" spans="4:62" ht="18" customHeight="1" x14ac:dyDescent="0.3"/>
  </sheetData>
  <sheetProtection algorithmName="SHA-512" hashValue="mhGLb0Ly2qb1Pfh3RzbufVnV8d/LRbATxkjzeLc62o8g4LyXlGuzPTTnGoiK5kRRx19YKOIYrZ06ofr/vvg0Jg==" saltValue="tsuR9DbQ/0/oNd/a2ft22g==" spinCount="100000" sheet="1" objects="1" scenarios="1"/>
  <mergeCells count="46">
    <mergeCell ref="J13:O13"/>
    <mergeCell ref="P13:R13"/>
    <mergeCell ref="S13:BC13"/>
    <mergeCell ref="BD13:BJ13"/>
    <mergeCell ref="D4:BJ5"/>
    <mergeCell ref="D6:BJ8"/>
    <mergeCell ref="D10:P10"/>
    <mergeCell ref="Q10:AT10"/>
    <mergeCell ref="D12:BJ12"/>
    <mergeCell ref="D28:BJ28"/>
    <mergeCell ref="D29:BJ30"/>
    <mergeCell ref="D20:BJ20"/>
    <mergeCell ref="J14:O14"/>
    <mergeCell ref="P14:R14"/>
    <mergeCell ref="S14:BC14"/>
    <mergeCell ref="BD14:BJ14"/>
    <mergeCell ref="J15:O15"/>
    <mergeCell ref="P15:R15"/>
    <mergeCell ref="S15:BC15"/>
    <mergeCell ref="BD15:BJ15"/>
    <mergeCell ref="J16:O16"/>
    <mergeCell ref="P16:R16"/>
    <mergeCell ref="S16:BC16"/>
    <mergeCell ref="BD16:BJ16"/>
    <mergeCell ref="BF19:BH19"/>
    <mergeCell ref="D21:BJ21"/>
    <mergeCell ref="F22:G22"/>
    <mergeCell ref="F23:G23"/>
    <mergeCell ref="F24:G24"/>
    <mergeCell ref="F25:G25"/>
    <mergeCell ref="BN29:BX29"/>
    <mergeCell ref="H31:M31"/>
    <mergeCell ref="R31:AV31"/>
    <mergeCell ref="BB31:BF31"/>
    <mergeCell ref="H35:M35"/>
    <mergeCell ref="R35:AV35"/>
    <mergeCell ref="BB35:BF35"/>
    <mergeCell ref="H33:M33"/>
    <mergeCell ref="R33:AV33"/>
    <mergeCell ref="BB33:BF33"/>
    <mergeCell ref="H34:M34"/>
    <mergeCell ref="R34:AV34"/>
    <mergeCell ref="BB34:BF34"/>
    <mergeCell ref="H32:M32"/>
    <mergeCell ref="R32:AV32"/>
    <mergeCell ref="BB32:BF32"/>
  </mergeCells>
  <conditionalFormatting sqref="P13:BC17">
    <cfRule type="expression" dxfId="24" priority="1">
      <formula>#REF!&gt;5</formula>
    </cfRule>
  </conditionalFormatting>
  <dataValidations count="2">
    <dataValidation type="list" allowBlank="1" showInputMessage="1" showErrorMessage="1" sqref="BF19:BH19" xr:uid="{5EA5F5D8-DADE-49E8-B109-38770C193C17}">
      <formula1>$CB$15:$CB$16</formula1>
    </dataValidation>
    <dataValidation allowBlank="1" showInputMessage="1" showErrorMessage="1" promptTitle="Fire Department Name" prompt="You must enter the Fire Department name on the Automatic Aid Response Worksheets" sqref="Q10:AT10" xr:uid="{50F4954C-C16E-4A52-A2B8-B49D9C70BB96}"/>
  </dataValidations>
  <printOptions horizontalCentered="1" verticalCentered="1"/>
  <pageMargins left="0" right="0" top="0" bottom="0" header="1" footer="0"/>
  <pageSetup orientation="portrait" r:id="rId1"/>
  <headerFooter>
    <oddHeader>&amp;C&amp;G</oddHeader>
    <oddFooter>&amp;L&amp;D&amp;R&amp;N</oddFooter>
  </headerFooter>
  <drawing r:id="rId2"/>
  <legacyDrawingHF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7C20C-C7BE-48E4-8BFD-536ADFE2D168}">
  <sheetPr>
    <tabColor theme="2" tint="-0.89999084444715716"/>
  </sheetPr>
  <dimension ref="C2:L28"/>
  <sheetViews>
    <sheetView showGridLines="0" showRowColHeaders="0" zoomScaleNormal="100" workbookViewId="0">
      <selection activeCell="D6" sqref="D6"/>
    </sheetView>
  </sheetViews>
  <sheetFormatPr defaultRowHeight="14.4" x14ac:dyDescent="0.3"/>
  <cols>
    <col min="1" max="1" width="9.109375" style="259"/>
    <col min="2" max="2" width="3.109375" style="259" customWidth="1"/>
    <col min="3" max="3" width="36.88671875" style="259" bestFit="1" customWidth="1"/>
    <col min="4" max="4" width="10.33203125" style="259" customWidth="1"/>
    <col min="5" max="6" width="9.6640625" style="259" customWidth="1"/>
    <col min="7" max="257" width="9.109375" style="259"/>
    <col min="258" max="258" width="3.109375" style="259" customWidth="1"/>
    <col min="259" max="259" width="36.88671875" style="259" bestFit="1" customWidth="1"/>
    <col min="260" max="260" width="10.33203125" style="259" customWidth="1"/>
    <col min="261" max="262" width="9.6640625" style="259" customWidth="1"/>
    <col min="263" max="513" width="9.109375" style="259"/>
    <col min="514" max="514" width="3.109375" style="259" customWidth="1"/>
    <col min="515" max="515" width="36.88671875" style="259" bestFit="1" customWidth="1"/>
    <col min="516" max="516" width="10.33203125" style="259" customWidth="1"/>
    <col min="517" max="518" width="9.6640625" style="259" customWidth="1"/>
    <col min="519" max="769" width="9.109375" style="259"/>
    <col min="770" max="770" width="3.109375" style="259" customWidth="1"/>
    <col min="771" max="771" width="36.88671875" style="259" bestFit="1" customWidth="1"/>
    <col min="772" max="772" width="10.33203125" style="259" customWidth="1"/>
    <col min="773" max="774" width="9.6640625" style="259" customWidth="1"/>
    <col min="775" max="1025" width="9.109375" style="259"/>
    <col min="1026" max="1026" width="3.109375" style="259" customWidth="1"/>
    <col min="1027" max="1027" width="36.88671875" style="259" bestFit="1" customWidth="1"/>
    <col min="1028" max="1028" width="10.33203125" style="259" customWidth="1"/>
    <col min="1029" max="1030" width="9.6640625" style="259" customWidth="1"/>
    <col min="1031" max="1281" width="9.109375" style="259"/>
    <col min="1282" max="1282" width="3.109375" style="259" customWidth="1"/>
    <col min="1283" max="1283" width="36.88671875" style="259" bestFit="1" customWidth="1"/>
    <col min="1284" max="1284" width="10.33203125" style="259" customWidth="1"/>
    <col min="1285" max="1286" width="9.6640625" style="259" customWidth="1"/>
    <col min="1287" max="1537" width="9.109375" style="259"/>
    <col min="1538" max="1538" width="3.109375" style="259" customWidth="1"/>
    <col min="1539" max="1539" width="36.88671875" style="259" bestFit="1" customWidth="1"/>
    <col min="1540" max="1540" width="10.33203125" style="259" customWidth="1"/>
    <col min="1541" max="1542" width="9.6640625" style="259" customWidth="1"/>
    <col min="1543" max="1793" width="9.109375" style="259"/>
    <col min="1794" max="1794" width="3.109375" style="259" customWidth="1"/>
    <col min="1795" max="1795" width="36.88671875" style="259" bestFit="1" customWidth="1"/>
    <col min="1796" max="1796" width="10.33203125" style="259" customWidth="1"/>
    <col min="1797" max="1798" width="9.6640625" style="259" customWidth="1"/>
    <col min="1799" max="2049" width="9.109375" style="259"/>
    <col min="2050" max="2050" width="3.109375" style="259" customWidth="1"/>
    <col min="2051" max="2051" width="36.88671875" style="259" bestFit="1" customWidth="1"/>
    <col min="2052" max="2052" width="10.33203125" style="259" customWidth="1"/>
    <col min="2053" max="2054" width="9.6640625" style="259" customWidth="1"/>
    <col min="2055" max="2305" width="9.109375" style="259"/>
    <col min="2306" max="2306" width="3.109375" style="259" customWidth="1"/>
    <col min="2307" max="2307" width="36.88671875" style="259" bestFit="1" customWidth="1"/>
    <col min="2308" max="2308" width="10.33203125" style="259" customWidth="1"/>
    <col min="2309" max="2310" width="9.6640625" style="259" customWidth="1"/>
    <col min="2311" max="2561" width="9.109375" style="259"/>
    <col min="2562" max="2562" width="3.109375" style="259" customWidth="1"/>
    <col min="2563" max="2563" width="36.88671875" style="259" bestFit="1" customWidth="1"/>
    <col min="2564" max="2564" width="10.33203125" style="259" customWidth="1"/>
    <col min="2565" max="2566" width="9.6640625" style="259" customWidth="1"/>
    <col min="2567" max="2817" width="9.109375" style="259"/>
    <col min="2818" max="2818" width="3.109375" style="259" customWidth="1"/>
    <col min="2819" max="2819" width="36.88671875" style="259" bestFit="1" customWidth="1"/>
    <col min="2820" max="2820" width="10.33203125" style="259" customWidth="1"/>
    <col min="2821" max="2822" width="9.6640625" style="259" customWidth="1"/>
    <col min="2823" max="3073" width="9.109375" style="259"/>
    <col min="3074" max="3074" width="3.109375" style="259" customWidth="1"/>
    <col min="3075" max="3075" width="36.88671875" style="259" bestFit="1" customWidth="1"/>
    <col min="3076" max="3076" width="10.33203125" style="259" customWidth="1"/>
    <col min="3077" max="3078" width="9.6640625" style="259" customWidth="1"/>
    <col min="3079" max="3329" width="9.109375" style="259"/>
    <col min="3330" max="3330" width="3.109375" style="259" customWidth="1"/>
    <col min="3331" max="3331" width="36.88671875" style="259" bestFit="1" customWidth="1"/>
    <col min="3332" max="3332" width="10.33203125" style="259" customWidth="1"/>
    <col min="3333" max="3334" width="9.6640625" style="259" customWidth="1"/>
    <col min="3335" max="3585" width="9.109375" style="259"/>
    <col min="3586" max="3586" width="3.109375" style="259" customWidth="1"/>
    <col min="3587" max="3587" width="36.88671875" style="259" bestFit="1" customWidth="1"/>
    <col min="3588" max="3588" width="10.33203125" style="259" customWidth="1"/>
    <col min="3589" max="3590" width="9.6640625" style="259" customWidth="1"/>
    <col min="3591" max="3841" width="9.109375" style="259"/>
    <col min="3842" max="3842" width="3.109375" style="259" customWidth="1"/>
    <col min="3843" max="3843" width="36.88671875" style="259" bestFit="1" customWidth="1"/>
    <col min="3844" max="3844" width="10.33203125" style="259" customWidth="1"/>
    <col min="3845" max="3846" width="9.6640625" style="259" customWidth="1"/>
    <col min="3847" max="4097" width="9.109375" style="259"/>
    <col min="4098" max="4098" width="3.109375" style="259" customWidth="1"/>
    <col min="4099" max="4099" width="36.88671875" style="259" bestFit="1" customWidth="1"/>
    <col min="4100" max="4100" width="10.33203125" style="259" customWidth="1"/>
    <col min="4101" max="4102" width="9.6640625" style="259" customWidth="1"/>
    <col min="4103" max="4353" width="9.109375" style="259"/>
    <col min="4354" max="4354" width="3.109375" style="259" customWidth="1"/>
    <col min="4355" max="4355" width="36.88671875" style="259" bestFit="1" customWidth="1"/>
    <col min="4356" max="4356" width="10.33203125" style="259" customWidth="1"/>
    <col min="4357" max="4358" width="9.6640625" style="259" customWidth="1"/>
    <col min="4359" max="4609" width="9.109375" style="259"/>
    <col min="4610" max="4610" width="3.109375" style="259" customWidth="1"/>
    <col min="4611" max="4611" width="36.88671875" style="259" bestFit="1" customWidth="1"/>
    <col min="4612" max="4612" width="10.33203125" style="259" customWidth="1"/>
    <col min="4613" max="4614" width="9.6640625" style="259" customWidth="1"/>
    <col min="4615" max="4865" width="9.109375" style="259"/>
    <col min="4866" max="4866" width="3.109375" style="259" customWidth="1"/>
    <col min="4867" max="4867" width="36.88671875" style="259" bestFit="1" customWidth="1"/>
    <col min="4868" max="4868" width="10.33203125" style="259" customWidth="1"/>
    <col min="4869" max="4870" width="9.6640625" style="259" customWidth="1"/>
    <col min="4871" max="5121" width="9.109375" style="259"/>
    <col min="5122" max="5122" width="3.109375" style="259" customWidth="1"/>
    <col min="5123" max="5123" width="36.88671875" style="259" bestFit="1" customWidth="1"/>
    <col min="5124" max="5124" width="10.33203125" style="259" customWidth="1"/>
    <col min="5125" max="5126" width="9.6640625" style="259" customWidth="1"/>
    <col min="5127" max="5377" width="9.109375" style="259"/>
    <col min="5378" max="5378" width="3.109375" style="259" customWidth="1"/>
    <col min="5379" max="5379" width="36.88671875" style="259" bestFit="1" customWidth="1"/>
    <col min="5380" max="5380" width="10.33203125" style="259" customWidth="1"/>
    <col min="5381" max="5382" width="9.6640625" style="259" customWidth="1"/>
    <col min="5383" max="5633" width="9.109375" style="259"/>
    <col min="5634" max="5634" width="3.109375" style="259" customWidth="1"/>
    <col min="5635" max="5635" width="36.88671875" style="259" bestFit="1" customWidth="1"/>
    <col min="5636" max="5636" width="10.33203125" style="259" customWidth="1"/>
    <col min="5637" max="5638" width="9.6640625" style="259" customWidth="1"/>
    <col min="5639" max="5889" width="9.109375" style="259"/>
    <col min="5890" max="5890" width="3.109375" style="259" customWidth="1"/>
    <col min="5891" max="5891" width="36.88671875" style="259" bestFit="1" customWidth="1"/>
    <col min="5892" max="5892" width="10.33203125" style="259" customWidth="1"/>
    <col min="5893" max="5894" width="9.6640625" style="259" customWidth="1"/>
    <col min="5895" max="6145" width="9.109375" style="259"/>
    <col min="6146" max="6146" width="3.109375" style="259" customWidth="1"/>
    <col min="6147" max="6147" width="36.88671875" style="259" bestFit="1" customWidth="1"/>
    <col min="6148" max="6148" width="10.33203125" style="259" customWidth="1"/>
    <col min="6149" max="6150" width="9.6640625" style="259" customWidth="1"/>
    <col min="6151" max="6401" width="9.109375" style="259"/>
    <col min="6402" max="6402" width="3.109375" style="259" customWidth="1"/>
    <col min="6403" max="6403" width="36.88671875" style="259" bestFit="1" customWidth="1"/>
    <col min="6404" max="6404" width="10.33203125" style="259" customWidth="1"/>
    <col min="6405" max="6406" width="9.6640625" style="259" customWidth="1"/>
    <col min="6407" max="6657" width="9.109375" style="259"/>
    <col min="6658" max="6658" width="3.109375" style="259" customWidth="1"/>
    <col min="6659" max="6659" width="36.88671875" style="259" bestFit="1" customWidth="1"/>
    <col min="6660" max="6660" width="10.33203125" style="259" customWidth="1"/>
    <col min="6661" max="6662" width="9.6640625" style="259" customWidth="1"/>
    <col min="6663" max="6913" width="9.109375" style="259"/>
    <col min="6914" max="6914" width="3.109375" style="259" customWidth="1"/>
    <col min="6915" max="6915" width="36.88671875" style="259" bestFit="1" customWidth="1"/>
    <col min="6916" max="6916" width="10.33203125" style="259" customWidth="1"/>
    <col min="6917" max="6918" width="9.6640625" style="259" customWidth="1"/>
    <col min="6919" max="7169" width="9.109375" style="259"/>
    <col min="7170" max="7170" width="3.109375" style="259" customWidth="1"/>
    <col min="7171" max="7171" width="36.88671875" style="259" bestFit="1" customWidth="1"/>
    <col min="7172" max="7172" width="10.33203125" style="259" customWidth="1"/>
    <col min="7173" max="7174" width="9.6640625" style="259" customWidth="1"/>
    <col min="7175" max="7425" width="9.109375" style="259"/>
    <col min="7426" max="7426" width="3.109375" style="259" customWidth="1"/>
    <col min="7427" max="7427" width="36.88671875" style="259" bestFit="1" customWidth="1"/>
    <col min="7428" max="7428" width="10.33203125" style="259" customWidth="1"/>
    <col min="7429" max="7430" width="9.6640625" style="259" customWidth="1"/>
    <col min="7431" max="7681" width="9.109375" style="259"/>
    <col min="7682" max="7682" width="3.109375" style="259" customWidth="1"/>
    <col min="7683" max="7683" width="36.88671875" style="259" bestFit="1" customWidth="1"/>
    <col min="7684" max="7684" width="10.33203125" style="259" customWidth="1"/>
    <col min="7685" max="7686" width="9.6640625" style="259" customWidth="1"/>
    <col min="7687" max="7937" width="9.109375" style="259"/>
    <col min="7938" max="7938" width="3.109375" style="259" customWidth="1"/>
    <col min="7939" max="7939" width="36.88671875" style="259" bestFit="1" customWidth="1"/>
    <col min="7940" max="7940" width="10.33203125" style="259" customWidth="1"/>
    <col min="7941" max="7942" width="9.6640625" style="259" customWidth="1"/>
    <col min="7943" max="8193" width="9.109375" style="259"/>
    <col min="8194" max="8194" width="3.109375" style="259" customWidth="1"/>
    <col min="8195" max="8195" width="36.88671875" style="259" bestFit="1" customWidth="1"/>
    <col min="8196" max="8196" width="10.33203125" style="259" customWidth="1"/>
    <col min="8197" max="8198" width="9.6640625" style="259" customWidth="1"/>
    <col min="8199" max="8449" width="9.109375" style="259"/>
    <col min="8450" max="8450" width="3.109375" style="259" customWidth="1"/>
    <col min="8451" max="8451" width="36.88671875" style="259" bestFit="1" customWidth="1"/>
    <col min="8452" max="8452" width="10.33203125" style="259" customWidth="1"/>
    <col min="8453" max="8454" width="9.6640625" style="259" customWidth="1"/>
    <col min="8455" max="8705" width="9.109375" style="259"/>
    <col min="8706" max="8706" width="3.109375" style="259" customWidth="1"/>
    <col min="8707" max="8707" width="36.88671875" style="259" bestFit="1" customWidth="1"/>
    <col min="8708" max="8708" width="10.33203125" style="259" customWidth="1"/>
    <col min="8709" max="8710" width="9.6640625" style="259" customWidth="1"/>
    <col min="8711" max="8961" width="9.109375" style="259"/>
    <col min="8962" max="8962" width="3.109375" style="259" customWidth="1"/>
    <col min="8963" max="8963" width="36.88671875" style="259" bestFit="1" customWidth="1"/>
    <col min="8964" max="8964" width="10.33203125" style="259" customWidth="1"/>
    <col min="8965" max="8966" width="9.6640625" style="259" customWidth="1"/>
    <col min="8967" max="9217" width="9.109375" style="259"/>
    <col min="9218" max="9218" width="3.109375" style="259" customWidth="1"/>
    <col min="9219" max="9219" width="36.88671875" style="259" bestFit="1" customWidth="1"/>
    <col min="9220" max="9220" width="10.33203125" style="259" customWidth="1"/>
    <col min="9221" max="9222" width="9.6640625" style="259" customWidth="1"/>
    <col min="9223" max="9473" width="9.109375" style="259"/>
    <col min="9474" max="9474" width="3.109375" style="259" customWidth="1"/>
    <col min="9475" max="9475" width="36.88671875" style="259" bestFit="1" customWidth="1"/>
    <col min="9476" max="9476" width="10.33203125" style="259" customWidth="1"/>
    <col min="9477" max="9478" width="9.6640625" style="259" customWidth="1"/>
    <col min="9479" max="9729" width="9.109375" style="259"/>
    <col min="9730" max="9730" width="3.109375" style="259" customWidth="1"/>
    <col min="9731" max="9731" width="36.88671875" style="259" bestFit="1" customWidth="1"/>
    <col min="9732" max="9732" width="10.33203125" style="259" customWidth="1"/>
    <col min="9733" max="9734" width="9.6640625" style="259" customWidth="1"/>
    <col min="9735" max="9985" width="9.109375" style="259"/>
    <col min="9986" max="9986" width="3.109375" style="259" customWidth="1"/>
    <col min="9987" max="9987" width="36.88671875" style="259" bestFit="1" customWidth="1"/>
    <col min="9988" max="9988" width="10.33203125" style="259" customWidth="1"/>
    <col min="9989" max="9990" width="9.6640625" style="259" customWidth="1"/>
    <col min="9991" max="10241" width="9.109375" style="259"/>
    <col min="10242" max="10242" width="3.109375" style="259" customWidth="1"/>
    <col min="10243" max="10243" width="36.88671875" style="259" bestFit="1" customWidth="1"/>
    <col min="10244" max="10244" width="10.33203125" style="259" customWidth="1"/>
    <col min="10245" max="10246" width="9.6640625" style="259" customWidth="1"/>
    <col min="10247" max="10497" width="9.109375" style="259"/>
    <col min="10498" max="10498" width="3.109375" style="259" customWidth="1"/>
    <col min="10499" max="10499" width="36.88671875" style="259" bestFit="1" customWidth="1"/>
    <col min="10500" max="10500" width="10.33203125" style="259" customWidth="1"/>
    <col min="10501" max="10502" width="9.6640625" style="259" customWidth="1"/>
    <col min="10503" max="10753" width="9.109375" style="259"/>
    <col min="10754" max="10754" width="3.109375" style="259" customWidth="1"/>
    <col min="10755" max="10755" width="36.88671875" style="259" bestFit="1" customWidth="1"/>
    <col min="10756" max="10756" width="10.33203125" style="259" customWidth="1"/>
    <col min="10757" max="10758" width="9.6640625" style="259" customWidth="1"/>
    <col min="10759" max="11009" width="9.109375" style="259"/>
    <col min="11010" max="11010" width="3.109375" style="259" customWidth="1"/>
    <col min="11011" max="11011" width="36.88671875" style="259" bestFit="1" customWidth="1"/>
    <col min="11012" max="11012" width="10.33203125" style="259" customWidth="1"/>
    <col min="11013" max="11014" width="9.6640625" style="259" customWidth="1"/>
    <col min="11015" max="11265" width="9.109375" style="259"/>
    <col min="11266" max="11266" width="3.109375" style="259" customWidth="1"/>
    <col min="11267" max="11267" width="36.88671875" style="259" bestFit="1" customWidth="1"/>
    <col min="11268" max="11268" width="10.33203125" style="259" customWidth="1"/>
    <col min="11269" max="11270" width="9.6640625" style="259" customWidth="1"/>
    <col min="11271" max="11521" width="9.109375" style="259"/>
    <col min="11522" max="11522" width="3.109375" style="259" customWidth="1"/>
    <col min="11523" max="11523" width="36.88671875" style="259" bestFit="1" customWidth="1"/>
    <col min="11524" max="11524" width="10.33203125" style="259" customWidth="1"/>
    <col min="11525" max="11526" width="9.6640625" style="259" customWidth="1"/>
    <col min="11527" max="11777" width="9.109375" style="259"/>
    <col min="11778" max="11778" width="3.109375" style="259" customWidth="1"/>
    <col min="11779" max="11779" width="36.88671875" style="259" bestFit="1" customWidth="1"/>
    <col min="11780" max="11780" width="10.33203125" style="259" customWidth="1"/>
    <col min="11781" max="11782" width="9.6640625" style="259" customWidth="1"/>
    <col min="11783" max="12033" width="9.109375" style="259"/>
    <col min="12034" max="12034" width="3.109375" style="259" customWidth="1"/>
    <col min="12035" max="12035" width="36.88671875" style="259" bestFit="1" customWidth="1"/>
    <col min="12036" max="12036" width="10.33203125" style="259" customWidth="1"/>
    <col min="12037" max="12038" width="9.6640625" style="259" customWidth="1"/>
    <col min="12039" max="12289" width="9.109375" style="259"/>
    <col min="12290" max="12290" width="3.109375" style="259" customWidth="1"/>
    <col min="12291" max="12291" width="36.88671875" style="259" bestFit="1" customWidth="1"/>
    <col min="12292" max="12292" width="10.33203125" style="259" customWidth="1"/>
    <col min="12293" max="12294" width="9.6640625" style="259" customWidth="1"/>
    <col min="12295" max="12545" width="9.109375" style="259"/>
    <col min="12546" max="12546" width="3.109375" style="259" customWidth="1"/>
    <col min="12547" max="12547" width="36.88671875" style="259" bestFit="1" customWidth="1"/>
    <col min="12548" max="12548" width="10.33203125" style="259" customWidth="1"/>
    <col min="12549" max="12550" width="9.6640625" style="259" customWidth="1"/>
    <col min="12551" max="12801" width="9.109375" style="259"/>
    <col min="12802" max="12802" width="3.109375" style="259" customWidth="1"/>
    <col min="12803" max="12803" width="36.88671875" style="259" bestFit="1" customWidth="1"/>
    <col min="12804" max="12804" width="10.33203125" style="259" customWidth="1"/>
    <col min="12805" max="12806" width="9.6640625" style="259" customWidth="1"/>
    <col min="12807" max="13057" width="9.109375" style="259"/>
    <col min="13058" max="13058" width="3.109375" style="259" customWidth="1"/>
    <col min="13059" max="13059" width="36.88671875" style="259" bestFit="1" customWidth="1"/>
    <col min="13060" max="13060" width="10.33203125" style="259" customWidth="1"/>
    <col min="13061" max="13062" width="9.6640625" style="259" customWidth="1"/>
    <col min="13063" max="13313" width="9.109375" style="259"/>
    <col min="13314" max="13314" width="3.109375" style="259" customWidth="1"/>
    <col min="13315" max="13315" width="36.88671875" style="259" bestFit="1" customWidth="1"/>
    <col min="13316" max="13316" width="10.33203125" style="259" customWidth="1"/>
    <col min="13317" max="13318" width="9.6640625" style="259" customWidth="1"/>
    <col min="13319" max="13569" width="9.109375" style="259"/>
    <col min="13570" max="13570" width="3.109375" style="259" customWidth="1"/>
    <col min="13571" max="13571" width="36.88671875" style="259" bestFit="1" customWidth="1"/>
    <col min="13572" max="13572" width="10.33203125" style="259" customWidth="1"/>
    <col min="13573" max="13574" width="9.6640625" style="259" customWidth="1"/>
    <col min="13575" max="13825" width="9.109375" style="259"/>
    <col min="13826" max="13826" width="3.109375" style="259" customWidth="1"/>
    <col min="13827" max="13827" width="36.88671875" style="259" bestFit="1" customWidth="1"/>
    <col min="13828" max="13828" width="10.33203125" style="259" customWidth="1"/>
    <col min="13829" max="13830" width="9.6640625" style="259" customWidth="1"/>
    <col min="13831" max="14081" width="9.109375" style="259"/>
    <col min="14082" max="14082" width="3.109375" style="259" customWidth="1"/>
    <col min="14083" max="14083" width="36.88671875" style="259" bestFit="1" customWidth="1"/>
    <col min="14084" max="14084" width="10.33203125" style="259" customWidth="1"/>
    <col min="14085" max="14086" width="9.6640625" style="259" customWidth="1"/>
    <col min="14087" max="14337" width="9.109375" style="259"/>
    <col min="14338" max="14338" width="3.109375" style="259" customWidth="1"/>
    <col min="14339" max="14339" width="36.88671875" style="259" bestFit="1" customWidth="1"/>
    <col min="14340" max="14340" width="10.33203125" style="259" customWidth="1"/>
    <col min="14341" max="14342" width="9.6640625" style="259" customWidth="1"/>
    <col min="14343" max="14593" width="9.109375" style="259"/>
    <col min="14594" max="14594" width="3.109375" style="259" customWidth="1"/>
    <col min="14595" max="14595" width="36.88671875" style="259" bestFit="1" customWidth="1"/>
    <col min="14596" max="14596" width="10.33203125" style="259" customWidth="1"/>
    <col min="14597" max="14598" width="9.6640625" style="259" customWidth="1"/>
    <col min="14599" max="14849" width="9.109375" style="259"/>
    <col min="14850" max="14850" width="3.109375" style="259" customWidth="1"/>
    <col min="14851" max="14851" width="36.88671875" style="259" bestFit="1" customWidth="1"/>
    <col min="14852" max="14852" width="10.33203125" style="259" customWidth="1"/>
    <col min="14853" max="14854" width="9.6640625" style="259" customWidth="1"/>
    <col min="14855" max="15105" width="9.109375" style="259"/>
    <col min="15106" max="15106" width="3.109375" style="259" customWidth="1"/>
    <col min="15107" max="15107" width="36.88671875" style="259" bestFit="1" customWidth="1"/>
    <col min="15108" max="15108" width="10.33203125" style="259" customWidth="1"/>
    <col min="15109" max="15110" width="9.6640625" style="259" customWidth="1"/>
    <col min="15111" max="15361" width="9.109375" style="259"/>
    <col min="15362" max="15362" width="3.109375" style="259" customWidth="1"/>
    <col min="15363" max="15363" width="36.88671875" style="259" bestFit="1" customWidth="1"/>
    <col min="15364" max="15364" width="10.33203125" style="259" customWidth="1"/>
    <col min="15365" max="15366" width="9.6640625" style="259" customWidth="1"/>
    <col min="15367" max="15617" width="9.109375" style="259"/>
    <col min="15618" max="15618" width="3.109375" style="259" customWidth="1"/>
    <col min="15619" max="15619" width="36.88671875" style="259" bestFit="1" customWidth="1"/>
    <col min="15620" max="15620" width="10.33203125" style="259" customWidth="1"/>
    <col min="15621" max="15622" width="9.6640625" style="259" customWidth="1"/>
    <col min="15623" max="15873" width="9.109375" style="259"/>
    <col min="15874" max="15874" width="3.109375" style="259" customWidth="1"/>
    <col min="15875" max="15875" width="36.88671875" style="259" bestFit="1" customWidth="1"/>
    <col min="15876" max="15876" width="10.33203125" style="259" customWidth="1"/>
    <col min="15877" max="15878" width="9.6640625" style="259" customWidth="1"/>
    <col min="15879" max="16129" width="9.109375" style="259"/>
    <col min="16130" max="16130" width="3.109375" style="259" customWidth="1"/>
    <col min="16131" max="16131" width="36.88671875" style="259" bestFit="1" customWidth="1"/>
    <col min="16132" max="16132" width="10.33203125" style="259" customWidth="1"/>
    <col min="16133" max="16134" width="9.6640625" style="259" customWidth="1"/>
    <col min="16135" max="16384" width="9.109375" style="259"/>
  </cols>
  <sheetData>
    <row r="2" spans="3:12" ht="15" thickBot="1" x14ac:dyDescent="0.35"/>
    <row r="3" spans="3:12" ht="17.25" customHeight="1" x14ac:dyDescent="0.3">
      <c r="C3" s="1461" t="s">
        <v>639</v>
      </c>
      <c r="D3" s="1462"/>
      <c r="E3" s="1465" t="s">
        <v>640</v>
      </c>
      <c r="F3" s="1467" t="s">
        <v>641</v>
      </c>
    </row>
    <row r="4" spans="3:12" ht="14.25" customHeight="1" thickBot="1" x14ac:dyDescent="0.35">
      <c r="C4" s="1463"/>
      <c r="D4" s="1464"/>
      <c r="E4" s="1466"/>
      <c r="F4" s="1468"/>
    </row>
    <row r="5" spans="3:12" ht="20.100000000000001" customHeight="1" thickBot="1" x14ac:dyDescent="0.35">
      <c r="C5" s="1469" t="s">
        <v>735</v>
      </c>
      <c r="D5" s="1470"/>
      <c r="E5" s="1470"/>
      <c r="F5" s="1471"/>
    </row>
    <row r="6" spans="3:12" ht="15" thickBot="1" x14ac:dyDescent="0.35">
      <c r="C6" s="260" t="s">
        <v>642</v>
      </c>
      <c r="D6" s="336"/>
      <c r="E6" s="261">
        <f>D6*0.002</f>
        <v>0</v>
      </c>
      <c r="F6" s="262">
        <v>0.2</v>
      </c>
    </row>
    <row r="7" spans="3:12" ht="9" customHeight="1" thickBot="1" x14ac:dyDescent="0.35">
      <c r="C7" s="263"/>
      <c r="E7" s="264"/>
      <c r="F7" s="265"/>
      <c r="L7" s="266"/>
    </row>
    <row r="8" spans="3:12" ht="20.100000000000001" customHeight="1" thickBot="1" x14ac:dyDescent="0.35">
      <c r="C8" s="1472" t="s">
        <v>736</v>
      </c>
      <c r="D8" s="1473"/>
      <c r="E8" s="1473"/>
      <c r="F8" s="1474"/>
      <c r="L8" s="267"/>
    </row>
    <row r="9" spans="3:12" ht="30.75" customHeight="1" thickBot="1" x14ac:dyDescent="0.35">
      <c r="C9" s="1475" t="s">
        <v>643</v>
      </c>
      <c r="D9" s="1476"/>
      <c r="E9" s="337">
        <v>0.15</v>
      </c>
      <c r="F9" s="268">
        <v>0.15</v>
      </c>
    </row>
    <row r="10" spans="3:12" ht="9" customHeight="1" thickBot="1" x14ac:dyDescent="0.35">
      <c r="C10" s="263"/>
      <c r="E10" s="264"/>
      <c r="F10" s="265"/>
    </row>
    <row r="11" spans="3:12" ht="20.100000000000001" customHeight="1" thickBot="1" x14ac:dyDescent="0.35">
      <c r="C11" s="1469" t="s">
        <v>644</v>
      </c>
      <c r="D11" s="1470"/>
      <c r="E11" s="1470"/>
      <c r="F11" s="1471"/>
    </row>
    <row r="12" spans="3:12" ht="45.75" customHeight="1" thickBot="1" x14ac:dyDescent="0.35">
      <c r="C12" s="1477" t="s">
        <v>645</v>
      </c>
      <c r="D12" s="1478"/>
      <c r="E12" s="338">
        <v>0.1</v>
      </c>
      <c r="F12" s="269">
        <v>0.1</v>
      </c>
    </row>
    <row r="13" spans="3:12" ht="9" customHeight="1" thickBot="1" x14ac:dyDescent="0.35">
      <c r="C13" s="263"/>
      <c r="E13" s="270"/>
      <c r="F13" s="265"/>
    </row>
    <row r="14" spans="3:12" ht="20.100000000000001" customHeight="1" thickBot="1" x14ac:dyDescent="0.35">
      <c r="C14" s="1469" t="s">
        <v>734</v>
      </c>
      <c r="D14" s="1470"/>
      <c r="E14" s="1470"/>
      <c r="F14" s="1471"/>
    </row>
    <row r="15" spans="3:12" ht="30" customHeight="1" x14ac:dyDescent="0.3">
      <c r="C15" s="1479" t="s">
        <v>646</v>
      </c>
      <c r="D15" s="1480"/>
      <c r="E15" s="339"/>
      <c r="F15" s="271">
        <v>0.35</v>
      </c>
    </row>
    <row r="16" spans="3:12" x14ac:dyDescent="0.3">
      <c r="C16" s="1481" t="s">
        <v>647</v>
      </c>
      <c r="D16" s="1482"/>
      <c r="E16" s="272"/>
      <c r="F16" s="273"/>
    </row>
    <row r="17" spans="3:6" ht="30" customHeight="1" x14ac:dyDescent="0.3">
      <c r="C17" s="1459" t="s">
        <v>648</v>
      </c>
      <c r="D17" s="1460"/>
      <c r="E17" s="340"/>
      <c r="F17" s="273">
        <v>0.2</v>
      </c>
    </row>
    <row r="18" spans="3:6" x14ac:dyDescent="0.3">
      <c r="C18" s="1481" t="s">
        <v>647</v>
      </c>
      <c r="D18" s="1482"/>
      <c r="E18" s="272"/>
      <c r="F18" s="273"/>
    </row>
    <row r="19" spans="3:6" ht="33" customHeight="1" thickBot="1" x14ac:dyDescent="0.35">
      <c r="C19" s="1483" t="s">
        <v>649</v>
      </c>
      <c r="D19" s="1484"/>
      <c r="E19" s="341"/>
      <c r="F19" s="274">
        <v>0.1</v>
      </c>
    </row>
    <row r="20" spans="3:6" ht="9" customHeight="1" thickBot="1" x14ac:dyDescent="0.35">
      <c r="C20" s="263"/>
      <c r="E20" s="270"/>
      <c r="F20" s="265"/>
    </row>
    <row r="21" spans="3:6" ht="20.100000000000001" customHeight="1" thickBot="1" x14ac:dyDescent="0.35">
      <c r="C21" s="1469" t="s">
        <v>650</v>
      </c>
      <c r="D21" s="1470"/>
      <c r="E21" s="1470"/>
      <c r="F21" s="1471"/>
    </row>
    <row r="22" spans="3:6" ht="30" customHeight="1" x14ac:dyDescent="0.3">
      <c r="C22" s="1485" t="s">
        <v>651</v>
      </c>
      <c r="D22" s="1486"/>
      <c r="E22" s="342">
        <v>0.1</v>
      </c>
      <c r="F22" s="275">
        <v>0.1</v>
      </c>
    </row>
    <row r="23" spans="3:6" x14ac:dyDescent="0.3">
      <c r="C23" s="1481" t="s">
        <v>647</v>
      </c>
      <c r="D23" s="1487"/>
      <c r="E23" s="276"/>
      <c r="F23" s="277"/>
    </row>
    <row r="24" spans="3:6" ht="30.75" customHeight="1" thickBot="1" x14ac:dyDescent="0.35">
      <c r="C24" s="1488" t="s">
        <v>652</v>
      </c>
      <c r="D24" s="1489"/>
      <c r="E24" s="341"/>
      <c r="F24" s="278">
        <v>0.05</v>
      </c>
    </row>
    <row r="25" spans="3:6" ht="9" customHeight="1" thickBot="1" x14ac:dyDescent="0.35">
      <c r="C25" s="263"/>
      <c r="E25" s="270"/>
      <c r="F25" s="279"/>
    </row>
    <row r="26" spans="3:6" ht="20.100000000000001" customHeight="1" thickBot="1" x14ac:dyDescent="0.35">
      <c r="C26" s="1469" t="s">
        <v>653</v>
      </c>
      <c r="D26" s="1470"/>
      <c r="E26" s="1470"/>
      <c r="F26" s="1471"/>
    </row>
    <row r="27" spans="3:6" ht="50.25" customHeight="1" thickBot="1" x14ac:dyDescent="0.35">
      <c r="C27" s="1477" t="s">
        <v>654</v>
      </c>
      <c r="D27" s="1478"/>
      <c r="E27" s="338">
        <v>0.1</v>
      </c>
      <c r="F27" s="269">
        <v>0.1</v>
      </c>
    </row>
    <row r="28" spans="3:6" ht="15" thickBot="1" x14ac:dyDescent="0.35">
      <c r="E28" s="280">
        <f>SUM(E6:E27)</f>
        <v>0.44999999999999996</v>
      </c>
      <c r="F28" s="281" t="s">
        <v>655</v>
      </c>
    </row>
  </sheetData>
  <sheetProtection algorithmName="SHA-512" hashValue="SVTDrx/jobkkF9QTlXgY219BmjAzlBikcg3ercAl6HCOkotAY5qbOdlix0Y/4CWD3HvuB7r9xD9uAxW6FRjnEw==" saltValue="u+49Cui27QxoqZTJfnng0w==" spinCount="100000" sheet="1" objects="1" scenarios="1"/>
  <mergeCells count="20">
    <mergeCell ref="C17:D17"/>
    <mergeCell ref="C3:D4"/>
    <mergeCell ref="E3:E4"/>
    <mergeCell ref="F3:F4"/>
    <mergeCell ref="C5:F5"/>
    <mergeCell ref="C8:F8"/>
    <mergeCell ref="C9:D9"/>
    <mergeCell ref="C11:F11"/>
    <mergeCell ref="C12:D12"/>
    <mergeCell ref="C14:F14"/>
    <mergeCell ref="C15:D15"/>
    <mergeCell ref="C16:D16"/>
    <mergeCell ref="C26:F26"/>
    <mergeCell ref="C27:D27"/>
    <mergeCell ref="C18:D18"/>
    <mergeCell ref="C19:D19"/>
    <mergeCell ref="C21:F21"/>
    <mergeCell ref="C22:D22"/>
    <mergeCell ref="C23:D23"/>
    <mergeCell ref="C24:D24"/>
  </mergeCells>
  <pageMargins left="0.7" right="0.7" top="0.75" bottom="0.75" header="0.3" footer="0.3"/>
  <pageSetup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5446E-ABB4-4F3E-A0BE-43568072C0A5}">
  <sheetPr>
    <tabColor theme="2" tint="-0.89999084444715716"/>
  </sheetPr>
  <dimension ref="B1:CX38"/>
  <sheetViews>
    <sheetView showGridLines="0" showRowColHeaders="0" zoomScaleNormal="100" workbookViewId="0">
      <selection activeCell="F22" sqref="F22:G22"/>
    </sheetView>
  </sheetViews>
  <sheetFormatPr defaultRowHeight="14.4" x14ac:dyDescent="0.3"/>
  <cols>
    <col min="1" max="1" width="2.6640625" customWidth="1"/>
    <col min="2" max="2" width="27.6640625" customWidth="1"/>
    <col min="3" max="3" width="2.6640625" customWidth="1"/>
    <col min="4" max="61" width="1.5546875" customWidth="1"/>
    <col min="62" max="62" width="3.109375" customWidth="1"/>
    <col min="63" max="72" width="1.5546875" customWidth="1"/>
    <col min="74" max="74" width="4" hidden="1" customWidth="1"/>
    <col min="80" max="80" width="0" hidden="1" customWidth="1"/>
    <col min="81" max="81" width="12.44140625" hidden="1" customWidth="1"/>
    <col min="86" max="86" width="10.6640625" customWidth="1"/>
  </cols>
  <sheetData>
    <row r="1" spans="2:82" ht="5.0999999999999996" customHeight="1" x14ac:dyDescent="0.3"/>
    <row r="2" spans="2:82" x14ac:dyDescent="0.3">
      <c r="AD2" s="144"/>
    </row>
    <row r="3" spans="2:82" ht="9.9" customHeight="1" thickBot="1" x14ac:dyDescent="0.35">
      <c r="D3" s="97"/>
      <c r="E3" s="97"/>
      <c r="F3" s="97"/>
      <c r="G3" s="97"/>
      <c r="H3" s="97"/>
      <c r="I3" s="97"/>
      <c r="J3" s="97"/>
      <c r="K3" s="97"/>
      <c r="L3" s="97"/>
      <c r="M3" s="97"/>
      <c r="N3" s="97"/>
      <c r="O3" s="97"/>
      <c r="P3" s="97"/>
      <c r="Q3" s="97"/>
      <c r="R3" s="97"/>
      <c r="S3" s="97"/>
      <c r="T3" s="97"/>
      <c r="U3" s="97"/>
      <c r="V3" s="97"/>
      <c r="W3" s="97"/>
      <c r="X3" s="97"/>
      <c r="Y3" s="97"/>
    </row>
    <row r="4" spans="2:82" ht="18" customHeight="1" x14ac:dyDescent="0.3">
      <c r="D4" s="1413" t="s">
        <v>778</v>
      </c>
      <c r="E4" s="1414"/>
      <c r="F4" s="1414"/>
      <c r="G4" s="1414"/>
      <c r="H4" s="1414"/>
      <c r="I4" s="1414"/>
      <c r="J4" s="1414"/>
      <c r="K4" s="1414"/>
      <c r="L4" s="1414"/>
      <c r="M4" s="1414"/>
      <c r="N4" s="1414"/>
      <c r="O4" s="1414"/>
      <c r="P4" s="1414"/>
      <c r="Q4" s="1414"/>
      <c r="R4" s="1414"/>
      <c r="S4" s="1414"/>
      <c r="T4" s="1414"/>
      <c r="U4" s="1414"/>
      <c r="V4" s="1414"/>
      <c r="W4" s="1414"/>
      <c r="X4" s="1414"/>
      <c r="Y4" s="1414"/>
      <c r="Z4" s="1414"/>
      <c r="AA4" s="1414"/>
      <c r="AB4" s="1414"/>
      <c r="AC4" s="1414"/>
      <c r="AD4" s="1414"/>
      <c r="AE4" s="1414"/>
      <c r="AF4" s="1414"/>
      <c r="AG4" s="1414"/>
      <c r="AH4" s="1414"/>
      <c r="AI4" s="1414"/>
      <c r="AJ4" s="1414"/>
      <c r="AK4" s="1414"/>
      <c r="AL4" s="1414"/>
      <c r="AM4" s="1414"/>
      <c r="AN4" s="1414"/>
      <c r="AO4" s="1414"/>
      <c r="AP4" s="1414"/>
      <c r="AQ4" s="1414"/>
      <c r="AR4" s="1414"/>
      <c r="AS4" s="1414"/>
      <c r="AT4" s="1414"/>
      <c r="AU4" s="1414"/>
      <c r="AV4" s="1414"/>
      <c r="AW4" s="1414"/>
      <c r="AX4" s="1414"/>
      <c r="AY4" s="1414"/>
      <c r="AZ4" s="1414"/>
      <c r="BA4" s="1414"/>
      <c r="BB4" s="1414"/>
      <c r="BC4" s="1414"/>
      <c r="BD4" s="1414"/>
      <c r="BE4" s="1414"/>
      <c r="BF4" s="1414"/>
      <c r="BG4" s="1414"/>
      <c r="BH4" s="1414"/>
      <c r="BI4" s="1414"/>
      <c r="BJ4" s="1415"/>
      <c r="BK4" s="97"/>
      <c r="BL4" s="97"/>
      <c r="BM4" s="97"/>
      <c r="BN4" s="97"/>
      <c r="BO4" s="97"/>
      <c r="BP4" s="97"/>
      <c r="BQ4" s="97"/>
      <c r="BR4" s="97"/>
      <c r="BS4" s="97"/>
      <c r="BT4" s="97"/>
    </row>
    <row r="5" spans="2:82" ht="6.75" customHeight="1" thickBot="1" x14ac:dyDescent="0.35">
      <c r="D5" s="1416"/>
      <c r="E5" s="1417"/>
      <c r="F5" s="1417"/>
      <c r="G5" s="1417"/>
      <c r="H5" s="1417"/>
      <c r="I5" s="1417"/>
      <c r="J5" s="1417"/>
      <c r="K5" s="1417"/>
      <c r="L5" s="1417"/>
      <c r="M5" s="1417"/>
      <c r="N5" s="1417"/>
      <c r="O5" s="1417"/>
      <c r="P5" s="1417"/>
      <c r="Q5" s="1417"/>
      <c r="R5" s="1417"/>
      <c r="S5" s="1417"/>
      <c r="T5" s="1417"/>
      <c r="U5" s="1417"/>
      <c r="V5" s="1417"/>
      <c r="W5" s="1417"/>
      <c r="X5" s="1417"/>
      <c r="Y5" s="1417"/>
      <c r="Z5" s="1417"/>
      <c r="AA5" s="1417"/>
      <c r="AB5" s="1417"/>
      <c r="AC5" s="1417"/>
      <c r="AD5" s="1417"/>
      <c r="AE5" s="1417"/>
      <c r="AF5" s="1417"/>
      <c r="AG5" s="1417"/>
      <c r="AH5" s="1417"/>
      <c r="AI5" s="1417"/>
      <c r="AJ5" s="1417"/>
      <c r="AK5" s="1417"/>
      <c r="AL5" s="1417"/>
      <c r="AM5" s="1417"/>
      <c r="AN5" s="1417"/>
      <c r="AO5" s="1417"/>
      <c r="AP5" s="1417"/>
      <c r="AQ5" s="1417"/>
      <c r="AR5" s="1417"/>
      <c r="AS5" s="1417"/>
      <c r="AT5" s="1417"/>
      <c r="AU5" s="1417"/>
      <c r="AV5" s="1417"/>
      <c r="AW5" s="1417"/>
      <c r="AX5" s="1417"/>
      <c r="AY5" s="1417"/>
      <c r="AZ5" s="1417"/>
      <c r="BA5" s="1417"/>
      <c r="BB5" s="1417"/>
      <c r="BC5" s="1417"/>
      <c r="BD5" s="1417"/>
      <c r="BE5" s="1417"/>
      <c r="BF5" s="1417"/>
      <c r="BG5" s="1417"/>
      <c r="BH5" s="1417"/>
      <c r="BI5" s="1417"/>
      <c r="BJ5" s="1418"/>
      <c r="BK5" s="97"/>
      <c r="BL5" s="97"/>
      <c r="BM5" s="97"/>
      <c r="BN5" s="97"/>
      <c r="BO5" s="97"/>
      <c r="BP5" s="97"/>
      <c r="BQ5" s="97"/>
      <c r="BR5" s="97"/>
      <c r="BS5" s="97"/>
      <c r="BT5" s="97"/>
    </row>
    <row r="6" spans="2:82" ht="18" customHeight="1" x14ac:dyDescent="0.3">
      <c r="D6" s="1419" t="s">
        <v>357</v>
      </c>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c r="AD6" s="1420"/>
      <c r="AE6" s="1420"/>
      <c r="AF6" s="1420"/>
      <c r="AG6" s="1420"/>
      <c r="AH6" s="1420"/>
      <c r="AI6" s="1420"/>
      <c r="AJ6" s="1420"/>
      <c r="AK6" s="1420"/>
      <c r="AL6" s="1420"/>
      <c r="AM6" s="1420"/>
      <c r="AN6" s="1420"/>
      <c r="AO6" s="1420"/>
      <c r="AP6" s="1420"/>
      <c r="AQ6" s="1420"/>
      <c r="AR6" s="1420"/>
      <c r="AS6" s="1420"/>
      <c r="AT6" s="1420"/>
      <c r="AU6" s="1420"/>
      <c r="AV6" s="1420"/>
      <c r="AW6" s="1420"/>
      <c r="AX6" s="1420"/>
      <c r="AY6" s="1420"/>
      <c r="AZ6" s="1420"/>
      <c r="BA6" s="1420"/>
      <c r="BB6" s="1420"/>
      <c r="BC6" s="1420"/>
      <c r="BD6" s="1420"/>
      <c r="BE6" s="1420"/>
      <c r="BF6" s="1420"/>
      <c r="BG6" s="1420"/>
      <c r="BH6" s="1420"/>
      <c r="BI6" s="1420"/>
      <c r="BJ6" s="1421"/>
      <c r="CA6" s="111"/>
      <c r="CD6" s="282"/>
    </row>
    <row r="7" spans="2:82" ht="18" customHeight="1" x14ac:dyDescent="0.3">
      <c r="D7" s="1422"/>
      <c r="E7" s="1423"/>
      <c r="F7" s="1423"/>
      <c r="G7" s="1423"/>
      <c r="H7" s="1423"/>
      <c r="I7" s="1423"/>
      <c r="J7" s="1423"/>
      <c r="K7" s="1423"/>
      <c r="L7" s="1423"/>
      <c r="M7" s="1423"/>
      <c r="N7" s="1423"/>
      <c r="O7" s="1423"/>
      <c r="P7" s="1423"/>
      <c r="Q7" s="1423"/>
      <c r="R7" s="1423"/>
      <c r="S7" s="1423"/>
      <c r="T7" s="1423"/>
      <c r="U7" s="1423"/>
      <c r="V7" s="1423"/>
      <c r="W7" s="1423"/>
      <c r="X7" s="1423"/>
      <c r="Y7" s="1423"/>
      <c r="Z7" s="1423"/>
      <c r="AA7" s="1423"/>
      <c r="AB7" s="1423"/>
      <c r="AC7" s="1423"/>
      <c r="AD7" s="1423"/>
      <c r="AE7" s="1423"/>
      <c r="AF7" s="1423"/>
      <c r="AG7" s="1423"/>
      <c r="AH7" s="1423"/>
      <c r="AI7" s="1423"/>
      <c r="AJ7" s="1423"/>
      <c r="AK7" s="1423"/>
      <c r="AL7" s="1423"/>
      <c r="AM7" s="1423"/>
      <c r="AN7" s="1423"/>
      <c r="AO7" s="1423"/>
      <c r="AP7" s="1423"/>
      <c r="AQ7" s="1423"/>
      <c r="AR7" s="1423"/>
      <c r="AS7" s="1423"/>
      <c r="AT7" s="1423"/>
      <c r="AU7" s="1423"/>
      <c r="AV7" s="1423"/>
      <c r="AW7" s="1423"/>
      <c r="AX7" s="1423"/>
      <c r="AY7" s="1423"/>
      <c r="AZ7" s="1423"/>
      <c r="BA7" s="1423"/>
      <c r="BB7" s="1423"/>
      <c r="BC7" s="1423"/>
      <c r="BD7" s="1423"/>
      <c r="BE7" s="1423"/>
      <c r="BF7" s="1423"/>
      <c r="BG7" s="1423"/>
      <c r="BH7" s="1423"/>
      <c r="BI7" s="1423"/>
      <c r="BJ7" s="1424"/>
    </row>
    <row r="8" spans="2:82" ht="12" customHeight="1" x14ac:dyDescent="0.3">
      <c r="D8" s="1422"/>
      <c r="E8" s="1423"/>
      <c r="F8" s="1423"/>
      <c r="G8" s="1423"/>
      <c r="H8" s="1423"/>
      <c r="I8" s="1423"/>
      <c r="J8" s="1423"/>
      <c r="K8" s="1423"/>
      <c r="L8" s="1423"/>
      <c r="M8" s="1423"/>
      <c r="N8" s="1423"/>
      <c r="O8" s="1423"/>
      <c r="P8" s="1423"/>
      <c r="Q8" s="1423"/>
      <c r="R8" s="1423"/>
      <c r="S8" s="1423"/>
      <c r="T8" s="1423"/>
      <c r="U8" s="1423"/>
      <c r="V8" s="1423"/>
      <c r="W8" s="1423"/>
      <c r="X8" s="1423"/>
      <c r="Y8" s="1423"/>
      <c r="Z8" s="1423"/>
      <c r="AA8" s="1423"/>
      <c r="AB8" s="1423"/>
      <c r="AC8" s="1423"/>
      <c r="AD8" s="1423"/>
      <c r="AE8" s="1423"/>
      <c r="AF8" s="1423"/>
      <c r="AG8" s="1423"/>
      <c r="AH8" s="1423"/>
      <c r="AI8" s="1423"/>
      <c r="AJ8" s="1423"/>
      <c r="AK8" s="1423"/>
      <c r="AL8" s="1423"/>
      <c r="AM8" s="1423"/>
      <c r="AN8" s="1423"/>
      <c r="AO8" s="1423"/>
      <c r="AP8" s="1423"/>
      <c r="AQ8" s="1423"/>
      <c r="AR8" s="1423"/>
      <c r="AS8" s="1423"/>
      <c r="AT8" s="1423"/>
      <c r="AU8" s="1423"/>
      <c r="AV8" s="1423"/>
      <c r="AW8" s="1423"/>
      <c r="AX8" s="1423"/>
      <c r="AY8" s="1423"/>
      <c r="AZ8" s="1423"/>
      <c r="BA8" s="1423"/>
      <c r="BB8" s="1423"/>
      <c r="BC8" s="1423"/>
      <c r="BD8" s="1423"/>
      <c r="BE8" s="1423"/>
      <c r="BF8" s="1423"/>
      <c r="BG8" s="1423"/>
      <c r="BH8" s="1423"/>
      <c r="BI8" s="1423"/>
      <c r="BJ8" s="1424"/>
    </row>
    <row r="9" spans="2:82" ht="9" customHeight="1" x14ac:dyDescent="0.3">
      <c r="D9" s="145"/>
      <c r="E9" s="513"/>
      <c r="F9" s="513"/>
      <c r="G9" s="513"/>
      <c r="H9" s="513"/>
      <c r="I9" s="513"/>
      <c r="J9" s="513"/>
      <c r="K9" s="513"/>
      <c r="L9" s="513"/>
      <c r="M9" s="513"/>
      <c r="N9" s="513"/>
      <c r="O9" s="513"/>
      <c r="P9" s="513"/>
      <c r="Q9" s="513"/>
      <c r="R9" s="513"/>
      <c r="S9" s="513"/>
      <c r="T9" s="513"/>
      <c r="U9" s="513"/>
      <c r="V9" s="513"/>
      <c r="W9" s="513"/>
      <c r="X9" s="513"/>
      <c r="Y9" s="513"/>
      <c r="Z9" s="513"/>
      <c r="AA9" s="513"/>
      <c r="AB9" s="513"/>
      <c r="AC9" s="513"/>
      <c r="AD9" s="513"/>
      <c r="AE9" s="513"/>
      <c r="AF9" s="513"/>
      <c r="AG9" s="513"/>
      <c r="AH9" s="513"/>
      <c r="AI9" s="513"/>
      <c r="AJ9" s="513"/>
      <c r="AK9" s="513"/>
      <c r="AL9" s="513"/>
      <c r="AM9" s="513"/>
      <c r="AN9" s="513"/>
      <c r="AO9" s="513"/>
      <c r="AP9" s="513"/>
      <c r="AQ9" s="513"/>
      <c r="AR9" s="513"/>
      <c r="AS9" s="513"/>
      <c r="AT9" s="513"/>
      <c r="AU9" s="513"/>
      <c r="AV9" s="513"/>
      <c r="AW9" s="513"/>
      <c r="AX9" s="513"/>
      <c r="AY9" s="513"/>
      <c r="AZ9" s="513"/>
      <c r="BA9" s="513"/>
      <c r="BB9" s="513"/>
      <c r="BC9" s="513"/>
      <c r="BD9" s="513"/>
      <c r="BE9" s="513"/>
      <c r="BF9" s="513"/>
      <c r="BG9" s="513"/>
      <c r="BH9" s="513"/>
      <c r="BI9" s="513"/>
      <c r="BJ9" s="146"/>
    </row>
    <row r="10" spans="2:82" ht="18" customHeight="1" thickBot="1" x14ac:dyDescent="0.35">
      <c r="D10" s="1425" t="s">
        <v>358</v>
      </c>
      <c r="E10" s="1166"/>
      <c r="F10" s="1166"/>
      <c r="G10" s="1166"/>
      <c r="H10" s="1166"/>
      <c r="I10" s="1166"/>
      <c r="J10" s="1166"/>
      <c r="K10" s="1166"/>
      <c r="L10" s="1166"/>
      <c r="M10" s="1166"/>
      <c r="N10" s="1166"/>
      <c r="O10" s="1166"/>
      <c r="P10" s="1426"/>
      <c r="Q10" s="1427">
        <f>'Automatic Response'!V5</f>
        <v>0</v>
      </c>
      <c r="R10" s="1428"/>
      <c r="S10" s="1428"/>
      <c r="T10" s="1428"/>
      <c r="U10" s="1428"/>
      <c r="V10" s="1428"/>
      <c r="W10" s="1428"/>
      <c r="X10" s="1428"/>
      <c r="Y10" s="1428"/>
      <c r="Z10" s="1428"/>
      <c r="AA10" s="1428"/>
      <c r="AB10" s="1428"/>
      <c r="AC10" s="1428"/>
      <c r="AD10" s="1428"/>
      <c r="AE10" s="1428"/>
      <c r="AF10" s="1428"/>
      <c r="AG10" s="1428"/>
      <c r="AH10" s="1428"/>
      <c r="AI10" s="1428"/>
      <c r="AJ10" s="1428"/>
      <c r="AK10" s="1428"/>
      <c r="AL10" s="1428"/>
      <c r="AM10" s="1428"/>
      <c r="AN10" s="1428"/>
      <c r="AO10" s="1428"/>
      <c r="AP10" s="1428"/>
      <c r="AQ10" s="1428"/>
      <c r="AR10" s="1428"/>
      <c r="AS10" s="1428"/>
      <c r="AT10" s="1429"/>
      <c r="AX10" s="5"/>
      <c r="AY10" s="5"/>
      <c r="AZ10" s="5"/>
      <c r="BA10" s="5"/>
      <c r="BB10" s="5"/>
      <c r="BC10" s="5"/>
      <c r="BD10" s="5"/>
      <c r="BE10" s="5"/>
      <c r="BF10" s="5"/>
      <c r="BG10" s="5"/>
      <c r="BH10" s="5"/>
      <c r="BI10" s="5"/>
      <c r="BJ10" s="23"/>
    </row>
    <row r="11" spans="2:82" ht="9" customHeight="1" thickBot="1" x14ac:dyDescent="0.35">
      <c r="B11" s="525"/>
      <c r="D11" s="147"/>
      <c r="E11" s="148"/>
      <c r="F11" s="148"/>
      <c r="G11" s="148"/>
      <c r="H11" s="148"/>
      <c r="I11" s="148"/>
      <c r="J11" s="148"/>
      <c r="K11" s="148"/>
      <c r="L11" s="148"/>
      <c r="M11" s="148"/>
      <c r="N11" s="148"/>
      <c r="O11" s="148"/>
      <c r="P11" s="148"/>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25"/>
      <c r="AP11" s="25"/>
      <c r="AQ11" s="25"/>
      <c r="AR11" s="25"/>
      <c r="AS11" s="25"/>
      <c r="AT11" s="25"/>
      <c r="AU11" s="25"/>
      <c r="AV11" s="25"/>
      <c r="AW11" s="25"/>
      <c r="AX11" s="7"/>
      <c r="AY11" s="7"/>
      <c r="AZ11" s="7"/>
      <c r="BA11" s="7"/>
      <c r="BB11" s="7"/>
      <c r="BC11" s="7"/>
      <c r="BD11" s="7"/>
      <c r="BE11" s="7"/>
      <c r="BF11" s="7"/>
      <c r="BG11" s="7"/>
      <c r="BH11" s="7"/>
      <c r="BI11" s="7"/>
      <c r="BJ11" s="26"/>
    </row>
    <row r="12" spans="2:82" ht="16.95" customHeight="1" x14ac:dyDescent="0.3">
      <c r="B12" s="526"/>
      <c r="D12" s="1439" t="s">
        <v>360</v>
      </c>
      <c r="E12" s="1440"/>
      <c r="F12" s="1440"/>
      <c r="G12" s="1440"/>
      <c r="H12" s="1440"/>
      <c r="I12" s="1440"/>
      <c r="J12" s="1440"/>
      <c r="K12" s="1440"/>
      <c r="L12" s="1440"/>
      <c r="M12" s="1440"/>
      <c r="N12" s="1440"/>
      <c r="O12" s="1440"/>
      <c r="P12" s="1440"/>
      <c r="Q12" s="1440"/>
      <c r="R12" s="1440"/>
      <c r="S12" s="1440"/>
      <c r="T12" s="1440"/>
      <c r="U12" s="1440"/>
      <c r="V12" s="1440"/>
      <c r="W12" s="1440"/>
      <c r="X12" s="1440"/>
      <c r="Y12" s="1440"/>
      <c r="Z12" s="1440"/>
      <c r="AA12" s="1440"/>
      <c r="AB12" s="1440"/>
      <c r="AC12" s="1440"/>
      <c r="AD12" s="1440"/>
      <c r="AE12" s="1440"/>
      <c r="AF12" s="1440"/>
      <c r="AG12" s="1440"/>
      <c r="AH12" s="1440"/>
      <c r="AI12" s="1440"/>
      <c r="AJ12" s="1440"/>
      <c r="AK12" s="1440"/>
      <c r="AL12" s="1440"/>
      <c r="AM12" s="1440"/>
      <c r="AN12" s="1440"/>
      <c r="AO12" s="1440"/>
      <c r="AP12" s="1440"/>
      <c r="AQ12" s="1440"/>
      <c r="AR12" s="1440"/>
      <c r="AS12" s="1440"/>
      <c r="AT12" s="1440"/>
      <c r="AU12" s="1440"/>
      <c r="AV12" s="1440"/>
      <c r="AW12" s="1440"/>
      <c r="AX12" s="1440"/>
      <c r="AY12" s="1440"/>
      <c r="AZ12" s="1440"/>
      <c r="BA12" s="1440"/>
      <c r="BB12" s="1440"/>
      <c r="BC12" s="1440"/>
      <c r="BD12" s="1440"/>
      <c r="BE12" s="1440"/>
      <c r="BF12" s="1440"/>
      <c r="BG12" s="1440"/>
      <c r="BH12" s="1440"/>
      <c r="BI12" s="1440"/>
      <c r="BJ12" s="1441"/>
    </row>
    <row r="13" spans="2:82" ht="17.399999999999999" customHeight="1" x14ac:dyDescent="0.3">
      <c r="B13" s="522"/>
      <c r="D13" s="152"/>
      <c r="E13" s="514"/>
      <c r="F13" s="514"/>
      <c r="G13" s="514"/>
      <c r="H13" s="514"/>
      <c r="I13" s="514"/>
      <c r="J13" s="1430" t="s">
        <v>361</v>
      </c>
      <c r="K13" s="1431"/>
      <c r="L13" s="1431"/>
      <c r="M13" s="1431"/>
      <c r="N13" s="1431"/>
      <c r="O13" s="1432"/>
      <c r="P13" s="1433"/>
      <c r="Q13" s="1434"/>
      <c r="R13" s="1435"/>
      <c r="S13" s="1433"/>
      <c r="T13" s="1434"/>
      <c r="U13" s="1434"/>
      <c r="V13" s="1434"/>
      <c r="W13" s="1434"/>
      <c r="X13" s="1434"/>
      <c r="Y13" s="1434"/>
      <c r="Z13" s="1434"/>
      <c r="AA13" s="1434"/>
      <c r="AB13" s="1434"/>
      <c r="AC13" s="1434"/>
      <c r="AD13" s="1434"/>
      <c r="AE13" s="1434"/>
      <c r="AF13" s="1434"/>
      <c r="AG13" s="1434"/>
      <c r="AH13" s="1434"/>
      <c r="AI13" s="1434"/>
      <c r="AJ13" s="1434"/>
      <c r="AK13" s="1434"/>
      <c r="AL13" s="1434"/>
      <c r="AM13" s="1434"/>
      <c r="AN13" s="1434"/>
      <c r="AO13" s="1434"/>
      <c r="AP13" s="1434"/>
      <c r="AQ13" s="1434"/>
      <c r="AR13" s="1434"/>
      <c r="AS13" s="1434"/>
      <c r="AT13" s="1434"/>
      <c r="AU13" s="1434"/>
      <c r="AV13" s="1434"/>
      <c r="AW13" s="1434"/>
      <c r="AX13" s="1434"/>
      <c r="AY13" s="1434"/>
      <c r="AZ13" s="1434"/>
      <c r="BA13" s="1434"/>
      <c r="BB13" s="1434"/>
      <c r="BC13" s="1435"/>
      <c r="BD13" s="1436"/>
      <c r="BE13" s="1437"/>
      <c r="BF13" s="1437"/>
      <c r="BG13" s="1437"/>
      <c r="BH13" s="1437"/>
      <c r="BI13" s="1437"/>
      <c r="BJ13" s="1438"/>
    </row>
    <row r="14" spans="2:82" ht="18" customHeight="1" x14ac:dyDescent="0.3">
      <c r="B14" s="522"/>
      <c r="D14" s="153"/>
      <c r="E14" s="515"/>
      <c r="F14" s="515"/>
      <c r="G14" s="515"/>
      <c r="H14" s="515"/>
      <c r="I14" s="515"/>
      <c r="J14" s="1430" t="s">
        <v>361</v>
      </c>
      <c r="K14" s="1431"/>
      <c r="L14" s="1431"/>
      <c r="M14" s="1431"/>
      <c r="N14" s="1431"/>
      <c r="O14" s="1432"/>
      <c r="P14" s="1433"/>
      <c r="Q14" s="1434"/>
      <c r="R14" s="1435"/>
      <c r="S14" s="1433"/>
      <c r="T14" s="1434"/>
      <c r="U14" s="1434"/>
      <c r="V14" s="1434"/>
      <c r="W14" s="1434"/>
      <c r="X14" s="1434"/>
      <c r="Y14" s="1434"/>
      <c r="Z14" s="1434"/>
      <c r="AA14" s="1434"/>
      <c r="AB14" s="1434"/>
      <c r="AC14" s="1434"/>
      <c r="AD14" s="1434"/>
      <c r="AE14" s="1434"/>
      <c r="AF14" s="1434"/>
      <c r="AG14" s="1434"/>
      <c r="AH14" s="1434"/>
      <c r="AI14" s="1434"/>
      <c r="AJ14" s="1434"/>
      <c r="AK14" s="1434"/>
      <c r="AL14" s="1434"/>
      <c r="AM14" s="1434"/>
      <c r="AN14" s="1434"/>
      <c r="AO14" s="1434"/>
      <c r="AP14" s="1434"/>
      <c r="AQ14" s="1434"/>
      <c r="AR14" s="1434"/>
      <c r="AS14" s="1434"/>
      <c r="AT14" s="1434"/>
      <c r="AU14" s="1434"/>
      <c r="AV14" s="1434"/>
      <c r="AW14" s="1434"/>
      <c r="AX14" s="1434"/>
      <c r="AY14" s="1434"/>
      <c r="AZ14" s="1434"/>
      <c r="BA14" s="1434"/>
      <c r="BB14" s="1434"/>
      <c r="BC14" s="1435"/>
      <c r="BD14" s="1436"/>
      <c r="BE14" s="1437"/>
      <c r="BF14" s="1437"/>
      <c r="BG14" s="1437"/>
      <c r="BH14" s="1437"/>
      <c r="BI14" s="1437"/>
      <c r="BJ14" s="1438"/>
    </row>
    <row r="15" spans="2:82" ht="16.5" customHeight="1" x14ac:dyDescent="0.3">
      <c r="B15" s="522"/>
      <c r="D15" s="153"/>
      <c r="E15" s="515"/>
      <c r="F15" s="515"/>
      <c r="G15" s="515"/>
      <c r="H15" s="515"/>
      <c r="I15" s="515"/>
      <c r="J15" s="1430" t="s">
        <v>361</v>
      </c>
      <c r="K15" s="1431"/>
      <c r="L15" s="1431"/>
      <c r="M15" s="1431"/>
      <c r="N15" s="1431"/>
      <c r="O15" s="1432"/>
      <c r="P15" s="1433"/>
      <c r="Q15" s="1434"/>
      <c r="R15" s="1435"/>
      <c r="S15" s="1433"/>
      <c r="T15" s="1434"/>
      <c r="U15" s="1434"/>
      <c r="V15" s="1434"/>
      <c r="W15" s="1434"/>
      <c r="X15" s="1434"/>
      <c r="Y15" s="1434"/>
      <c r="Z15" s="1434"/>
      <c r="AA15" s="1434"/>
      <c r="AB15" s="1434"/>
      <c r="AC15" s="1434"/>
      <c r="AD15" s="1434"/>
      <c r="AE15" s="1434"/>
      <c r="AF15" s="1434"/>
      <c r="AG15" s="1434"/>
      <c r="AH15" s="1434"/>
      <c r="AI15" s="1434"/>
      <c r="AJ15" s="1434"/>
      <c r="AK15" s="1434"/>
      <c r="AL15" s="1434"/>
      <c r="AM15" s="1434"/>
      <c r="AN15" s="1434"/>
      <c r="AO15" s="1434"/>
      <c r="AP15" s="1434"/>
      <c r="AQ15" s="1434"/>
      <c r="AR15" s="1434"/>
      <c r="AS15" s="1434"/>
      <c r="AT15" s="1434"/>
      <c r="AU15" s="1434"/>
      <c r="AV15" s="1434"/>
      <c r="AW15" s="1434"/>
      <c r="AX15" s="1434"/>
      <c r="AY15" s="1434"/>
      <c r="AZ15" s="1434"/>
      <c r="BA15" s="1434"/>
      <c r="BB15" s="1434"/>
      <c r="BC15" s="1435"/>
      <c r="BD15" s="1436"/>
      <c r="BE15" s="1437"/>
      <c r="BF15" s="1437"/>
      <c r="BG15" s="1437"/>
      <c r="BH15" s="1437"/>
      <c r="BI15" s="1437"/>
      <c r="BJ15" s="1438"/>
      <c r="CB15" t="s">
        <v>40</v>
      </c>
      <c r="CC15" s="5" t="s">
        <v>45</v>
      </c>
    </row>
    <row r="16" spans="2:82" ht="15.75" customHeight="1" x14ac:dyDescent="0.3">
      <c r="B16" s="522"/>
      <c r="D16" s="153"/>
      <c r="E16" s="515"/>
      <c r="F16" s="515"/>
      <c r="G16" s="515"/>
      <c r="H16" s="515"/>
      <c r="I16" s="515"/>
      <c r="J16" s="1443" t="s">
        <v>361</v>
      </c>
      <c r="K16" s="1443"/>
      <c r="L16" s="1443"/>
      <c r="M16" s="1443"/>
      <c r="N16" s="1443"/>
      <c r="O16" s="1443"/>
      <c r="P16" s="1442"/>
      <c r="Q16" s="1442"/>
      <c r="R16" s="1442"/>
      <c r="S16" s="1442"/>
      <c r="T16" s="1442"/>
      <c r="U16" s="1442"/>
      <c r="V16" s="1442"/>
      <c r="W16" s="1442"/>
      <c r="X16" s="1442"/>
      <c r="Y16" s="1442"/>
      <c r="Z16" s="1442"/>
      <c r="AA16" s="1442"/>
      <c r="AB16" s="1442"/>
      <c r="AC16" s="1442"/>
      <c r="AD16" s="1442"/>
      <c r="AE16" s="1442"/>
      <c r="AF16" s="1442"/>
      <c r="AG16" s="1442"/>
      <c r="AH16" s="1442"/>
      <c r="AI16" s="1442"/>
      <c r="AJ16" s="1442"/>
      <c r="AK16" s="1442"/>
      <c r="AL16" s="1442"/>
      <c r="AM16" s="1442"/>
      <c r="AN16" s="1442"/>
      <c r="AO16" s="1442"/>
      <c r="AP16" s="1442"/>
      <c r="AQ16" s="1442"/>
      <c r="AR16" s="1442"/>
      <c r="AS16" s="1442"/>
      <c r="AT16" s="1442"/>
      <c r="AU16" s="1442"/>
      <c r="AV16" s="1442"/>
      <c r="AW16" s="1442"/>
      <c r="AX16" s="1442"/>
      <c r="AY16" s="1442"/>
      <c r="AZ16" s="1442"/>
      <c r="BA16" s="1442"/>
      <c r="BB16" s="1442"/>
      <c r="BC16" s="1442"/>
      <c r="BD16" s="1436"/>
      <c r="BE16" s="1437"/>
      <c r="BF16" s="1437"/>
      <c r="BG16" s="1437"/>
      <c r="BH16" s="1437"/>
      <c r="BI16" s="1437"/>
      <c r="BJ16" s="1438"/>
      <c r="CB16" t="s">
        <v>41</v>
      </c>
      <c r="CC16" s="5" t="s">
        <v>47</v>
      </c>
    </row>
    <row r="17" spans="2:102" ht="12.75" customHeight="1" thickBot="1" x14ac:dyDescent="0.35">
      <c r="B17" s="524">
        <f>'AA Calcultor  (6)'!E28</f>
        <v>0.44999999999999996</v>
      </c>
      <c r="D17" s="610"/>
      <c r="E17" s="611"/>
      <c r="F17" s="611"/>
      <c r="G17" s="611"/>
      <c r="H17" s="611"/>
      <c r="I17" s="611"/>
      <c r="J17" s="614"/>
      <c r="K17" s="614"/>
      <c r="L17" s="614"/>
      <c r="M17" s="614"/>
      <c r="N17" s="614"/>
      <c r="O17" s="614"/>
      <c r="P17" s="839"/>
      <c r="Q17" s="839"/>
      <c r="R17" s="839"/>
      <c r="S17" s="839"/>
      <c r="T17" s="839"/>
      <c r="U17" s="839"/>
      <c r="V17" s="839"/>
      <c r="W17" s="839"/>
      <c r="X17" s="839"/>
      <c r="Y17" s="839"/>
      <c r="Z17" s="839"/>
      <c r="AA17" s="839"/>
      <c r="AB17" s="839"/>
      <c r="AC17" s="839"/>
      <c r="AD17" s="839"/>
      <c r="AE17" s="839"/>
      <c r="AF17" s="839"/>
      <c r="AG17" s="839"/>
      <c r="AH17" s="839"/>
      <c r="AI17" s="839"/>
      <c r="AJ17" s="839"/>
      <c r="AK17" s="839"/>
      <c r="AL17" s="839"/>
      <c r="AM17" s="839"/>
      <c r="AN17" s="839"/>
      <c r="AO17" s="839"/>
      <c r="AP17" s="839"/>
      <c r="AQ17" s="839"/>
      <c r="AR17" s="839"/>
      <c r="AS17" s="839"/>
      <c r="AT17" s="839"/>
      <c r="AU17" s="839"/>
      <c r="AV17" s="839"/>
      <c r="AW17" s="839"/>
      <c r="AX17" s="839"/>
      <c r="AY17" s="839"/>
      <c r="AZ17" s="839"/>
      <c r="BA17" s="839"/>
      <c r="BB17" s="839"/>
      <c r="BC17" s="839"/>
      <c r="BD17" s="615"/>
      <c r="BE17" s="615"/>
      <c r="BF17" s="615"/>
      <c r="BG17" s="615"/>
      <c r="BH17" s="615"/>
      <c r="BI17" s="615"/>
      <c r="BJ17" s="616"/>
      <c r="CC17" s="5" t="s">
        <v>46</v>
      </c>
    </row>
    <row r="18" spans="2:102" ht="16.95" customHeight="1" thickBot="1" x14ac:dyDescent="0.35">
      <c r="B18" s="523"/>
      <c r="D18" s="508"/>
      <c r="E18" s="509"/>
      <c r="F18" s="509"/>
      <c r="G18" s="509"/>
      <c r="H18" s="509"/>
      <c r="I18" s="509"/>
      <c r="J18" s="510"/>
      <c r="K18" s="510"/>
      <c r="L18" s="511"/>
      <c r="M18" s="512"/>
      <c r="N18" s="512"/>
      <c r="O18" s="512"/>
      <c r="P18" s="512"/>
      <c r="Q18" s="512"/>
      <c r="R18" s="512"/>
      <c r="S18" s="512"/>
      <c r="T18" s="512"/>
      <c r="U18" s="512"/>
      <c r="V18" s="512"/>
      <c r="W18" s="512"/>
      <c r="X18" s="512"/>
      <c r="Y18" s="512"/>
      <c r="Z18" s="512"/>
      <c r="AA18" s="512"/>
      <c r="AB18" s="512"/>
      <c r="AC18" s="512"/>
      <c r="AD18" s="512"/>
      <c r="AE18" s="512"/>
      <c r="AF18" s="512"/>
      <c r="AG18" s="512"/>
      <c r="AH18" s="512"/>
      <c r="AI18" s="512"/>
      <c r="AJ18" s="512"/>
      <c r="AK18" s="512"/>
      <c r="AL18" s="512"/>
      <c r="AM18" s="512"/>
      <c r="AN18" s="512"/>
      <c r="AO18" s="47"/>
      <c r="AP18" s="47"/>
      <c r="AQ18" s="47"/>
      <c r="AR18" s="47"/>
      <c r="AS18" s="47"/>
      <c r="AT18" s="47"/>
      <c r="AU18" s="47"/>
      <c r="AV18" s="47"/>
      <c r="AW18" s="512"/>
      <c r="AX18" s="512"/>
      <c r="AY18" s="512"/>
      <c r="AZ18" s="512"/>
      <c r="BA18" s="512"/>
      <c r="BB18" s="512"/>
      <c r="BC18" s="512"/>
      <c r="BD18" s="512"/>
      <c r="BE18" s="512"/>
      <c r="BF18" s="512"/>
      <c r="BG18" s="512"/>
      <c r="BH18" s="512"/>
      <c r="BJ18" s="23"/>
      <c r="CC18" s="5"/>
    </row>
    <row r="19" spans="2:102" ht="16.95" customHeight="1" x14ac:dyDescent="0.3">
      <c r="D19" s="154" t="s">
        <v>684</v>
      </c>
      <c r="E19" s="516"/>
      <c r="F19" s="516"/>
      <c r="G19" s="516"/>
      <c r="H19" s="516"/>
      <c r="I19" s="516"/>
      <c r="J19" s="516"/>
      <c r="K19" s="516"/>
      <c r="L19" s="516"/>
      <c r="M19" s="516"/>
      <c r="N19" s="516"/>
      <c r="O19" s="516"/>
      <c r="P19" s="516"/>
      <c r="Q19" s="516"/>
      <c r="R19" s="516"/>
      <c r="S19" s="516"/>
      <c r="T19" s="516"/>
      <c r="U19" s="516"/>
      <c r="V19" s="516"/>
      <c r="W19" s="516"/>
      <c r="X19" s="516"/>
      <c r="Y19" s="516"/>
      <c r="Z19" s="516"/>
      <c r="AA19" s="516"/>
      <c r="AB19" s="516"/>
      <c r="AC19" s="516"/>
      <c r="AD19" s="516"/>
      <c r="AE19" s="516"/>
      <c r="AF19" s="516"/>
      <c r="AG19" s="516"/>
      <c r="AH19" s="516"/>
      <c r="AI19" s="517"/>
      <c r="AJ19" s="517"/>
      <c r="AK19" s="517"/>
      <c r="AL19" s="510"/>
      <c r="AM19" s="518"/>
      <c r="BF19" s="1456"/>
      <c r="BG19" s="1457"/>
      <c r="BH19" s="1458"/>
      <c r="BJ19" s="23"/>
      <c r="CI19" s="518"/>
      <c r="CJ19" s="518"/>
      <c r="CK19" s="518"/>
      <c r="CL19" s="518"/>
      <c r="CM19" s="518"/>
      <c r="CN19" s="518"/>
      <c r="CO19" s="518"/>
      <c r="CP19" s="518"/>
      <c r="CQ19" s="518"/>
      <c r="CR19" s="518"/>
      <c r="CS19" s="518"/>
      <c r="CT19" s="518"/>
      <c r="CU19" s="518"/>
      <c r="CV19" s="518"/>
      <c r="CW19" s="518"/>
      <c r="CX19" s="518"/>
    </row>
    <row r="20" spans="2:102" ht="16.95" customHeight="1" x14ac:dyDescent="0.3">
      <c r="D20" s="1149" t="s">
        <v>362</v>
      </c>
      <c r="E20" s="863"/>
      <c r="F20" s="863"/>
      <c r="G20" s="863"/>
      <c r="H20" s="863"/>
      <c r="I20" s="863"/>
      <c r="J20" s="863"/>
      <c r="K20" s="863"/>
      <c r="L20" s="863"/>
      <c r="M20" s="863"/>
      <c r="N20" s="863"/>
      <c r="O20" s="863"/>
      <c r="P20" s="863"/>
      <c r="Q20" s="863"/>
      <c r="R20" s="863"/>
      <c r="S20" s="863"/>
      <c r="T20" s="863"/>
      <c r="U20" s="863"/>
      <c r="V20" s="863"/>
      <c r="W20" s="863"/>
      <c r="X20" s="863"/>
      <c r="Y20" s="863"/>
      <c r="Z20" s="863"/>
      <c r="AA20" s="863"/>
      <c r="AB20" s="863"/>
      <c r="AC20" s="863"/>
      <c r="AD20" s="863"/>
      <c r="AE20" s="863"/>
      <c r="AF20" s="863"/>
      <c r="AG20" s="863"/>
      <c r="AH20" s="863"/>
      <c r="AI20" s="863"/>
      <c r="AJ20" s="863"/>
      <c r="AK20" s="863"/>
      <c r="AL20" s="863"/>
      <c r="AM20" s="863"/>
      <c r="AN20" s="863"/>
      <c r="AO20" s="863"/>
      <c r="AP20" s="863"/>
      <c r="AQ20" s="863"/>
      <c r="AR20" s="863"/>
      <c r="AS20" s="863"/>
      <c r="AT20" s="863"/>
      <c r="AU20" s="863"/>
      <c r="AV20" s="863"/>
      <c r="AW20" s="863"/>
      <c r="AX20" s="863"/>
      <c r="AY20" s="863"/>
      <c r="AZ20" s="863"/>
      <c r="BA20" s="863"/>
      <c r="BB20" s="863"/>
      <c r="BC20" s="863"/>
      <c r="BD20" s="863"/>
      <c r="BE20" s="863"/>
      <c r="BF20" s="863"/>
      <c r="BG20" s="863"/>
      <c r="BH20" s="863"/>
      <c r="BI20" s="863"/>
      <c r="BJ20" s="1150"/>
    </row>
    <row r="21" spans="2:102" ht="16.95" customHeight="1" x14ac:dyDescent="0.3">
      <c r="D21" s="1449" t="s">
        <v>1039</v>
      </c>
      <c r="E21" s="1450"/>
      <c r="F21" s="1450"/>
      <c r="G21" s="1450"/>
      <c r="H21" s="1450"/>
      <c r="I21" s="1450"/>
      <c r="J21" s="1450"/>
      <c r="K21" s="1450"/>
      <c r="L21" s="1450"/>
      <c r="M21" s="1450"/>
      <c r="N21" s="1450"/>
      <c r="O21" s="1450"/>
      <c r="P21" s="1450"/>
      <c r="Q21" s="1450"/>
      <c r="R21" s="1450"/>
      <c r="S21" s="1450"/>
      <c r="T21" s="1450"/>
      <c r="U21" s="1450"/>
      <c r="V21" s="1450"/>
      <c r="W21" s="1450"/>
      <c r="X21" s="1450"/>
      <c r="Y21" s="1450"/>
      <c r="Z21" s="1450"/>
      <c r="AA21" s="1450"/>
      <c r="AB21" s="1450"/>
      <c r="AC21" s="1450"/>
      <c r="AD21" s="1450"/>
      <c r="AE21" s="1450"/>
      <c r="AF21" s="1450"/>
      <c r="AG21" s="1450"/>
      <c r="AH21" s="1450"/>
      <c r="AI21" s="1450"/>
      <c r="AJ21" s="1450"/>
      <c r="AK21" s="1450"/>
      <c r="AL21" s="1450"/>
      <c r="AM21" s="1450"/>
      <c r="AN21" s="1450"/>
      <c r="AO21" s="1450"/>
      <c r="AP21" s="1450"/>
      <c r="AQ21" s="1450"/>
      <c r="AR21" s="1450"/>
      <c r="AS21" s="1450"/>
      <c r="AT21" s="1450"/>
      <c r="AU21" s="1450"/>
      <c r="AV21" s="1450"/>
      <c r="AW21" s="1450"/>
      <c r="AX21" s="1450"/>
      <c r="AY21" s="1450"/>
      <c r="AZ21" s="1450"/>
      <c r="BA21" s="1450"/>
      <c r="BB21" s="1450"/>
      <c r="BC21" s="1450"/>
      <c r="BD21" s="1450"/>
      <c r="BE21" s="1450"/>
      <c r="BF21" s="1450"/>
      <c r="BG21" s="1450"/>
      <c r="BH21" s="1450"/>
      <c r="BI21" s="1450"/>
      <c r="BJ21" s="1451"/>
    </row>
    <row r="22" spans="2:102" ht="16.95" customHeight="1" x14ac:dyDescent="0.3">
      <c r="D22" s="681"/>
      <c r="E22" s="511"/>
      <c r="F22" s="1452" t="b">
        <v>0</v>
      </c>
      <c r="G22" s="1452"/>
      <c r="I22" s="686" t="s">
        <v>1040</v>
      </c>
      <c r="J22" s="511"/>
      <c r="K22" s="511"/>
      <c r="L22" s="511"/>
      <c r="M22" s="511"/>
      <c r="N22" s="511"/>
      <c r="O22" s="511"/>
      <c r="P22" s="511"/>
      <c r="Q22" s="511"/>
      <c r="R22" s="511"/>
      <c r="S22" s="511"/>
      <c r="T22" s="511"/>
      <c r="U22" s="511"/>
      <c r="V22" s="511"/>
      <c r="W22" s="511"/>
      <c r="X22" s="511"/>
      <c r="Y22" s="511"/>
      <c r="Z22" s="511"/>
      <c r="AA22" s="511"/>
      <c r="AB22" s="511"/>
      <c r="AC22" s="511"/>
      <c r="AD22" s="511"/>
      <c r="AE22" s="511"/>
      <c r="AF22" s="511"/>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682"/>
    </row>
    <row r="23" spans="2:102" ht="16.95" customHeight="1" x14ac:dyDescent="0.3">
      <c r="D23" s="681"/>
      <c r="E23" s="511"/>
      <c r="F23" s="1452" t="b">
        <v>0</v>
      </c>
      <c r="G23" s="1452"/>
      <c r="I23" s="516" t="s">
        <v>1055</v>
      </c>
      <c r="J23" s="518"/>
      <c r="K23" s="518"/>
      <c r="L23" s="518"/>
      <c r="V23" s="511"/>
      <c r="W23" s="511"/>
      <c r="X23" s="511"/>
      <c r="Y23" s="511"/>
      <c r="Z23" s="511"/>
      <c r="AA23" s="511"/>
      <c r="AB23" s="511"/>
      <c r="AC23" s="511"/>
      <c r="AD23" s="511"/>
      <c r="AE23" s="511"/>
      <c r="AF23" s="511"/>
      <c r="AG23" s="511"/>
      <c r="AH23" s="511"/>
      <c r="AI23" s="511"/>
      <c r="AJ23" s="511"/>
      <c r="AK23" s="511"/>
      <c r="AL23" s="511"/>
      <c r="AM23" s="511"/>
      <c r="AN23" s="511"/>
      <c r="AO23" s="511"/>
      <c r="AP23" s="511"/>
      <c r="AQ23" s="511"/>
      <c r="AR23" s="511"/>
      <c r="AS23" s="511"/>
      <c r="AT23" s="511"/>
      <c r="AU23" s="511"/>
      <c r="AV23" s="511"/>
      <c r="AW23" s="511"/>
      <c r="AX23" s="511"/>
      <c r="AY23" s="511"/>
      <c r="AZ23" s="511"/>
      <c r="BA23" s="511"/>
      <c r="BB23" s="511"/>
      <c r="BC23" s="511"/>
      <c r="BD23" s="511"/>
      <c r="BE23" s="511"/>
      <c r="BF23" s="511"/>
      <c r="BG23" s="511"/>
      <c r="BH23" s="511"/>
      <c r="BI23" s="511"/>
      <c r="BJ23" s="682"/>
      <c r="BZ23" t="s">
        <v>540</v>
      </c>
    </row>
    <row r="24" spans="2:102" ht="16.95" customHeight="1" x14ac:dyDescent="0.3">
      <c r="D24" s="681"/>
      <c r="E24" s="511"/>
      <c r="F24" s="1452" t="b">
        <v>0</v>
      </c>
      <c r="G24" s="1452"/>
      <c r="I24" s="686" t="s">
        <v>1041</v>
      </c>
      <c r="J24" s="511"/>
      <c r="K24" s="511"/>
      <c r="L24" s="511"/>
      <c r="M24" s="511"/>
      <c r="N24" s="511"/>
      <c r="O24" s="511"/>
      <c r="P24" s="511"/>
      <c r="Q24" s="511"/>
      <c r="R24" s="511"/>
      <c r="S24" s="511"/>
      <c r="T24" s="511"/>
      <c r="U24" s="511"/>
      <c r="V24" s="511"/>
      <c r="W24" s="511"/>
      <c r="X24" s="511"/>
      <c r="Y24" s="511"/>
      <c r="Z24" s="511"/>
      <c r="AA24" s="511"/>
      <c r="AB24" s="511"/>
      <c r="AC24" s="511"/>
      <c r="AD24" s="511"/>
      <c r="AE24" s="511"/>
      <c r="AF24" s="511"/>
      <c r="AG24" s="511"/>
      <c r="AH24" s="511"/>
      <c r="AI24" s="511"/>
      <c r="AJ24" s="511"/>
      <c r="AK24" s="511"/>
      <c r="AL24" s="511"/>
      <c r="AM24" s="511"/>
      <c r="AN24" s="511"/>
      <c r="AO24" s="511"/>
      <c r="AP24" s="511"/>
      <c r="AQ24" s="511"/>
      <c r="AR24" s="511"/>
      <c r="AS24" s="511"/>
      <c r="AT24" s="511"/>
      <c r="AU24" s="511"/>
      <c r="AV24" s="511"/>
      <c r="AW24" s="511"/>
      <c r="AX24" s="511"/>
      <c r="AY24" s="511"/>
      <c r="AZ24" s="511"/>
      <c r="BA24" s="511"/>
      <c r="BB24" s="511"/>
      <c r="BC24" s="511"/>
      <c r="BD24" s="511"/>
      <c r="BE24" s="511"/>
      <c r="BF24" s="511"/>
      <c r="BG24" s="511"/>
      <c r="BH24" s="511"/>
      <c r="BI24" s="511"/>
      <c r="BJ24" s="682"/>
    </row>
    <row r="25" spans="2:102" ht="16.95" customHeight="1" x14ac:dyDescent="0.3">
      <c r="D25" s="683"/>
      <c r="E25" s="518"/>
      <c r="F25" s="1452" t="b">
        <v>0</v>
      </c>
      <c r="G25" s="1452"/>
      <c r="I25" s="686" t="s">
        <v>1042</v>
      </c>
      <c r="J25" s="511"/>
      <c r="K25" s="511"/>
      <c r="L25" s="511"/>
      <c r="M25" s="511"/>
      <c r="N25" s="511"/>
      <c r="O25" s="511"/>
      <c r="P25" s="511"/>
      <c r="Q25" s="511"/>
      <c r="R25" s="511"/>
      <c r="S25" s="511"/>
      <c r="T25" s="511"/>
      <c r="U25" s="511"/>
      <c r="AC25" s="518"/>
      <c r="AD25" s="518"/>
      <c r="AE25" s="518"/>
      <c r="AF25" s="518"/>
      <c r="AG25" s="518"/>
      <c r="AH25" s="518"/>
      <c r="AI25" s="518"/>
      <c r="AJ25" s="518"/>
      <c r="AK25" s="518"/>
      <c r="AL25" s="518"/>
      <c r="AM25" s="518"/>
      <c r="AN25" s="518"/>
      <c r="AO25" s="518"/>
      <c r="AP25" s="518"/>
      <c r="AQ25" s="518"/>
      <c r="AR25" s="518"/>
      <c r="AS25" s="518"/>
      <c r="AT25" s="518"/>
      <c r="AU25" s="518"/>
      <c r="AV25" s="518"/>
      <c r="AW25" s="518"/>
      <c r="AX25" s="518"/>
      <c r="AY25" s="518"/>
      <c r="AZ25" s="518"/>
      <c r="BA25" s="518"/>
      <c r="BB25" s="518"/>
      <c r="BC25" s="518"/>
      <c r="BD25" s="518"/>
      <c r="BE25" s="518"/>
      <c r="BF25" s="518"/>
      <c r="BG25" s="518"/>
      <c r="BH25" s="518"/>
      <c r="BI25" s="518"/>
      <c r="BJ25" s="684"/>
      <c r="BY25" s="239"/>
      <c r="BZ25" s="239"/>
      <c r="CA25" s="239"/>
      <c r="CB25" s="239"/>
      <c r="CC25" s="239"/>
    </row>
    <row r="26" spans="2:102" ht="16.95" customHeight="1" x14ac:dyDescent="0.3">
      <c r="D26" s="683"/>
      <c r="E26" s="518"/>
      <c r="F26" s="516"/>
      <c r="G26" s="518"/>
      <c r="H26" s="518"/>
      <c r="I26" s="518"/>
      <c r="J26" s="518"/>
      <c r="K26" s="518"/>
      <c r="L26" s="518"/>
      <c r="M26" s="518"/>
      <c r="N26" s="518"/>
      <c r="O26" s="518"/>
      <c r="P26" s="518"/>
      <c r="Q26" s="518"/>
      <c r="R26" s="518"/>
      <c r="S26" s="518"/>
      <c r="T26" s="518"/>
      <c r="U26" s="518"/>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AT26" s="518"/>
      <c r="AU26" s="518"/>
      <c r="AV26" s="518"/>
      <c r="AW26" s="518"/>
      <c r="AX26" s="518"/>
      <c r="AY26" s="518"/>
      <c r="AZ26" s="518"/>
      <c r="BA26" s="518"/>
      <c r="BB26" s="518"/>
      <c r="BC26" s="518"/>
      <c r="BD26" s="518"/>
      <c r="BE26" s="518"/>
      <c r="BF26" s="518"/>
      <c r="BG26" s="518"/>
      <c r="BH26" s="518"/>
      <c r="BI26" s="518"/>
      <c r="BJ26" s="684"/>
    </row>
    <row r="27" spans="2:102" ht="16.95" customHeight="1" thickBot="1" x14ac:dyDescent="0.35">
      <c r="D27" s="612"/>
      <c r="E27" s="613"/>
      <c r="F27" s="613"/>
      <c r="G27" s="613"/>
      <c r="H27" s="613"/>
      <c r="I27" s="613"/>
      <c r="J27" s="613"/>
      <c r="K27" s="613"/>
      <c r="L27" s="613"/>
      <c r="M27" s="613"/>
      <c r="N27" s="613"/>
      <c r="O27" s="613"/>
      <c r="P27" s="613"/>
      <c r="Q27" s="613"/>
      <c r="R27" s="613"/>
      <c r="S27" s="613"/>
      <c r="T27" s="613"/>
      <c r="U27" s="613"/>
      <c r="V27" s="613"/>
      <c r="W27" s="613"/>
      <c r="X27" s="613"/>
      <c r="Y27" s="613"/>
      <c r="Z27" s="613"/>
      <c r="AA27" s="613"/>
      <c r="AB27" s="613"/>
      <c r="AC27" s="613"/>
      <c r="AD27" s="613"/>
      <c r="AE27" s="613"/>
      <c r="AF27" s="613"/>
      <c r="AG27" s="613"/>
      <c r="AH27" s="613"/>
      <c r="AI27" s="613"/>
      <c r="AJ27" s="613"/>
      <c r="AK27" s="613"/>
      <c r="AL27" s="613"/>
      <c r="AM27" s="613"/>
      <c r="AN27" s="613"/>
      <c r="AO27" s="613"/>
      <c r="AP27" s="613"/>
      <c r="AQ27" s="613"/>
      <c r="AR27" s="613"/>
      <c r="AS27" s="613"/>
      <c r="AT27" s="613"/>
      <c r="AU27" s="613"/>
      <c r="AV27" s="613"/>
      <c r="AW27" s="613"/>
      <c r="AX27" s="613"/>
      <c r="AY27" s="613"/>
      <c r="AZ27" s="613"/>
      <c r="BA27" s="613"/>
      <c r="BB27" s="613"/>
      <c r="BC27" s="613"/>
      <c r="BD27" s="613"/>
      <c r="BE27" s="613"/>
      <c r="BF27" s="613"/>
      <c r="BG27" s="613"/>
      <c r="BH27" s="613"/>
      <c r="BI27" s="613"/>
      <c r="BJ27" s="685"/>
    </row>
    <row r="28" spans="2:102" ht="16.95" customHeight="1" x14ac:dyDescent="0.3">
      <c r="D28" s="1453" t="s">
        <v>363</v>
      </c>
      <c r="E28" s="1454"/>
      <c r="F28" s="1454"/>
      <c r="G28" s="1454"/>
      <c r="H28" s="1454"/>
      <c r="I28" s="1454"/>
      <c r="J28" s="1454"/>
      <c r="K28" s="1454"/>
      <c r="L28" s="1454"/>
      <c r="M28" s="1454"/>
      <c r="N28" s="1454"/>
      <c r="O28" s="1454"/>
      <c r="P28" s="1454"/>
      <c r="Q28" s="1454"/>
      <c r="R28" s="1454"/>
      <c r="S28" s="1454"/>
      <c r="T28" s="1454"/>
      <c r="U28" s="1454"/>
      <c r="V28" s="1454"/>
      <c r="W28" s="1454"/>
      <c r="X28" s="1454"/>
      <c r="Y28" s="1454"/>
      <c r="Z28" s="1454"/>
      <c r="AA28" s="1454"/>
      <c r="AB28" s="1454"/>
      <c r="AC28" s="1454"/>
      <c r="AD28" s="1454"/>
      <c r="AE28" s="1454"/>
      <c r="AF28" s="1454"/>
      <c r="AG28" s="1454"/>
      <c r="AH28" s="1454"/>
      <c r="AI28" s="1454"/>
      <c r="AJ28" s="1454"/>
      <c r="AK28" s="1454"/>
      <c r="AL28" s="1454"/>
      <c r="AM28" s="1454"/>
      <c r="AN28" s="1454"/>
      <c r="AO28" s="1454"/>
      <c r="AP28" s="1454"/>
      <c r="AQ28" s="1454"/>
      <c r="AR28" s="1454"/>
      <c r="AS28" s="1454"/>
      <c r="AT28" s="1454"/>
      <c r="AU28" s="1454"/>
      <c r="AV28" s="1454"/>
      <c r="AW28" s="1454"/>
      <c r="AX28" s="1454"/>
      <c r="AY28" s="1454"/>
      <c r="AZ28" s="1454"/>
      <c r="BA28" s="1454"/>
      <c r="BB28" s="1454"/>
      <c r="BC28" s="1454"/>
      <c r="BD28" s="1454"/>
      <c r="BE28" s="1454"/>
      <c r="BF28" s="1454"/>
      <c r="BG28" s="1454"/>
      <c r="BH28" s="1454"/>
      <c r="BI28" s="1454"/>
      <c r="BJ28" s="1455"/>
    </row>
    <row r="29" spans="2:102" ht="16.95" customHeight="1" x14ac:dyDescent="0.3">
      <c r="D29" s="1449" t="s">
        <v>364</v>
      </c>
      <c r="E29" s="1450"/>
      <c r="F29" s="1450"/>
      <c r="G29" s="1450"/>
      <c r="H29" s="1450"/>
      <c r="I29" s="1450"/>
      <c r="J29" s="1450"/>
      <c r="K29" s="1450"/>
      <c r="L29" s="1450"/>
      <c r="M29" s="1450"/>
      <c r="N29" s="1450"/>
      <c r="O29" s="1450"/>
      <c r="P29" s="1450"/>
      <c r="Q29" s="1450"/>
      <c r="R29" s="1450"/>
      <c r="S29" s="1450"/>
      <c r="T29" s="1450"/>
      <c r="U29" s="1450"/>
      <c r="V29" s="1450"/>
      <c r="W29" s="1450"/>
      <c r="X29" s="1450"/>
      <c r="Y29" s="1450"/>
      <c r="Z29" s="1450"/>
      <c r="AA29" s="1450"/>
      <c r="AB29" s="1450"/>
      <c r="AC29" s="1450"/>
      <c r="AD29" s="1450"/>
      <c r="AE29" s="1450"/>
      <c r="AF29" s="1450"/>
      <c r="AG29" s="1450"/>
      <c r="AH29" s="1450"/>
      <c r="AI29" s="1450"/>
      <c r="AJ29" s="1450"/>
      <c r="AK29" s="1450"/>
      <c r="AL29" s="1450"/>
      <c r="AM29" s="1450"/>
      <c r="AN29" s="1450"/>
      <c r="AO29" s="1450"/>
      <c r="AP29" s="1450"/>
      <c r="AQ29" s="1450"/>
      <c r="AR29" s="1450"/>
      <c r="AS29" s="1450"/>
      <c r="AT29" s="1450"/>
      <c r="AU29" s="1450"/>
      <c r="AV29" s="1450"/>
      <c r="AW29" s="1450"/>
      <c r="AX29" s="1450"/>
      <c r="AY29" s="1450"/>
      <c r="AZ29" s="1450"/>
      <c r="BA29" s="1450"/>
      <c r="BB29" s="1450"/>
      <c r="BC29" s="1450"/>
      <c r="BD29" s="1450"/>
      <c r="BE29" s="1450"/>
      <c r="BF29" s="1450"/>
      <c r="BG29" s="1450"/>
      <c r="BH29" s="1450"/>
      <c r="BI29" s="1450"/>
      <c r="BJ29" s="1451"/>
      <c r="BN29" s="986" t="s">
        <v>242</v>
      </c>
      <c r="BO29" s="986"/>
      <c r="BP29" s="986"/>
      <c r="BQ29" s="986"/>
      <c r="BR29" s="986"/>
      <c r="BS29" s="986"/>
      <c r="BT29" s="986"/>
      <c r="BU29" s="986"/>
      <c r="BV29" s="986"/>
      <c r="BW29" s="986"/>
      <c r="BX29" s="986"/>
    </row>
    <row r="30" spans="2:102" ht="16.95" customHeight="1" x14ac:dyDescent="0.3">
      <c r="D30" s="1449"/>
      <c r="E30" s="1450"/>
      <c r="F30" s="1450"/>
      <c r="G30" s="1450"/>
      <c r="H30" s="1450"/>
      <c r="I30" s="1450"/>
      <c r="J30" s="1450"/>
      <c r="K30" s="1450"/>
      <c r="L30" s="1450"/>
      <c r="M30" s="1450"/>
      <c r="N30" s="1450"/>
      <c r="O30" s="1450"/>
      <c r="P30" s="1450"/>
      <c r="Q30" s="1450"/>
      <c r="R30" s="1450"/>
      <c r="S30" s="1450"/>
      <c r="T30" s="1450"/>
      <c r="U30" s="1450"/>
      <c r="V30" s="1450"/>
      <c r="W30" s="1450"/>
      <c r="X30" s="1450"/>
      <c r="Y30" s="1450"/>
      <c r="Z30" s="1450"/>
      <c r="AA30" s="1450"/>
      <c r="AB30" s="1450"/>
      <c r="AC30" s="1450"/>
      <c r="AD30" s="1450"/>
      <c r="AE30" s="1450"/>
      <c r="AF30" s="1450"/>
      <c r="AG30" s="1450"/>
      <c r="AH30" s="1450"/>
      <c r="AI30" s="1450"/>
      <c r="AJ30" s="1450"/>
      <c r="AK30" s="1450"/>
      <c r="AL30" s="1450"/>
      <c r="AM30" s="1450"/>
      <c r="AN30" s="1450"/>
      <c r="AO30" s="1450"/>
      <c r="AP30" s="1450"/>
      <c r="AQ30" s="1450"/>
      <c r="AR30" s="1450"/>
      <c r="AS30" s="1450"/>
      <c r="AT30" s="1450"/>
      <c r="AU30" s="1450"/>
      <c r="AV30" s="1450"/>
      <c r="AW30" s="1450"/>
      <c r="AX30" s="1450"/>
      <c r="AY30" s="1450"/>
      <c r="AZ30" s="1450"/>
      <c r="BA30" s="1450"/>
      <c r="BB30" s="1450"/>
      <c r="BC30" s="1450"/>
      <c r="BD30" s="1450"/>
      <c r="BE30" s="1450"/>
      <c r="BF30" s="1450"/>
      <c r="BG30" s="1450"/>
      <c r="BH30" s="1450"/>
      <c r="BI30" s="1450"/>
      <c r="BJ30" s="1451"/>
    </row>
    <row r="31" spans="2:102" ht="16.95" customHeight="1" x14ac:dyDescent="0.3">
      <c r="D31" s="155"/>
      <c r="F31" s="519"/>
      <c r="G31" s="519"/>
      <c r="H31" s="1444" t="s">
        <v>365</v>
      </c>
      <c r="I31" s="1444"/>
      <c r="J31" s="1444"/>
      <c r="K31" s="1444"/>
      <c r="L31" s="1444"/>
      <c r="M31" s="1444"/>
      <c r="N31" s="511"/>
      <c r="O31" s="511"/>
      <c r="P31" s="511"/>
      <c r="Q31" s="511"/>
      <c r="R31" s="1445" t="s">
        <v>366</v>
      </c>
      <c r="S31" s="1445"/>
      <c r="T31" s="1445"/>
      <c r="U31" s="1445"/>
      <c r="V31" s="1445"/>
      <c r="W31" s="1445"/>
      <c r="X31" s="1445"/>
      <c r="Y31" s="1445"/>
      <c r="Z31" s="1445"/>
      <c r="AA31" s="1445"/>
      <c r="AB31" s="1445"/>
      <c r="AC31" s="1445"/>
      <c r="AD31" s="1445"/>
      <c r="AE31" s="1445"/>
      <c r="AF31" s="1445"/>
      <c r="AG31" s="1445"/>
      <c r="AH31" s="1445"/>
      <c r="AI31" s="1445"/>
      <c r="AJ31" s="1445"/>
      <c r="AK31" s="1445"/>
      <c r="AL31" s="1445"/>
      <c r="AM31" s="1445"/>
      <c r="AN31" s="1445"/>
      <c r="AO31" s="1445"/>
      <c r="AP31" s="1445"/>
      <c r="AQ31" s="1445"/>
      <c r="AR31" s="1445"/>
      <c r="AS31" s="1445"/>
      <c r="AT31" s="1445"/>
      <c r="AU31" s="1445"/>
      <c r="AV31" s="1445"/>
      <c r="AW31" s="511"/>
      <c r="AX31" s="511"/>
      <c r="AY31" s="511"/>
      <c r="AZ31" s="511"/>
      <c r="BA31" s="511"/>
      <c r="BB31" s="1444" t="s">
        <v>367</v>
      </c>
      <c r="BC31" s="1444"/>
      <c r="BD31" s="1444"/>
      <c r="BE31" s="1444"/>
      <c r="BF31" s="1444"/>
      <c r="BG31" s="511"/>
      <c r="BH31" s="511"/>
      <c r="BI31" s="511"/>
      <c r="BJ31" s="23"/>
    </row>
    <row r="32" spans="2:102" ht="16.95" customHeight="1" x14ac:dyDescent="0.3">
      <c r="D32" s="130"/>
      <c r="H32" s="1446"/>
      <c r="I32" s="1447"/>
      <c r="J32" s="1447"/>
      <c r="K32" s="1447"/>
      <c r="L32" s="1447"/>
      <c r="M32" s="1447"/>
      <c r="N32" s="27"/>
      <c r="O32" s="27"/>
      <c r="P32" s="27"/>
      <c r="Q32" s="27"/>
      <c r="R32" s="1448"/>
      <c r="S32" s="1448"/>
      <c r="T32" s="1448"/>
      <c r="U32" s="1448"/>
      <c r="V32" s="1448"/>
      <c r="W32" s="1448"/>
      <c r="X32" s="1448"/>
      <c r="Y32" s="1448"/>
      <c r="Z32" s="1448"/>
      <c r="AA32" s="1448"/>
      <c r="AB32" s="1448"/>
      <c r="AC32" s="1448"/>
      <c r="AD32" s="1448"/>
      <c r="AE32" s="1448"/>
      <c r="AF32" s="1448"/>
      <c r="AG32" s="1448"/>
      <c r="AH32" s="1448"/>
      <c r="AI32" s="1448"/>
      <c r="AJ32" s="1448"/>
      <c r="AK32" s="1448"/>
      <c r="AL32" s="1448"/>
      <c r="AM32" s="1448"/>
      <c r="AN32" s="1448"/>
      <c r="AO32" s="1448"/>
      <c r="AP32" s="1448"/>
      <c r="AQ32" s="1448"/>
      <c r="AR32" s="1448"/>
      <c r="AS32" s="1448"/>
      <c r="AT32" s="1448"/>
      <c r="AU32" s="1448"/>
      <c r="AV32" s="1448"/>
      <c r="AW32" s="27"/>
      <c r="AX32" s="27"/>
      <c r="AY32" s="27"/>
      <c r="AZ32" s="27"/>
      <c r="BA32" s="27"/>
      <c r="BB32" s="1448"/>
      <c r="BC32" s="1448"/>
      <c r="BD32" s="1448"/>
      <c r="BE32" s="1448"/>
      <c r="BF32" s="1448"/>
      <c r="BJ32" s="23"/>
    </row>
    <row r="33" spans="4:62" ht="13.5" customHeight="1" x14ac:dyDescent="0.3">
      <c r="D33" s="130"/>
      <c r="H33" s="1446"/>
      <c r="I33" s="1447"/>
      <c r="J33" s="1447"/>
      <c r="K33" s="1447"/>
      <c r="L33" s="1447"/>
      <c r="M33" s="1447"/>
      <c r="N33" s="27"/>
      <c r="O33" s="27"/>
      <c r="P33" s="27"/>
      <c r="Q33" s="27"/>
      <c r="R33" s="1448"/>
      <c r="S33" s="1448"/>
      <c r="T33" s="1448"/>
      <c r="U33" s="1448"/>
      <c r="V33" s="1448"/>
      <c r="W33" s="1448"/>
      <c r="X33" s="1448"/>
      <c r="Y33" s="1448"/>
      <c r="Z33" s="1448"/>
      <c r="AA33" s="1448"/>
      <c r="AB33" s="1448"/>
      <c r="AC33" s="1448"/>
      <c r="AD33" s="1448"/>
      <c r="AE33" s="1448"/>
      <c r="AF33" s="1448"/>
      <c r="AG33" s="1448"/>
      <c r="AH33" s="1448"/>
      <c r="AI33" s="1448"/>
      <c r="AJ33" s="1448"/>
      <c r="AK33" s="1448"/>
      <c r="AL33" s="1448"/>
      <c r="AM33" s="1448"/>
      <c r="AN33" s="1448"/>
      <c r="AO33" s="1448"/>
      <c r="AP33" s="1448"/>
      <c r="AQ33" s="1448"/>
      <c r="AR33" s="1448"/>
      <c r="AS33" s="1448"/>
      <c r="AT33" s="1448"/>
      <c r="AU33" s="1448"/>
      <c r="AV33" s="1448"/>
      <c r="AW33" s="27"/>
      <c r="AX33" s="27"/>
      <c r="AY33" s="27"/>
      <c r="AZ33" s="27"/>
      <c r="BA33" s="27"/>
      <c r="BB33" s="1448"/>
      <c r="BC33" s="1448"/>
      <c r="BD33" s="1448"/>
      <c r="BE33" s="1448"/>
      <c r="BF33" s="1448"/>
      <c r="BJ33" s="23"/>
    </row>
    <row r="34" spans="4:62" ht="18" customHeight="1" x14ac:dyDescent="0.3">
      <c r="D34" s="130"/>
      <c r="H34" s="1446"/>
      <c r="I34" s="1447"/>
      <c r="J34" s="1447"/>
      <c r="K34" s="1447"/>
      <c r="L34" s="1447"/>
      <c r="M34" s="1447"/>
      <c r="N34" s="27"/>
      <c r="O34" s="27"/>
      <c r="P34" s="27"/>
      <c r="Q34" s="27"/>
      <c r="R34" s="1448"/>
      <c r="S34" s="1448"/>
      <c r="T34" s="1448"/>
      <c r="U34" s="1448"/>
      <c r="V34" s="1448"/>
      <c r="W34" s="1448"/>
      <c r="X34" s="1448"/>
      <c r="Y34" s="1448"/>
      <c r="Z34" s="1448"/>
      <c r="AA34" s="1448"/>
      <c r="AB34" s="1448"/>
      <c r="AC34" s="1448"/>
      <c r="AD34" s="1448"/>
      <c r="AE34" s="1448"/>
      <c r="AF34" s="1448"/>
      <c r="AG34" s="1448"/>
      <c r="AH34" s="1448"/>
      <c r="AI34" s="1448"/>
      <c r="AJ34" s="1448"/>
      <c r="AK34" s="1448"/>
      <c r="AL34" s="1448"/>
      <c r="AM34" s="1448"/>
      <c r="AN34" s="1448"/>
      <c r="AO34" s="1448"/>
      <c r="AP34" s="1448"/>
      <c r="AQ34" s="1448"/>
      <c r="AR34" s="1448"/>
      <c r="AS34" s="1448"/>
      <c r="AT34" s="1448"/>
      <c r="AU34" s="1448"/>
      <c r="AV34" s="1448"/>
      <c r="AW34" s="27"/>
      <c r="AX34" s="27"/>
      <c r="AY34" s="27"/>
      <c r="AZ34" s="27"/>
      <c r="BA34" s="27"/>
      <c r="BB34" s="1448"/>
      <c r="BC34" s="1448"/>
      <c r="BD34" s="1448"/>
      <c r="BE34" s="1448"/>
      <c r="BF34" s="1448"/>
      <c r="BJ34" s="23"/>
    </row>
    <row r="35" spans="4:62" ht="18" customHeight="1" x14ac:dyDescent="0.3">
      <c r="D35" s="130"/>
      <c r="H35" s="1446"/>
      <c r="I35" s="1447"/>
      <c r="J35" s="1447"/>
      <c r="K35" s="1447"/>
      <c r="L35" s="1447"/>
      <c r="M35" s="1447"/>
      <c r="N35" s="27"/>
      <c r="O35" s="27"/>
      <c r="P35" s="27"/>
      <c r="Q35" s="27"/>
      <c r="R35" s="1448"/>
      <c r="S35" s="1448"/>
      <c r="T35" s="1448"/>
      <c r="U35" s="1448"/>
      <c r="V35" s="1448"/>
      <c r="W35" s="1448"/>
      <c r="X35" s="1448"/>
      <c r="Y35" s="1448"/>
      <c r="Z35" s="1448"/>
      <c r="AA35" s="1448"/>
      <c r="AB35" s="1448"/>
      <c r="AC35" s="1448"/>
      <c r="AD35" s="1448"/>
      <c r="AE35" s="1448"/>
      <c r="AF35" s="1448"/>
      <c r="AG35" s="1448"/>
      <c r="AH35" s="1448"/>
      <c r="AI35" s="1448"/>
      <c r="AJ35" s="1448"/>
      <c r="AK35" s="1448"/>
      <c r="AL35" s="1448"/>
      <c r="AM35" s="1448"/>
      <c r="AN35" s="1448"/>
      <c r="AO35" s="1448"/>
      <c r="AP35" s="1448"/>
      <c r="AQ35" s="1448"/>
      <c r="AR35" s="1448"/>
      <c r="AS35" s="1448"/>
      <c r="AT35" s="1448"/>
      <c r="AU35" s="1448"/>
      <c r="AV35" s="1448"/>
      <c r="AW35" s="27"/>
      <c r="AX35" s="27"/>
      <c r="AY35" s="27"/>
      <c r="AZ35" s="27"/>
      <c r="BA35" s="27"/>
      <c r="BB35" s="1448"/>
      <c r="BC35" s="1448"/>
      <c r="BD35" s="1448"/>
      <c r="BE35" s="1448"/>
      <c r="BF35" s="1448"/>
      <c r="BJ35" s="23"/>
    </row>
    <row r="36" spans="4:62" ht="18" customHeight="1" thickBot="1" x14ac:dyDescent="0.35">
      <c r="D36" s="24"/>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6"/>
    </row>
    <row r="37" spans="4:62" ht="18" customHeight="1" x14ac:dyDescent="0.3"/>
    <row r="38" spans="4:62" ht="18" customHeight="1" x14ac:dyDescent="0.3"/>
  </sheetData>
  <sheetProtection algorithmName="SHA-512" hashValue="7xRDGBGUTr4PL0KHuVczFLleZULCMs2fhmUvALXdZRZADmK8oLJRzYViZmSJyQTE3L0dkmlk818yw3sK0RBJQQ==" saltValue="2URpns8ZekIsV/wMx7BWrQ==" spinCount="100000" sheet="1" objects="1" scenarios="1"/>
  <mergeCells count="46">
    <mergeCell ref="J13:O13"/>
    <mergeCell ref="P13:R13"/>
    <mergeCell ref="S13:BC13"/>
    <mergeCell ref="BD13:BJ13"/>
    <mergeCell ref="D4:BJ5"/>
    <mergeCell ref="D6:BJ8"/>
    <mergeCell ref="D10:P10"/>
    <mergeCell ref="Q10:AT10"/>
    <mergeCell ref="D12:BJ12"/>
    <mergeCell ref="D28:BJ28"/>
    <mergeCell ref="D29:BJ30"/>
    <mergeCell ref="D20:BJ20"/>
    <mergeCell ref="J14:O14"/>
    <mergeCell ref="P14:R14"/>
    <mergeCell ref="S14:BC14"/>
    <mergeCell ref="BD14:BJ14"/>
    <mergeCell ref="J15:O15"/>
    <mergeCell ref="P15:R15"/>
    <mergeCell ref="S15:BC15"/>
    <mergeCell ref="BD15:BJ15"/>
    <mergeCell ref="J16:O16"/>
    <mergeCell ref="P16:R16"/>
    <mergeCell ref="S16:BC16"/>
    <mergeCell ref="BD16:BJ16"/>
    <mergeCell ref="BF19:BH19"/>
    <mergeCell ref="D21:BJ21"/>
    <mergeCell ref="F22:G22"/>
    <mergeCell ref="F23:G23"/>
    <mergeCell ref="F24:G24"/>
    <mergeCell ref="F25:G25"/>
    <mergeCell ref="BN29:BX29"/>
    <mergeCell ref="H31:M31"/>
    <mergeCell ref="R31:AV31"/>
    <mergeCell ref="BB31:BF31"/>
    <mergeCell ref="H35:M35"/>
    <mergeCell ref="R35:AV35"/>
    <mergeCell ref="BB35:BF35"/>
    <mergeCell ref="H33:M33"/>
    <mergeCell ref="R33:AV33"/>
    <mergeCell ref="BB33:BF33"/>
    <mergeCell ref="H34:M34"/>
    <mergeCell ref="R34:AV34"/>
    <mergeCell ref="BB34:BF34"/>
    <mergeCell ref="H32:M32"/>
    <mergeCell ref="R32:AV32"/>
    <mergeCell ref="BB32:BF32"/>
  </mergeCells>
  <conditionalFormatting sqref="P13:BC17">
    <cfRule type="expression" dxfId="23" priority="1">
      <formula>#REF!&gt;5</formula>
    </cfRule>
  </conditionalFormatting>
  <dataValidations count="2">
    <dataValidation allowBlank="1" showInputMessage="1" showErrorMessage="1" promptTitle="Fire Department Name" prompt="You must enter the Fire Department name on the Automatic Aid Response Worksheets" sqref="Q10:AT10" xr:uid="{91E6719E-A19A-4C68-ADA4-F97964F8A753}"/>
    <dataValidation type="list" allowBlank="1" showInputMessage="1" showErrorMessage="1" sqref="BF19:BH19" xr:uid="{F03B701E-B8F5-42FB-A75E-C1977C2D9462}">
      <formula1>$CB$15:$CB$16</formula1>
    </dataValidation>
  </dataValidations>
  <printOptions horizontalCentered="1" verticalCentered="1"/>
  <pageMargins left="0" right="0" top="0" bottom="0" header="1" footer="0"/>
  <pageSetup orientation="portrait" r:id="rId1"/>
  <headerFooter>
    <oddHeader>&amp;C&amp;G</oddHeader>
    <oddFooter>&amp;L&amp;D&amp;R&amp;N</oddFooter>
  </headerFooter>
  <drawing r:id="rId2"/>
  <legacyDrawingHF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A5F7D-9E73-4F04-80F7-B95BF935981F}">
  <sheetPr>
    <tabColor theme="2" tint="-0.89999084444715716"/>
  </sheetPr>
  <dimension ref="C2:L28"/>
  <sheetViews>
    <sheetView showGridLines="0" showRowColHeaders="0" zoomScaleNormal="100" workbookViewId="0">
      <selection activeCell="D6" sqref="D6"/>
    </sheetView>
  </sheetViews>
  <sheetFormatPr defaultRowHeight="14.4" x14ac:dyDescent="0.3"/>
  <cols>
    <col min="1" max="1" width="9.109375" style="259"/>
    <col min="2" max="2" width="3.109375" style="259" customWidth="1"/>
    <col min="3" max="3" width="36.88671875" style="259" bestFit="1" customWidth="1"/>
    <col min="4" max="4" width="10.33203125" style="259" customWidth="1"/>
    <col min="5" max="6" width="9.6640625" style="259" customWidth="1"/>
    <col min="7" max="257" width="9.109375" style="259"/>
    <col min="258" max="258" width="3.109375" style="259" customWidth="1"/>
    <col min="259" max="259" width="36.88671875" style="259" bestFit="1" customWidth="1"/>
    <col min="260" max="260" width="10.33203125" style="259" customWidth="1"/>
    <col min="261" max="262" width="9.6640625" style="259" customWidth="1"/>
    <col min="263" max="513" width="9.109375" style="259"/>
    <col min="514" max="514" width="3.109375" style="259" customWidth="1"/>
    <col min="515" max="515" width="36.88671875" style="259" bestFit="1" customWidth="1"/>
    <col min="516" max="516" width="10.33203125" style="259" customWidth="1"/>
    <col min="517" max="518" width="9.6640625" style="259" customWidth="1"/>
    <col min="519" max="769" width="9.109375" style="259"/>
    <col min="770" max="770" width="3.109375" style="259" customWidth="1"/>
    <col min="771" max="771" width="36.88671875" style="259" bestFit="1" customWidth="1"/>
    <col min="772" max="772" width="10.33203125" style="259" customWidth="1"/>
    <col min="773" max="774" width="9.6640625" style="259" customWidth="1"/>
    <col min="775" max="1025" width="9.109375" style="259"/>
    <col min="1026" max="1026" width="3.109375" style="259" customWidth="1"/>
    <col min="1027" max="1027" width="36.88671875" style="259" bestFit="1" customWidth="1"/>
    <col min="1028" max="1028" width="10.33203125" style="259" customWidth="1"/>
    <col min="1029" max="1030" width="9.6640625" style="259" customWidth="1"/>
    <col min="1031" max="1281" width="9.109375" style="259"/>
    <col min="1282" max="1282" width="3.109375" style="259" customWidth="1"/>
    <col min="1283" max="1283" width="36.88671875" style="259" bestFit="1" customWidth="1"/>
    <col min="1284" max="1284" width="10.33203125" style="259" customWidth="1"/>
    <col min="1285" max="1286" width="9.6640625" style="259" customWidth="1"/>
    <col min="1287" max="1537" width="9.109375" style="259"/>
    <col min="1538" max="1538" width="3.109375" style="259" customWidth="1"/>
    <col min="1539" max="1539" width="36.88671875" style="259" bestFit="1" customWidth="1"/>
    <col min="1540" max="1540" width="10.33203125" style="259" customWidth="1"/>
    <col min="1541" max="1542" width="9.6640625" style="259" customWidth="1"/>
    <col min="1543" max="1793" width="9.109375" style="259"/>
    <col min="1794" max="1794" width="3.109375" style="259" customWidth="1"/>
    <col min="1795" max="1795" width="36.88671875" style="259" bestFit="1" customWidth="1"/>
    <col min="1796" max="1796" width="10.33203125" style="259" customWidth="1"/>
    <col min="1797" max="1798" width="9.6640625" style="259" customWidth="1"/>
    <col min="1799" max="2049" width="9.109375" style="259"/>
    <col min="2050" max="2050" width="3.109375" style="259" customWidth="1"/>
    <col min="2051" max="2051" width="36.88671875" style="259" bestFit="1" customWidth="1"/>
    <col min="2052" max="2052" width="10.33203125" style="259" customWidth="1"/>
    <col min="2053" max="2054" width="9.6640625" style="259" customWidth="1"/>
    <col min="2055" max="2305" width="9.109375" style="259"/>
    <col min="2306" max="2306" width="3.109375" style="259" customWidth="1"/>
    <col min="2307" max="2307" width="36.88671875" style="259" bestFit="1" customWidth="1"/>
    <col min="2308" max="2308" width="10.33203125" style="259" customWidth="1"/>
    <col min="2309" max="2310" width="9.6640625" style="259" customWidth="1"/>
    <col min="2311" max="2561" width="9.109375" style="259"/>
    <col min="2562" max="2562" width="3.109375" style="259" customWidth="1"/>
    <col min="2563" max="2563" width="36.88671875" style="259" bestFit="1" customWidth="1"/>
    <col min="2564" max="2564" width="10.33203125" style="259" customWidth="1"/>
    <col min="2565" max="2566" width="9.6640625" style="259" customWidth="1"/>
    <col min="2567" max="2817" width="9.109375" style="259"/>
    <col min="2818" max="2818" width="3.109375" style="259" customWidth="1"/>
    <col min="2819" max="2819" width="36.88671875" style="259" bestFit="1" customWidth="1"/>
    <col min="2820" max="2820" width="10.33203125" style="259" customWidth="1"/>
    <col min="2821" max="2822" width="9.6640625" style="259" customWidth="1"/>
    <col min="2823" max="3073" width="9.109375" style="259"/>
    <col min="3074" max="3074" width="3.109375" style="259" customWidth="1"/>
    <col min="3075" max="3075" width="36.88671875" style="259" bestFit="1" customWidth="1"/>
    <col min="3076" max="3076" width="10.33203125" style="259" customWidth="1"/>
    <col min="3077" max="3078" width="9.6640625" style="259" customWidth="1"/>
    <col min="3079" max="3329" width="9.109375" style="259"/>
    <col min="3330" max="3330" width="3.109375" style="259" customWidth="1"/>
    <col min="3331" max="3331" width="36.88671875" style="259" bestFit="1" customWidth="1"/>
    <col min="3332" max="3332" width="10.33203125" style="259" customWidth="1"/>
    <col min="3333" max="3334" width="9.6640625" style="259" customWidth="1"/>
    <col min="3335" max="3585" width="9.109375" style="259"/>
    <col min="3586" max="3586" width="3.109375" style="259" customWidth="1"/>
    <col min="3587" max="3587" width="36.88671875" style="259" bestFit="1" customWidth="1"/>
    <col min="3588" max="3588" width="10.33203125" style="259" customWidth="1"/>
    <col min="3589" max="3590" width="9.6640625" style="259" customWidth="1"/>
    <col min="3591" max="3841" width="9.109375" style="259"/>
    <col min="3842" max="3842" width="3.109375" style="259" customWidth="1"/>
    <col min="3843" max="3843" width="36.88671875" style="259" bestFit="1" customWidth="1"/>
    <col min="3844" max="3844" width="10.33203125" style="259" customWidth="1"/>
    <col min="3845" max="3846" width="9.6640625" style="259" customWidth="1"/>
    <col min="3847" max="4097" width="9.109375" style="259"/>
    <col min="4098" max="4098" width="3.109375" style="259" customWidth="1"/>
    <col min="4099" max="4099" width="36.88671875" style="259" bestFit="1" customWidth="1"/>
    <col min="4100" max="4100" width="10.33203125" style="259" customWidth="1"/>
    <col min="4101" max="4102" width="9.6640625" style="259" customWidth="1"/>
    <col min="4103" max="4353" width="9.109375" style="259"/>
    <col min="4354" max="4354" width="3.109375" style="259" customWidth="1"/>
    <col min="4355" max="4355" width="36.88671875" style="259" bestFit="1" customWidth="1"/>
    <col min="4356" max="4356" width="10.33203125" style="259" customWidth="1"/>
    <col min="4357" max="4358" width="9.6640625" style="259" customWidth="1"/>
    <col min="4359" max="4609" width="9.109375" style="259"/>
    <col min="4610" max="4610" width="3.109375" style="259" customWidth="1"/>
    <col min="4611" max="4611" width="36.88671875" style="259" bestFit="1" customWidth="1"/>
    <col min="4612" max="4612" width="10.33203125" style="259" customWidth="1"/>
    <col min="4613" max="4614" width="9.6640625" style="259" customWidth="1"/>
    <col min="4615" max="4865" width="9.109375" style="259"/>
    <col min="4866" max="4866" width="3.109375" style="259" customWidth="1"/>
    <col min="4867" max="4867" width="36.88671875" style="259" bestFit="1" customWidth="1"/>
    <col min="4868" max="4868" width="10.33203125" style="259" customWidth="1"/>
    <col min="4869" max="4870" width="9.6640625" style="259" customWidth="1"/>
    <col min="4871" max="5121" width="9.109375" style="259"/>
    <col min="5122" max="5122" width="3.109375" style="259" customWidth="1"/>
    <col min="5123" max="5123" width="36.88671875" style="259" bestFit="1" customWidth="1"/>
    <col min="5124" max="5124" width="10.33203125" style="259" customWidth="1"/>
    <col min="5125" max="5126" width="9.6640625" style="259" customWidth="1"/>
    <col min="5127" max="5377" width="9.109375" style="259"/>
    <col min="5378" max="5378" width="3.109375" style="259" customWidth="1"/>
    <col min="5379" max="5379" width="36.88671875" style="259" bestFit="1" customWidth="1"/>
    <col min="5380" max="5380" width="10.33203125" style="259" customWidth="1"/>
    <col min="5381" max="5382" width="9.6640625" style="259" customWidth="1"/>
    <col min="5383" max="5633" width="9.109375" style="259"/>
    <col min="5634" max="5634" width="3.109375" style="259" customWidth="1"/>
    <col min="5635" max="5635" width="36.88671875" style="259" bestFit="1" customWidth="1"/>
    <col min="5636" max="5636" width="10.33203125" style="259" customWidth="1"/>
    <col min="5637" max="5638" width="9.6640625" style="259" customWidth="1"/>
    <col min="5639" max="5889" width="9.109375" style="259"/>
    <col min="5890" max="5890" width="3.109375" style="259" customWidth="1"/>
    <col min="5891" max="5891" width="36.88671875" style="259" bestFit="1" customWidth="1"/>
    <col min="5892" max="5892" width="10.33203125" style="259" customWidth="1"/>
    <col min="5893" max="5894" width="9.6640625" style="259" customWidth="1"/>
    <col min="5895" max="6145" width="9.109375" style="259"/>
    <col min="6146" max="6146" width="3.109375" style="259" customWidth="1"/>
    <col min="6147" max="6147" width="36.88671875" style="259" bestFit="1" customWidth="1"/>
    <col min="6148" max="6148" width="10.33203125" style="259" customWidth="1"/>
    <col min="6149" max="6150" width="9.6640625" style="259" customWidth="1"/>
    <col min="6151" max="6401" width="9.109375" style="259"/>
    <col min="6402" max="6402" width="3.109375" style="259" customWidth="1"/>
    <col min="6403" max="6403" width="36.88671875" style="259" bestFit="1" customWidth="1"/>
    <col min="6404" max="6404" width="10.33203125" style="259" customWidth="1"/>
    <col min="6405" max="6406" width="9.6640625" style="259" customWidth="1"/>
    <col min="6407" max="6657" width="9.109375" style="259"/>
    <col min="6658" max="6658" width="3.109375" style="259" customWidth="1"/>
    <col min="6659" max="6659" width="36.88671875" style="259" bestFit="1" customWidth="1"/>
    <col min="6660" max="6660" width="10.33203125" style="259" customWidth="1"/>
    <col min="6661" max="6662" width="9.6640625" style="259" customWidth="1"/>
    <col min="6663" max="6913" width="9.109375" style="259"/>
    <col min="6914" max="6914" width="3.109375" style="259" customWidth="1"/>
    <col min="6915" max="6915" width="36.88671875" style="259" bestFit="1" customWidth="1"/>
    <col min="6916" max="6916" width="10.33203125" style="259" customWidth="1"/>
    <col min="6917" max="6918" width="9.6640625" style="259" customWidth="1"/>
    <col min="6919" max="7169" width="9.109375" style="259"/>
    <col min="7170" max="7170" width="3.109375" style="259" customWidth="1"/>
    <col min="7171" max="7171" width="36.88671875" style="259" bestFit="1" customWidth="1"/>
    <col min="7172" max="7172" width="10.33203125" style="259" customWidth="1"/>
    <col min="7173" max="7174" width="9.6640625" style="259" customWidth="1"/>
    <col min="7175" max="7425" width="9.109375" style="259"/>
    <col min="7426" max="7426" width="3.109375" style="259" customWidth="1"/>
    <col min="7427" max="7427" width="36.88671875" style="259" bestFit="1" customWidth="1"/>
    <col min="7428" max="7428" width="10.33203125" style="259" customWidth="1"/>
    <col min="7429" max="7430" width="9.6640625" style="259" customWidth="1"/>
    <col min="7431" max="7681" width="9.109375" style="259"/>
    <col min="7682" max="7682" width="3.109375" style="259" customWidth="1"/>
    <col min="7683" max="7683" width="36.88671875" style="259" bestFit="1" customWidth="1"/>
    <col min="7684" max="7684" width="10.33203125" style="259" customWidth="1"/>
    <col min="7685" max="7686" width="9.6640625" style="259" customWidth="1"/>
    <col min="7687" max="7937" width="9.109375" style="259"/>
    <col min="7938" max="7938" width="3.109375" style="259" customWidth="1"/>
    <col min="7939" max="7939" width="36.88671875" style="259" bestFit="1" customWidth="1"/>
    <col min="7940" max="7940" width="10.33203125" style="259" customWidth="1"/>
    <col min="7941" max="7942" width="9.6640625" style="259" customWidth="1"/>
    <col min="7943" max="8193" width="9.109375" style="259"/>
    <col min="8194" max="8194" width="3.109375" style="259" customWidth="1"/>
    <col min="8195" max="8195" width="36.88671875" style="259" bestFit="1" customWidth="1"/>
    <col min="8196" max="8196" width="10.33203125" style="259" customWidth="1"/>
    <col min="8197" max="8198" width="9.6640625" style="259" customWidth="1"/>
    <col min="8199" max="8449" width="9.109375" style="259"/>
    <col min="8450" max="8450" width="3.109375" style="259" customWidth="1"/>
    <col min="8451" max="8451" width="36.88671875" style="259" bestFit="1" customWidth="1"/>
    <col min="8452" max="8452" width="10.33203125" style="259" customWidth="1"/>
    <col min="8453" max="8454" width="9.6640625" style="259" customWidth="1"/>
    <col min="8455" max="8705" width="9.109375" style="259"/>
    <col min="8706" max="8706" width="3.109375" style="259" customWidth="1"/>
    <col min="8707" max="8707" width="36.88671875" style="259" bestFit="1" customWidth="1"/>
    <col min="8708" max="8708" width="10.33203125" style="259" customWidth="1"/>
    <col min="8709" max="8710" width="9.6640625" style="259" customWidth="1"/>
    <col min="8711" max="8961" width="9.109375" style="259"/>
    <col min="8962" max="8962" width="3.109375" style="259" customWidth="1"/>
    <col min="8963" max="8963" width="36.88671875" style="259" bestFit="1" customWidth="1"/>
    <col min="8964" max="8964" width="10.33203125" style="259" customWidth="1"/>
    <col min="8965" max="8966" width="9.6640625" style="259" customWidth="1"/>
    <col min="8967" max="9217" width="9.109375" style="259"/>
    <col min="9218" max="9218" width="3.109375" style="259" customWidth="1"/>
    <col min="9219" max="9219" width="36.88671875" style="259" bestFit="1" customWidth="1"/>
    <col min="9220" max="9220" width="10.33203125" style="259" customWidth="1"/>
    <col min="9221" max="9222" width="9.6640625" style="259" customWidth="1"/>
    <col min="9223" max="9473" width="9.109375" style="259"/>
    <col min="9474" max="9474" width="3.109375" style="259" customWidth="1"/>
    <col min="9475" max="9475" width="36.88671875" style="259" bestFit="1" customWidth="1"/>
    <col min="9476" max="9476" width="10.33203125" style="259" customWidth="1"/>
    <col min="9477" max="9478" width="9.6640625" style="259" customWidth="1"/>
    <col min="9479" max="9729" width="9.109375" style="259"/>
    <col min="9730" max="9730" width="3.109375" style="259" customWidth="1"/>
    <col min="9731" max="9731" width="36.88671875" style="259" bestFit="1" customWidth="1"/>
    <col min="9732" max="9732" width="10.33203125" style="259" customWidth="1"/>
    <col min="9733" max="9734" width="9.6640625" style="259" customWidth="1"/>
    <col min="9735" max="9985" width="9.109375" style="259"/>
    <col min="9986" max="9986" width="3.109375" style="259" customWidth="1"/>
    <col min="9987" max="9987" width="36.88671875" style="259" bestFit="1" customWidth="1"/>
    <col min="9988" max="9988" width="10.33203125" style="259" customWidth="1"/>
    <col min="9989" max="9990" width="9.6640625" style="259" customWidth="1"/>
    <col min="9991" max="10241" width="9.109375" style="259"/>
    <col min="10242" max="10242" width="3.109375" style="259" customWidth="1"/>
    <col min="10243" max="10243" width="36.88671875" style="259" bestFit="1" customWidth="1"/>
    <col min="10244" max="10244" width="10.33203125" style="259" customWidth="1"/>
    <col min="10245" max="10246" width="9.6640625" style="259" customWidth="1"/>
    <col min="10247" max="10497" width="9.109375" style="259"/>
    <col min="10498" max="10498" width="3.109375" style="259" customWidth="1"/>
    <col min="10499" max="10499" width="36.88671875" style="259" bestFit="1" customWidth="1"/>
    <col min="10500" max="10500" width="10.33203125" style="259" customWidth="1"/>
    <col min="10501" max="10502" width="9.6640625" style="259" customWidth="1"/>
    <col min="10503" max="10753" width="9.109375" style="259"/>
    <col min="10754" max="10754" width="3.109375" style="259" customWidth="1"/>
    <col min="10755" max="10755" width="36.88671875" style="259" bestFit="1" customWidth="1"/>
    <col min="10756" max="10756" width="10.33203125" style="259" customWidth="1"/>
    <col min="10757" max="10758" width="9.6640625" style="259" customWidth="1"/>
    <col min="10759" max="11009" width="9.109375" style="259"/>
    <col min="11010" max="11010" width="3.109375" style="259" customWidth="1"/>
    <col min="11011" max="11011" width="36.88671875" style="259" bestFit="1" customWidth="1"/>
    <col min="11012" max="11012" width="10.33203125" style="259" customWidth="1"/>
    <col min="11013" max="11014" width="9.6640625" style="259" customWidth="1"/>
    <col min="11015" max="11265" width="9.109375" style="259"/>
    <col min="11266" max="11266" width="3.109375" style="259" customWidth="1"/>
    <col min="11267" max="11267" width="36.88671875" style="259" bestFit="1" customWidth="1"/>
    <col min="11268" max="11268" width="10.33203125" style="259" customWidth="1"/>
    <col min="11269" max="11270" width="9.6640625" style="259" customWidth="1"/>
    <col min="11271" max="11521" width="9.109375" style="259"/>
    <col min="11522" max="11522" width="3.109375" style="259" customWidth="1"/>
    <col min="11523" max="11523" width="36.88671875" style="259" bestFit="1" customWidth="1"/>
    <col min="11524" max="11524" width="10.33203125" style="259" customWidth="1"/>
    <col min="11525" max="11526" width="9.6640625" style="259" customWidth="1"/>
    <col min="11527" max="11777" width="9.109375" style="259"/>
    <col min="11778" max="11778" width="3.109375" style="259" customWidth="1"/>
    <col min="11779" max="11779" width="36.88671875" style="259" bestFit="1" customWidth="1"/>
    <col min="11780" max="11780" width="10.33203125" style="259" customWidth="1"/>
    <col min="11781" max="11782" width="9.6640625" style="259" customWidth="1"/>
    <col min="11783" max="12033" width="9.109375" style="259"/>
    <col min="12034" max="12034" width="3.109375" style="259" customWidth="1"/>
    <col min="12035" max="12035" width="36.88671875" style="259" bestFit="1" customWidth="1"/>
    <col min="12036" max="12036" width="10.33203125" style="259" customWidth="1"/>
    <col min="12037" max="12038" width="9.6640625" style="259" customWidth="1"/>
    <col min="12039" max="12289" width="9.109375" style="259"/>
    <col min="12290" max="12290" width="3.109375" style="259" customWidth="1"/>
    <col min="12291" max="12291" width="36.88671875" style="259" bestFit="1" customWidth="1"/>
    <col min="12292" max="12292" width="10.33203125" style="259" customWidth="1"/>
    <col min="12293" max="12294" width="9.6640625" style="259" customWidth="1"/>
    <col min="12295" max="12545" width="9.109375" style="259"/>
    <col min="12546" max="12546" width="3.109375" style="259" customWidth="1"/>
    <col min="12547" max="12547" width="36.88671875" style="259" bestFit="1" customWidth="1"/>
    <col min="12548" max="12548" width="10.33203125" style="259" customWidth="1"/>
    <col min="12549" max="12550" width="9.6640625" style="259" customWidth="1"/>
    <col min="12551" max="12801" width="9.109375" style="259"/>
    <col min="12802" max="12802" width="3.109375" style="259" customWidth="1"/>
    <col min="12803" max="12803" width="36.88671875" style="259" bestFit="1" customWidth="1"/>
    <col min="12804" max="12804" width="10.33203125" style="259" customWidth="1"/>
    <col min="12805" max="12806" width="9.6640625" style="259" customWidth="1"/>
    <col min="12807" max="13057" width="9.109375" style="259"/>
    <col min="13058" max="13058" width="3.109375" style="259" customWidth="1"/>
    <col min="13059" max="13059" width="36.88671875" style="259" bestFit="1" customWidth="1"/>
    <col min="13060" max="13060" width="10.33203125" style="259" customWidth="1"/>
    <col min="13061" max="13062" width="9.6640625" style="259" customWidth="1"/>
    <col min="13063" max="13313" width="9.109375" style="259"/>
    <col min="13314" max="13314" width="3.109375" style="259" customWidth="1"/>
    <col min="13315" max="13315" width="36.88671875" style="259" bestFit="1" customWidth="1"/>
    <col min="13316" max="13316" width="10.33203125" style="259" customWidth="1"/>
    <col min="13317" max="13318" width="9.6640625" style="259" customWidth="1"/>
    <col min="13319" max="13569" width="9.109375" style="259"/>
    <col min="13570" max="13570" width="3.109375" style="259" customWidth="1"/>
    <col min="13571" max="13571" width="36.88671875" style="259" bestFit="1" customWidth="1"/>
    <col min="13572" max="13572" width="10.33203125" style="259" customWidth="1"/>
    <col min="13573" max="13574" width="9.6640625" style="259" customWidth="1"/>
    <col min="13575" max="13825" width="9.109375" style="259"/>
    <col min="13826" max="13826" width="3.109375" style="259" customWidth="1"/>
    <col min="13827" max="13827" width="36.88671875" style="259" bestFit="1" customWidth="1"/>
    <col min="13828" max="13828" width="10.33203125" style="259" customWidth="1"/>
    <col min="13829" max="13830" width="9.6640625" style="259" customWidth="1"/>
    <col min="13831" max="14081" width="9.109375" style="259"/>
    <col min="14082" max="14082" width="3.109375" style="259" customWidth="1"/>
    <col min="14083" max="14083" width="36.88671875" style="259" bestFit="1" customWidth="1"/>
    <col min="14084" max="14084" width="10.33203125" style="259" customWidth="1"/>
    <col min="14085" max="14086" width="9.6640625" style="259" customWidth="1"/>
    <col min="14087" max="14337" width="9.109375" style="259"/>
    <col min="14338" max="14338" width="3.109375" style="259" customWidth="1"/>
    <col min="14339" max="14339" width="36.88671875" style="259" bestFit="1" customWidth="1"/>
    <col min="14340" max="14340" width="10.33203125" style="259" customWidth="1"/>
    <col min="14341" max="14342" width="9.6640625" style="259" customWidth="1"/>
    <col min="14343" max="14593" width="9.109375" style="259"/>
    <col min="14594" max="14594" width="3.109375" style="259" customWidth="1"/>
    <col min="14595" max="14595" width="36.88671875" style="259" bestFit="1" customWidth="1"/>
    <col min="14596" max="14596" width="10.33203125" style="259" customWidth="1"/>
    <col min="14597" max="14598" width="9.6640625" style="259" customWidth="1"/>
    <col min="14599" max="14849" width="9.109375" style="259"/>
    <col min="14850" max="14850" width="3.109375" style="259" customWidth="1"/>
    <col min="14851" max="14851" width="36.88671875" style="259" bestFit="1" customWidth="1"/>
    <col min="14852" max="14852" width="10.33203125" style="259" customWidth="1"/>
    <col min="14853" max="14854" width="9.6640625" style="259" customWidth="1"/>
    <col min="14855" max="15105" width="9.109375" style="259"/>
    <col min="15106" max="15106" width="3.109375" style="259" customWidth="1"/>
    <col min="15107" max="15107" width="36.88671875" style="259" bestFit="1" customWidth="1"/>
    <col min="15108" max="15108" width="10.33203125" style="259" customWidth="1"/>
    <col min="15109" max="15110" width="9.6640625" style="259" customWidth="1"/>
    <col min="15111" max="15361" width="9.109375" style="259"/>
    <col min="15362" max="15362" width="3.109375" style="259" customWidth="1"/>
    <col min="15363" max="15363" width="36.88671875" style="259" bestFit="1" customWidth="1"/>
    <col min="15364" max="15364" width="10.33203125" style="259" customWidth="1"/>
    <col min="15365" max="15366" width="9.6640625" style="259" customWidth="1"/>
    <col min="15367" max="15617" width="9.109375" style="259"/>
    <col min="15618" max="15618" width="3.109375" style="259" customWidth="1"/>
    <col min="15619" max="15619" width="36.88671875" style="259" bestFit="1" customWidth="1"/>
    <col min="15620" max="15620" width="10.33203125" style="259" customWidth="1"/>
    <col min="15621" max="15622" width="9.6640625" style="259" customWidth="1"/>
    <col min="15623" max="15873" width="9.109375" style="259"/>
    <col min="15874" max="15874" width="3.109375" style="259" customWidth="1"/>
    <col min="15875" max="15875" width="36.88671875" style="259" bestFit="1" customWidth="1"/>
    <col min="15876" max="15876" width="10.33203125" style="259" customWidth="1"/>
    <col min="15877" max="15878" width="9.6640625" style="259" customWidth="1"/>
    <col min="15879" max="16129" width="9.109375" style="259"/>
    <col min="16130" max="16130" width="3.109375" style="259" customWidth="1"/>
    <col min="16131" max="16131" width="36.88671875" style="259" bestFit="1" customWidth="1"/>
    <col min="16132" max="16132" width="10.33203125" style="259" customWidth="1"/>
    <col min="16133" max="16134" width="9.6640625" style="259" customWidth="1"/>
    <col min="16135" max="16384" width="9.109375" style="259"/>
  </cols>
  <sheetData>
    <row r="2" spans="3:12" ht="15" thickBot="1" x14ac:dyDescent="0.35"/>
    <row r="3" spans="3:12" ht="17.25" customHeight="1" x14ac:dyDescent="0.3">
      <c r="C3" s="1461" t="s">
        <v>639</v>
      </c>
      <c r="D3" s="1462"/>
      <c r="E3" s="1465" t="s">
        <v>640</v>
      </c>
      <c r="F3" s="1467" t="s">
        <v>641</v>
      </c>
    </row>
    <row r="4" spans="3:12" ht="14.25" customHeight="1" thickBot="1" x14ac:dyDescent="0.35">
      <c r="C4" s="1463"/>
      <c r="D4" s="1464"/>
      <c r="E4" s="1466"/>
      <c r="F4" s="1468"/>
    </row>
    <row r="5" spans="3:12" ht="20.100000000000001" customHeight="1" thickBot="1" x14ac:dyDescent="0.35">
      <c r="C5" s="1469" t="s">
        <v>735</v>
      </c>
      <c r="D5" s="1470"/>
      <c r="E5" s="1470"/>
      <c r="F5" s="1471"/>
    </row>
    <row r="6" spans="3:12" ht="15" thickBot="1" x14ac:dyDescent="0.35">
      <c r="C6" s="260" t="s">
        <v>642</v>
      </c>
      <c r="D6" s="336"/>
      <c r="E6" s="261">
        <f>D6*0.002</f>
        <v>0</v>
      </c>
      <c r="F6" s="262">
        <v>0.2</v>
      </c>
    </row>
    <row r="7" spans="3:12" ht="9" customHeight="1" thickBot="1" x14ac:dyDescent="0.35">
      <c r="C7" s="263"/>
      <c r="E7" s="264"/>
      <c r="F7" s="265"/>
      <c r="L7" s="266"/>
    </row>
    <row r="8" spans="3:12" ht="20.100000000000001" customHeight="1" thickBot="1" x14ac:dyDescent="0.35">
      <c r="C8" s="1472" t="s">
        <v>736</v>
      </c>
      <c r="D8" s="1473"/>
      <c r="E8" s="1473"/>
      <c r="F8" s="1474"/>
      <c r="L8" s="267"/>
    </row>
    <row r="9" spans="3:12" ht="30.75" customHeight="1" thickBot="1" x14ac:dyDescent="0.35">
      <c r="C9" s="1475" t="s">
        <v>643</v>
      </c>
      <c r="D9" s="1476"/>
      <c r="E9" s="337">
        <v>0.15</v>
      </c>
      <c r="F9" s="268">
        <v>0.15</v>
      </c>
    </row>
    <row r="10" spans="3:12" ht="9" customHeight="1" thickBot="1" x14ac:dyDescent="0.35">
      <c r="C10" s="263"/>
      <c r="E10" s="264"/>
      <c r="F10" s="265"/>
    </row>
    <row r="11" spans="3:12" ht="20.100000000000001" customHeight="1" thickBot="1" x14ac:dyDescent="0.35">
      <c r="C11" s="1469" t="s">
        <v>644</v>
      </c>
      <c r="D11" s="1470"/>
      <c r="E11" s="1470"/>
      <c r="F11" s="1471"/>
    </row>
    <row r="12" spans="3:12" ht="45.75" customHeight="1" thickBot="1" x14ac:dyDescent="0.35">
      <c r="C12" s="1477" t="s">
        <v>645</v>
      </c>
      <c r="D12" s="1478"/>
      <c r="E12" s="338">
        <v>0.1</v>
      </c>
      <c r="F12" s="269">
        <v>0.1</v>
      </c>
    </row>
    <row r="13" spans="3:12" ht="9" customHeight="1" thickBot="1" x14ac:dyDescent="0.35">
      <c r="C13" s="263"/>
      <c r="E13" s="270"/>
      <c r="F13" s="265"/>
    </row>
    <row r="14" spans="3:12" ht="20.100000000000001" customHeight="1" thickBot="1" x14ac:dyDescent="0.35">
      <c r="C14" s="1469" t="s">
        <v>734</v>
      </c>
      <c r="D14" s="1470"/>
      <c r="E14" s="1470"/>
      <c r="F14" s="1471"/>
    </row>
    <row r="15" spans="3:12" ht="30" customHeight="1" x14ac:dyDescent="0.3">
      <c r="C15" s="1479" t="s">
        <v>646</v>
      </c>
      <c r="D15" s="1480"/>
      <c r="E15" s="339"/>
      <c r="F15" s="271">
        <v>0.35</v>
      </c>
    </row>
    <row r="16" spans="3:12" x14ac:dyDescent="0.3">
      <c r="C16" s="1481" t="s">
        <v>647</v>
      </c>
      <c r="D16" s="1482"/>
      <c r="E16" s="272"/>
      <c r="F16" s="273"/>
    </row>
    <row r="17" spans="3:6" ht="30" customHeight="1" x14ac:dyDescent="0.3">
      <c r="C17" s="1459" t="s">
        <v>648</v>
      </c>
      <c r="D17" s="1460"/>
      <c r="E17" s="340"/>
      <c r="F17" s="273">
        <v>0.2</v>
      </c>
    </row>
    <row r="18" spans="3:6" x14ac:dyDescent="0.3">
      <c r="C18" s="1481" t="s">
        <v>647</v>
      </c>
      <c r="D18" s="1482"/>
      <c r="E18" s="272"/>
      <c r="F18" s="273"/>
    </row>
    <row r="19" spans="3:6" ht="33" customHeight="1" thickBot="1" x14ac:dyDescent="0.35">
      <c r="C19" s="1483" t="s">
        <v>649</v>
      </c>
      <c r="D19" s="1484"/>
      <c r="E19" s="341"/>
      <c r="F19" s="274">
        <v>0.1</v>
      </c>
    </row>
    <row r="20" spans="3:6" ht="9" customHeight="1" thickBot="1" x14ac:dyDescent="0.35">
      <c r="C20" s="263"/>
      <c r="E20" s="270"/>
      <c r="F20" s="265"/>
    </row>
    <row r="21" spans="3:6" ht="20.100000000000001" customHeight="1" thickBot="1" x14ac:dyDescent="0.35">
      <c r="C21" s="1469" t="s">
        <v>650</v>
      </c>
      <c r="D21" s="1470"/>
      <c r="E21" s="1470"/>
      <c r="F21" s="1471"/>
    </row>
    <row r="22" spans="3:6" ht="30" customHeight="1" x14ac:dyDescent="0.3">
      <c r="C22" s="1485" t="s">
        <v>651</v>
      </c>
      <c r="D22" s="1486"/>
      <c r="E22" s="342">
        <v>0.1</v>
      </c>
      <c r="F22" s="275">
        <v>0.1</v>
      </c>
    </row>
    <row r="23" spans="3:6" x14ac:dyDescent="0.3">
      <c r="C23" s="1481" t="s">
        <v>647</v>
      </c>
      <c r="D23" s="1487"/>
      <c r="E23" s="276"/>
      <c r="F23" s="277"/>
    </row>
    <row r="24" spans="3:6" ht="30.75" customHeight="1" thickBot="1" x14ac:dyDescent="0.35">
      <c r="C24" s="1488" t="s">
        <v>652</v>
      </c>
      <c r="D24" s="1489"/>
      <c r="E24" s="341"/>
      <c r="F24" s="278">
        <v>0.05</v>
      </c>
    </row>
    <row r="25" spans="3:6" ht="9" customHeight="1" thickBot="1" x14ac:dyDescent="0.35">
      <c r="C25" s="263"/>
      <c r="E25" s="270"/>
      <c r="F25" s="279"/>
    </row>
    <row r="26" spans="3:6" ht="20.100000000000001" customHeight="1" thickBot="1" x14ac:dyDescent="0.35">
      <c r="C26" s="1469" t="s">
        <v>653</v>
      </c>
      <c r="D26" s="1470"/>
      <c r="E26" s="1470"/>
      <c r="F26" s="1471"/>
    </row>
    <row r="27" spans="3:6" ht="50.25" customHeight="1" thickBot="1" x14ac:dyDescent="0.35">
      <c r="C27" s="1477" t="s">
        <v>654</v>
      </c>
      <c r="D27" s="1478"/>
      <c r="E27" s="338">
        <v>0.1</v>
      </c>
      <c r="F27" s="269">
        <v>0.1</v>
      </c>
    </row>
    <row r="28" spans="3:6" ht="15" thickBot="1" x14ac:dyDescent="0.35">
      <c r="E28" s="280">
        <f>SUM(E6:E27)</f>
        <v>0.44999999999999996</v>
      </c>
      <c r="F28" s="281" t="s">
        <v>655</v>
      </c>
    </row>
  </sheetData>
  <sheetProtection algorithmName="SHA-512" hashValue="8MVPjPYNPOcIy9p1JH6u0TWMC030wgKJcDKHU2kk7zJ0j1F5LFKWc6KasqKztZKnQCwooSH4mLx4uipzWj/VsQ==" saltValue="4rtHG2Nz1MRHFx71S80UMA==" spinCount="100000" sheet="1" objects="1" scenarios="1"/>
  <mergeCells count="20">
    <mergeCell ref="C17:D17"/>
    <mergeCell ref="C3:D4"/>
    <mergeCell ref="E3:E4"/>
    <mergeCell ref="F3:F4"/>
    <mergeCell ref="C5:F5"/>
    <mergeCell ref="C8:F8"/>
    <mergeCell ref="C9:D9"/>
    <mergeCell ref="C11:F11"/>
    <mergeCell ref="C12:D12"/>
    <mergeCell ref="C14:F14"/>
    <mergeCell ref="C15:D15"/>
    <mergeCell ref="C16:D16"/>
    <mergeCell ref="C26:F26"/>
    <mergeCell ref="C27:D27"/>
    <mergeCell ref="C18:D18"/>
    <mergeCell ref="C19:D19"/>
    <mergeCell ref="C21:F21"/>
    <mergeCell ref="C22:D22"/>
    <mergeCell ref="C23:D23"/>
    <mergeCell ref="C24:D24"/>
  </mergeCells>
  <pageMargins left="0.7" right="0.7" top="0.75" bottom="0.75" header="0.3" footer="0.3"/>
  <pageSetup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7DF22-87C8-47FD-BE5D-A6EFDECD924D}">
  <sheetPr>
    <tabColor theme="2" tint="-0.89999084444715716"/>
  </sheetPr>
  <dimension ref="B1:CX38"/>
  <sheetViews>
    <sheetView showGridLines="0" showRowColHeaders="0" zoomScaleNormal="100" workbookViewId="0">
      <selection activeCell="F22" sqref="F22:G22"/>
    </sheetView>
  </sheetViews>
  <sheetFormatPr defaultRowHeight="14.4" x14ac:dyDescent="0.3"/>
  <cols>
    <col min="1" max="1" width="2.6640625" customWidth="1"/>
    <col min="2" max="2" width="27.6640625" customWidth="1"/>
    <col min="3" max="3" width="2.6640625" customWidth="1"/>
    <col min="4" max="61" width="1.5546875" customWidth="1"/>
    <col min="62" max="62" width="3.109375" customWidth="1"/>
    <col min="63" max="72" width="1.5546875" customWidth="1"/>
    <col min="74" max="74" width="4" hidden="1" customWidth="1"/>
    <col min="80" max="80" width="0" hidden="1" customWidth="1"/>
    <col min="81" max="81" width="12.44140625" hidden="1" customWidth="1"/>
    <col min="86" max="86" width="10.6640625" customWidth="1"/>
  </cols>
  <sheetData>
    <row r="1" spans="2:82" ht="5.0999999999999996" customHeight="1" x14ac:dyDescent="0.3"/>
    <row r="2" spans="2:82" x14ac:dyDescent="0.3">
      <c r="AD2" s="144"/>
    </row>
    <row r="3" spans="2:82" ht="9.9" customHeight="1" thickBot="1" x14ac:dyDescent="0.35">
      <c r="D3" s="97"/>
      <c r="E3" s="97"/>
      <c r="F3" s="97"/>
      <c r="G3" s="97"/>
      <c r="H3" s="97"/>
      <c r="I3" s="97"/>
      <c r="J3" s="97"/>
      <c r="K3" s="97"/>
      <c r="L3" s="97"/>
      <c r="M3" s="97"/>
      <c r="N3" s="97"/>
      <c r="O3" s="97"/>
      <c r="P3" s="97"/>
      <c r="Q3" s="97"/>
      <c r="R3" s="97"/>
      <c r="S3" s="97"/>
      <c r="T3" s="97"/>
      <c r="U3" s="97"/>
      <c r="V3" s="97"/>
      <c r="W3" s="97"/>
      <c r="X3" s="97"/>
      <c r="Y3" s="97"/>
    </row>
    <row r="4" spans="2:82" ht="18" customHeight="1" x14ac:dyDescent="0.3">
      <c r="D4" s="1413" t="s">
        <v>779</v>
      </c>
      <c r="E4" s="1414"/>
      <c r="F4" s="1414"/>
      <c r="G4" s="1414"/>
      <c r="H4" s="1414"/>
      <c r="I4" s="1414"/>
      <c r="J4" s="1414"/>
      <c r="K4" s="1414"/>
      <c r="L4" s="1414"/>
      <c r="M4" s="1414"/>
      <c r="N4" s="1414"/>
      <c r="O4" s="1414"/>
      <c r="P4" s="1414"/>
      <c r="Q4" s="1414"/>
      <c r="R4" s="1414"/>
      <c r="S4" s="1414"/>
      <c r="T4" s="1414"/>
      <c r="U4" s="1414"/>
      <c r="V4" s="1414"/>
      <c r="W4" s="1414"/>
      <c r="X4" s="1414"/>
      <c r="Y4" s="1414"/>
      <c r="Z4" s="1414"/>
      <c r="AA4" s="1414"/>
      <c r="AB4" s="1414"/>
      <c r="AC4" s="1414"/>
      <c r="AD4" s="1414"/>
      <c r="AE4" s="1414"/>
      <c r="AF4" s="1414"/>
      <c r="AG4" s="1414"/>
      <c r="AH4" s="1414"/>
      <c r="AI4" s="1414"/>
      <c r="AJ4" s="1414"/>
      <c r="AK4" s="1414"/>
      <c r="AL4" s="1414"/>
      <c r="AM4" s="1414"/>
      <c r="AN4" s="1414"/>
      <c r="AO4" s="1414"/>
      <c r="AP4" s="1414"/>
      <c r="AQ4" s="1414"/>
      <c r="AR4" s="1414"/>
      <c r="AS4" s="1414"/>
      <c r="AT4" s="1414"/>
      <c r="AU4" s="1414"/>
      <c r="AV4" s="1414"/>
      <c r="AW4" s="1414"/>
      <c r="AX4" s="1414"/>
      <c r="AY4" s="1414"/>
      <c r="AZ4" s="1414"/>
      <c r="BA4" s="1414"/>
      <c r="BB4" s="1414"/>
      <c r="BC4" s="1414"/>
      <c r="BD4" s="1414"/>
      <c r="BE4" s="1414"/>
      <c r="BF4" s="1414"/>
      <c r="BG4" s="1414"/>
      <c r="BH4" s="1414"/>
      <c r="BI4" s="1414"/>
      <c r="BJ4" s="1415"/>
      <c r="BK4" s="97"/>
      <c r="BL4" s="97"/>
      <c r="BM4" s="97"/>
      <c r="BN4" s="97"/>
      <c r="BO4" s="97"/>
      <c r="BP4" s="97"/>
      <c r="BQ4" s="97"/>
      <c r="BR4" s="97"/>
      <c r="BS4" s="97"/>
      <c r="BT4" s="97"/>
    </row>
    <row r="5" spans="2:82" ht="6.75" customHeight="1" thickBot="1" x14ac:dyDescent="0.35">
      <c r="D5" s="1416"/>
      <c r="E5" s="1417"/>
      <c r="F5" s="1417"/>
      <c r="G5" s="1417"/>
      <c r="H5" s="1417"/>
      <c r="I5" s="1417"/>
      <c r="J5" s="1417"/>
      <c r="K5" s="1417"/>
      <c r="L5" s="1417"/>
      <c r="M5" s="1417"/>
      <c r="N5" s="1417"/>
      <c r="O5" s="1417"/>
      <c r="P5" s="1417"/>
      <c r="Q5" s="1417"/>
      <c r="R5" s="1417"/>
      <c r="S5" s="1417"/>
      <c r="T5" s="1417"/>
      <c r="U5" s="1417"/>
      <c r="V5" s="1417"/>
      <c r="W5" s="1417"/>
      <c r="X5" s="1417"/>
      <c r="Y5" s="1417"/>
      <c r="Z5" s="1417"/>
      <c r="AA5" s="1417"/>
      <c r="AB5" s="1417"/>
      <c r="AC5" s="1417"/>
      <c r="AD5" s="1417"/>
      <c r="AE5" s="1417"/>
      <c r="AF5" s="1417"/>
      <c r="AG5" s="1417"/>
      <c r="AH5" s="1417"/>
      <c r="AI5" s="1417"/>
      <c r="AJ5" s="1417"/>
      <c r="AK5" s="1417"/>
      <c r="AL5" s="1417"/>
      <c r="AM5" s="1417"/>
      <c r="AN5" s="1417"/>
      <c r="AO5" s="1417"/>
      <c r="AP5" s="1417"/>
      <c r="AQ5" s="1417"/>
      <c r="AR5" s="1417"/>
      <c r="AS5" s="1417"/>
      <c r="AT5" s="1417"/>
      <c r="AU5" s="1417"/>
      <c r="AV5" s="1417"/>
      <c r="AW5" s="1417"/>
      <c r="AX5" s="1417"/>
      <c r="AY5" s="1417"/>
      <c r="AZ5" s="1417"/>
      <c r="BA5" s="1417"/>
      <c r="BB5" s="1417"/>
      <c r="BC5" s="1417"/>
      <c r="BD5" s="1417"/>
      <c r="BE5" s="1417"/>
      <c r="BF5" s="1417"/>
      <c r="BG5" s="1417"/>
      <c r="BH5" s="1417"/>
      <c r="BI5" s="1417"/>
      <c r="BJ5" s="1418"/>
      <c r="BK5" s="97"/>
      <c r="BL5" s="97"/>
      <c r="BM5" s="97"/>
      <c r="BN5" s="97"/>
      <c r="BO5" s="97"/>
      <c r="BP5" s="97"/>
      <c r="BQ5" s="97"/>
      <c r="BR5" s="97"/>
      <c r="BS5" s="97"/>
      <c r="BT5" s="97"/>
    </row>
    <row r="6" spans="2:82" ht="18" customHeight="1" x14ac:dyDescent="0.3">
      <c r="D6" s="1419" t="s">
        <v>357</v>
      </c>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c r="AD6" s="1420"/>
      <c r="AE6" s="1420"/>
      <c r="AF6" s="1420"/>
      <c r="AG6" s="1420"/>
      <c r="AH6" s="1420"/>
      <c r="AI6" s="1420"/>
      <c r="AJ6" s="1420"/>
      <c r="AK6" s="1420"/>
      <c r="AL6" s="1420"/>
      <c r="AM6" s="1420"/>
      <c r="AN6" s="1420"/>
      <c r="AO6" s="1420"/>
      <c r="AP6" s="1420"/>
      <c r="AQ6" s="1420"/>
      <c r="AR6" s="1420"/>
      <c r="AS6" s="1420"/>
      <c r="AT6" s="1420"/>
      <c r="AU6" s="1420"/>
      <c r="AV6" s="1420"/>
      <c r="AW6" s="1420"/>
      <c r="AX6" s="1420"/>
      <c r="AY6" s="1420"/>
      <c r="AZ6" s="1420"/>
      <c r="BA6" s="1420"/>
      <c r="BB6" s="1420"/>
      <c r="BC6" s="1420"/>
      <c r="BD6" s="1420"/>
      <c r="BE6" s="1420"/>
      <c r="BF6" s="1420"/>
      <c r="BG6" s="1420"/>
      <c r="BH6" s="1420"/>
      <c r="BI6" s="1420"/>
      <c r="BJ6" s="1421"/>
      <c r="CA6" s="111"/>
      <c r="CD6" s="282"/>
    </row>
    <row r="7" spans="2:82" ht="18" customHeight="1" x14ac:dyDescent="0.3">
      <c r="D7" s="1422"/>
      <c r="E7" s="1423"/>
      <c r="F7" s="1423"/>
      <c r="G7" s="1423"/>
      <c r="H7" s="1423"/>
      <c r="I7" s="1423"/>
      <c r="J7" s="1423"/>
      <c r="K7" s="1423"/>
      <c r="L7" s="1423"/>
      <c r="M7" s="1423"/>
      <c r="N7" s="1423"/>
      <c r="O7" s="1423"/>
      <c r="P7" s="1423"/>
      <c r="Q7" s="1423"/>
      <c r="R7" s="1423"/>
      <c r="S7" s="1423"/>
      <c r="T7" s="1423"/>
      <c r="U7" s="1423"/>
      <c r="V7" s="1423"/>
      <c r="W7" s="1423"/>
      <c r="X7" s="1423"/>
      <c r="Y7" s="1423"/>
      <c r="Z7" s="1423"/>
      <c r="AA7" s="1423"/>
      <c r="AB7" s="1423"/>
      <c r="AC7" s="1423"/>
      <c r="AD7" s="1423"/>
      <c r="AE7" s="1423"/>
      <c r="AF7" s="1423"/>
      <c r="AG7" s="1423"/>
      <c r="AH7" s="1423"/>
      <c r="AI7" s="1423"/>
      <c r="AJ7" s="1423"/>
      <c r="AK7" s="1423"/>
      <c r="AL7" s="1423"/>
      <c r="AM7" s="1423"/>
      <c r="AN7" s="1423"/>
      <c r="AO7" s="1423"/>
      <c r="AP7" s="1423"/>
      <c r="AQ7" s="1423"/>
      <c r="AR7" s="1423"/>
      <c r="AS7" s="1423"/>
      <c r="AT7" s="1423"/>
      <c r="AU7" s="1423"/>
      <c r="AV7" s="1423"/>
      <c r="AW7" s="1423"/>
      <c r="AX7" s="1423"/>
      <c r="AY7" s="1423"/>
      <c r="AZ7" s="1423"/>
      <c r="BA7" s="1423"/>
      <c r="BB7" s="1423"/>
      <c r="BC7" s="1423"/>
      <c r="BD7" s="1423"/>
      <c r="BE7" s="1423"/>
      <c r="BF7" s="1423"/>
      <c r="BG7" s="1423"/>
      <c r="BH7" s="1423"/>
      <c r="BI7" s="1423"/>
      <c r="BJ7" s="1424"/>
    </row>
    <row r="8" spans="2:82" ht="12" customHeight="1" x14ac:dyDescent="0.3">
      <c r="D8" s="1422"/>
      <c r="E8" s="1423"/>
      <c r="F8" s="1423"/>
      <c r="G8" s="1423"/>
      <c r="H8" s="1423"/>
      <c r="I8" s="1423"/>
      <c r="J8" s="1423"/>
      <c r="K8" s="1423"/>
      <c r="L8" s="1423"/>
      <c r="M8" s="1423"/>
      <c r="N8" s="1423"/>
      <c r="O8" s="1423"/>
      <c r="P8" s="1423"/>
      <c r="Q8" s="1423"/>
      <c r="R8" s="1423"/>
      <c r="S8" s="1423"/>
      <c r="T8" s="1423"/>
      <c r="U8" s="1423"/>
      <c r="V8" s="1423"/>
      <c r="W8" s="1423"/>
      <c r="X8" s="1423"/>
      <c r="Y8" s="1423"/>
      <c r="Z8" s="1423"/>
      <c r="AA8" s="1423"/>
      <c r="AB8" s="1423"/>
      <c r="AC8" s="1423"/>
      <c r="AD8" s="1423"/>
      <c r="AE8" s="1423"/>
      <c r="AF8" s="1423"/>
      <c r="AG8" s="1423"/>
      <c r="AH8" s="1423"/>
      <c r="AI8" s="1423"/>
      <c r="AJ8" s="1423"/>
      <c r="AK8" s="1423"/>
      <c r="AL8" s="1423"/>
      <c r="AM8" s="1423"/>
      <c r="AN8" s="1423"/>
      <c r="AO8" s="1423"/>
      <c r="AP8" s="1423"/>
      <c r="AQ8" s="1423"/>
      <c r="AR8" s="1423"/>
      <c r="AS8" s="1423"/>
      <c r="AT8" s="1423"/>
      <c r="AU8" s="1423"/>
      <c r="AV8" s="1423"/>
      <c r="AW8" s="1423"/>
      <c r="AX8" s="1423"/>
      <c r="AY8" s="1423"/>
      <c r="AZ8" s="1423"/>
      <c r="BA8" s="1423"/>
      <c r="BB8" s="1423"/>
      <c r="BC8" s="1423"/>
      <c r="BD8" s="1423"/>
      <c r="BE8" s="1423"/>
      <c r="BF8" s="1423"/>
      <c r="BG8" s="1423"/>
      <c r="BH8" s="1423"/>
      <c r="BI8" s="1423"/>
      <c r="BJ8" s="1424"/>
    </row>
    <row r="9" spans="2:82" ht="9" customHeight="1" x14ac:dyDescent="0.3">
      <c r="D9" s="145"/>
      <c r="E9" s="513"/>
      <c r="F9" s="513"/>
      <c r="G9" s="513"/>
      <c r="H9" s="513"/>
      <c r="I9" s="513"/>
      <c r="J9" s="513"/>
      <c r="K9" s="513"/>
      <c r="L9" s="513"/>
      <c r="M9" s="513"/>
      <c r="N9" s="513"/>
      <c r="O9" s="513"/>
      <c r="P9" s="513"/>
      <c r="Q9" s="513"/>
      <c r="R9" s="513"/>
      <c r="S9" s="513"/>
      <c r="T9" s="513"/>
      <c r="U9" s="513"/>
      <c r="V9" s="513"/>
      <c r="W9" s="513"/>
      <c r="X9" s="513"/>
      <c r="Y9" s="513"/>
      <c r="Z9" s="513"/>
      <c r="AA9" s="513"/>
      <c r="AB9" s="513"/>
      <c r="AC9" s="513"/>
      <c r="AD9" s="513"/>
      <c r="AE9" s="513"/>
      <c r="AF9" s="513"/>
      <c r="AG9" s="513"/>
      <c r="AH9" s="513"/>
      <c r="AI9" s="513"/>
      <c r="AJ9" s="513"/>
      <c r="AK9" s="513"/>
      <c r="AL9" s="513"/>
      <c r="AM9" s="513"/>
      <c r="AN9" s="513"/>
      <c r="AO9" s="513"/>
      <c r="AP9" s="513"/>
      <c r="AQ9" s="513"/>
      <c r="AR9" s="513"/>
      <c r="AS9" s="513"/>
      <c r="AT9" s="513"/>
      <c r="AU9" s="513"/>
      <c r="AV9" s="513"/>
      <c r="AW9" s="513"/>
      <c r="AX9" s="513"/>
      <c r="AY9" s="513"/>
      <c r="AZ9" s="513"/>
      <c r="BA9" s="513"/>
      <c r="BB9" s="513"/>
      <c r="BC9" s="513"/>
      <c r="BD9" s="513"/>
      <c r="BE9" s="513"/>
      <c r="BF9" s="513"/>
      <c r="BG9" s="513"/>
      <c r="BH9" s="513"/>
      <c r="BI9" s="513"/>
      <c r="BJ9" s="146"/>
    </row>
    <row r="10" spans="2:82" ht="18" customHeight="1" thickBot="1" x14ac:dyDescent="0.35">
      <c r="D10" s="1425" t="s">
        <v>358</v>
      </c>
      <c r="E10" s="1166"/>
      <c r="F10" s="1166"/>
      <c r="G10" s="1166"/>
      <c r="H10" s="1166"/>
      <c r="I10" s="1166"/>
      <c r="J10" s="1166"/>
      <c r="K10" s="1166"/>
      <c r="L10" s="1166"/>
      <c r="M10" s="1166"/>
      <c r="N10" s="1166"/>
      <c r="O10" s="1166"/>
      <c r="P10" s="1426"/>
      <c r="Q10" s="1427">
        <f>'Automatic Response (2)'!G5</f>
        <v>0</v>
      </c>
      <c r="R10" s="1428"/>
      <c r="S10" s="1428"/>
      <c r="T10" s="1428"/>
      <c r="U10" s="1428"/>
      <c r="V10" s="1428"/>
      <c r="W10" s="1428"/>
      <c r="X10" s="1428"/>
      <c r="Y10" s="1428"/>
      <c r="Z10" s="1428"/>
      <c r="AA10" s="1428"/>
      <c r="AB10" s="1428"/>
      <c r="AC10" s="1428"/>
      <c r="AD10" s="1428"/>
      <c r="AE10" s="1428"/>
      <c r="AF10" s="1428"/>
      <c r="AG10" s="1428"/>
      <c r="AH10" s="1428"/>
      <c r="AI10" s="1428"/>
      <c r="AJ10" s="1428"/>
      <c r="AK10" s="1428"/>
      <c r="AL10" s="1428"/>
      <c r="AM10" s="1428"/>
      <c r="AN10" s="1428"/>
      <c r="AO10" s="1428"/>
      <c r="AP10" s="1428"/>
      <c r="AQ10" s="1428"/>
      <c r="AR10" s="1428"/>
      <c r="AS10" s="1428"/>
      <c r="AT10" s="1429"/>
      <c r="AX10" s="5"/>
      <c r="AY10" s="5"/>
      <c r="AZ10" s="5"/>
      <c r="BA10" s="5"/>
      <c r="BB10" s="5"/>
      <c r="BC10" s="5"/>
      <c r="BD10" s="5"/>
      <c r="BE10" s="5"/>
      <c r="BF10" s="5"/>
      <c r="BG10" s="5"/>
      <c r="BH10" s="5"/>
      <c r="BI10" s="5"/>
      <c r="BJ10" s="23"/>
    </row>
    <row r="11" spans="2:82" ht="9" customHeight="1" thickBot="1" x14ac:dyDescent="0.35">
      <c r="B11" s="525"/>
      <c r="D11" s="147"/>
      <c r="E11" s="148"/>
      <c r="F11" s="148"/>
      <c r="G11" s="148"/>
      <c r="H11" s="148"/>
      <c r="I11" s="148"/>
      <c r="J11" s="148"/>
      <c r="K11" s="148"/>
      <c r="L11" s="148"/>
      <c r="M11" s="148"/>
      <c r="N11" s="148"/>
      <c r="O11" s="148"/>
      <c r="P11" s="148"/>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25"/>
      <c r="AP11" s="25"/>
      <c r="AQ11" s="25"/>
      <c r="AR11" s="25"/>
      <c r="AS11" s="25"/>
      <c r="AT11" s="25"/>
      <c r="AU11" s="25"/>
      <c r="AV11" s="25"/>
      <c r="AW11" s="25"/>
      <c r="AX11" s="7"/>
      <c r="AY11" s="7"/>
      <c r="AZ11" s="7"/>
      <c r="BA11" s="7"/>
      <c r="BB11" s="7"/>
      <c r="BC11" s="7"/>
      <c r="BD11" s="7"/>
      <c r="BE11" s="7"/>
      <c r="BF11" s="7"/>
      <c r="BG11" s="7"/>
      <c r="BH11" s="7"/>
      <c r="BI11" s="7"/>
      <c r="BJ11" s="26"/>
    </row>
    <row r="12" spans="2:82" ht="16.95" customHeight="1" x14ac:dyDescent="0.3">
      <c r="B12" s="526"/>
      <c r="D12" s="1439" t="s">
        <v>360</v>
      </c>
      <c r="E12" s="1440"/>
      <c r="F12" s="1440"/>
      <c r="G12" s="1440"/>
      <c r="H12" s="1440"/>
      <c r="I12" s="1440"/>
      <c r="J12" s="1440"/>
      <c r="K12" s="1440"/>
      <c r="L12" s="1440"/>
      <c r="M12" s="1440"/>
      <c r="N12" s="1440"/>
      <c r="O12" s="1440"/>
      <c r="P12" s="1440"/>
      <c r="Q12" s="1440"/>
      <c r="R12" s="1440"/>
      <c r="S12" s="1440"/>
      <c r="T12" s="1440"/>
      <c r="U12" s="1440"/>
      <c r="V12" s="1440"/>
      <c r="W12" s="1440"/>
      <c r="X12" s="1440"/>
      <c r="Y12" s="1440"/>
      <c r="Z12" s="1440"/>
      <c r="AA12" s="1440"/>
      <c r="AB12" s="1440"/>
      <c r="AC12" s="1440"/>
      <c r="AD12" s="1440"/>
      <c r="AE12" s="1440"/>
      <c r="AF12" s="1440"/>
      <c r="AG12" s="1440"/>
      <c r="AH12" s="1440"/>
      <c r="AI12" s="1440"/>
      <c r="AJ12" s="1440"/>
      <c r="AK12" s="1440"/>
      <c r="AL12" s="1440"/>
      <c r="AM12" s="1440"/>
      <c r="AN12" s="1440"/>
      <c r="AO12" s="1440"/>
      <c r="AP12" s="1440"/>
      <c r="AQ12" s="1440"/>
      <c r="AR12" s="1440"/>
      <c r="AS12" s="1440"/>
      <c r="AT12" s="1440"/>
      <c r="AU12" s="1440"/>
      <c r="AV12" s="1440"/>
      <c r="AW12" s="1440"/>
      <c r="AX12" s="1440"/>
      <c r="AY12" s="1440"/>
      <c r="AZ12" s="1440"/>
      <c r="BA12" s="1440"/>
      <c r="BB12" s="1440"/>
      <c r="BC12" s="1440"/>
      <c r="BD12" s="1440"/>
      <c r="BE12" s="1440"/>
      <c r="BF12" s="1440"/>
      <c r="BG12" s="1440"/>
      <c r="BH12" s="1440"/>
      <c r="BI12" s="1440"/>
      <c r="BJ12" s="1441"/>
    </row>
    <row r="13" spans="2:82" ht="17.399999999999999" customHeight="1" x14ac:dyDescent="0.3">
      <c r="B13" s="522"/>
      <c r="D13" s="152"/>
      <c r="E13" s="514"/>
      <c r="F13" s="514"/>
      <c r="G13" s="514"/>
      <c r="H13" s="514"/>
      <c r="I13" s="514"/>
      <c r="J13" s="1430" t="s">
        <v>361</v>
      </c>
      <c r="K13" s="1431"/>
      <c r="L13" s="1431"/>
      <c r="M13" s="1431"/>
      <c r="N13" s="1431"/>
      <c r="O13" s="1432"/>
      <c r="P13" s="1433"/>
      <c r="Q13" s="1434"/>
      <c r="R13" s="1435"/>
      <c r="S13" s="1433"/>
      <c r="T13" s="1434"/>
      <c r="U13" s="1434"/>
      <c r="V13" s="1434"/>
      <c r="W13" s="1434"/>
      <c r="X13" s="1434"/>
      <c r="Y13" s="1434"/>
      <c r="Z13" s="1434"/>
      <c r="AA13" s="1434"/>
      <c r="AB13" s="1434"/>
      <c r="AC13" s="1434"/>
      <c r="AD13" s="1434"/>
      <c r="AE13" s="1434"/>
      <c r="AF13" s="1434"/>
      <c r="AG13" s="1434"/>
      <c r="AH13" s="1434"/>
      <c r="AI13" s="1434"/>
      <c r="AJ13" s="1434"/>
      <c r="AK13" s="1434"/>
      <c r="AL13" s="1434"/>
      <c r="AM13" s="1434"/>
      <c r="AN13" s="1434"/>
      <c r="AO13" s="1434"/>
      <c r="AP13" s="1434"/>
      <c r="AQ13" s="1434"/>
      <c r="AR13" s="1434"/>
      <c r="AS13" s="1434"/>
      <c r="AT13" s="1434"/>
      <c r="AU13" s="1434"/>
      <c r="AV13" s="1434"/>
      <c r="AW13" s="1434"/>
      <c r="AX13" s="1434"/>
      <c r="AY13" s="1434"/>
      <c r="AZ13" s="1434"/>
      <c r="BA13" s="1434"/>
      <c r="BB13" s="1434"/>
      <c r="BC13" s="1435"/>
      <c r="BD13" s="1436"/>
      <c r="BE13" s="1437"/>
      <c r="BF13" s="1437"/>
      <c r="BG13" s="1437"/>
      <c r="BH13" s="1437"/>
      <c r="BI13" s="1437"/>
      <c r="BJ13" s="1438"/>
    </row>
    <row r="14" spans="2:82" ht="18" customHeight="1" x14ac:dyDescent="0.3">
      <c r="B14" s="522"/>
      <c r="D14" s="153"/>
      <c r="E14" s="515"/>
      <c r="F14" s="515"/>
      <c r="G14" s="515"/>
      <c r="H14" s="515"/>
      <c r="I14" s="515"/>
      <c r="J14" s="1430" t="s">
        <v>361</v>
      </c>
      <c r="K14" s="1431"/>
      <c r="L14" s="1431"/>
      <c r="M14" s="1431"/>
      <c r="N14" s="1431"/>
      <c r="O14" s="1432"/>
      <c r="P14" s="1433"/>
      <c r="Q14" s="1434"/>
      <c r="R14" s="1435"/>
      <c r="S14" s="1433"/>
      <c r="T14" s="1434"/>
      <c r="U14" s="1434"/>
      <c r="V14" s="1434"/>
      <c r="W14" s="1434"/>
      <c r="X14" s="1434"/>
      <c r="Y14" s="1434"/>
      <c r="Z14" s="1434"/>
      <c r="AA14" s="1434"/>
      <c r="AB14" s="1434"/>
      <c r="AC14" s="1434"/>
      <c r="AD14" s="1434"/>
      <c r="AE14" s="1434"/>
      <c r="AF14" s="1434"/>
      <c r="AG14" s="1434"/>
      <c r="AH14" s="1434"/>
      <c r="AI14" s="1434"/>
      <c r="AJ14" s="1434"/>
      <c r="AK14" s="1434"/>
      <c r="AL14" s="1434"/>
      <c r="AM14" s="1434"/>
      <c r="AN14" s="1434"/>
      <c r="AO14" s="1434"/>
      <c r="AP14" s="1434"/>
      <c r="AQ14" s="1434"/>
      <c r="AR14" s="1434"/>
      <c r="AS14" s="1434"/>
      <c r="AT14" s="1434"/>
      <c r="AU14" s="1434"/>
      <c r="AV14" s="1434"/>
      <c r="AW14" s="1434"/>
      <c r="AX14" s="1434"/>
      <c r="AY14" s="1434"/>
      <c r="AZ14" s="1434"/>
      <c r="BA14" s="1434"/>
      <c r="BB14" s="1434"/>
      <c r="BC14" s="1435"/>
      <c r="BD14" s="1436"/>
      <c r="BE14" s="1437"/>
      <c r="BF14" s="1437"/>
      <c r="BG14" s="1437"/>
      <c r="BH14" s="1437"/>
      <c r="BI14" s="1437"/>
      <c r="BJ14" s="1438"/>
    </row>
    <row r="15" spans="2:82" ht="16.5" customHeight="1" x14ac:dyDescent="0.3">
      <c r="B15" s="522"/>
      <c r="D15" s="153"/>
      <c r="E15" s="515"/>
      <c r="F15" s="515"/>
      <c r="G15" s="515"/>
      <c r="H15" s="515"/>
      <c r="I15" s="515"/>
      <c r="J15" s="1430" t="s">
        <v>361</v>
      </c>
      <c r="K15" s="1431"/>
      <c r="L15" s="1431"/>
      <c r="M15" s="1431"/>
      <c r="N15" s="1431"/>
      <c r="O15" s="1432"/>
      <c r="P15" s="1433"/>
      <c r="Q15" s="1434"/>
      <c r="R15" s="1435"/>
      <c r="S15" s="1433"/>
      <c r="T15" s="1434"/>
      <c r="U15" s="1434"/>
      <c r="V15" s="1434"/>
      <c r="W15" s="1434"/>
      <c r="X15" s="1434"/>
      <c r="Y15" s="1434"/>
      <c r="Z15" s="1434"/>
      <c r="AA15" s="1434"/>
      <c r="AB15" s="1434"/>
      <c r="AC15" s="1434"/>
      <c r="AD15" s="1434"/>
      <c r="AE15" s="1434"/>
      <c r="AF15" s="1434"/>
      <c r="AG15" s="1434"/>
      <c r="AH15" s="1434"/>
      <c r="AI15" s="1434"/>
      <c r="AJ15" s="1434"/>
      <c r="AK15" s="1434"/>
      <c r="AL15" s="1434"/>
      <c r="AM15" s="1434"/>
      <c r="AN15" s="1434"/>
      <c r="AO15" s="1434"/>
      <c r="AP15" s="1434"/>
      <c r="AQ15" s="1434"/>
      <c r="AR15" s="1434"/>
      <c r="AS15" s="1434"/>
      <c r="AT15" s="1434"/>
      <c r="AU15" s="1434"/>
      <c r="AV15" s="1434"/>
      <c r="AW15" s="1434"/>
      <c r="AX15" s="1434"/>
      <c r="AY15" s="1434"/>
      <c r="AZ15" s="1434"/>
      <c r="BA15" s="1434"/>
      <c r="BB15" s="1434"/>
      <c r="BC15" s="1435"/>
      <c r="BD15" s="1436"/>
      <c r="BE15" s="1437"/>
      <c r="BF15" s="1437"/>
      <c r="BG15" s="1437"/>
      <c r="BH15" s="1437"/>
      <c r="BI15" s="1437"/>
      <c r="BJ15" s="1438"/>
      <c r="CB15" t="s">
        <v>40</v>
      </c>
      <c r="CC15" s="5" t="s">
        <v>45</v>
      </c>
    </row>
    <row r="16" spans="2:82" ht="15.75" customHeight="1" x14ac:dyDescent="0.3">
      <c r="B16" s="522"/>
      <c r="D16" s="153"/>
      <c r="E16" s="515"/>
      <c r="F16" s="515"/>
      <c r="G16" s="515"/>
      <c r="H16" s="515"/>
      <c r="I16" s="515"/>
      <c r="J16" s="1443" t="s">
        <v>361</v>
      </c>
      <c r="K16" s="1443"/>
      <c r="L16" s="1443"/>
      <c r="M16" s="1443"/>
      <c r="N16" s="1443"/>
      <c r="O16" s="1443"/>
      <c r="P16" s="1442"/>
      <c r="Q16" s="1442"/>
      <c r="R16" s="1442"/>
      <c r="S16" s="1442"/>
      <c r="T16" s="1442"/>
      <c r="U16" s="1442"/>
      <c r="V16" s="1442"/>
      <c r="W16" s="1442"/>
      <c r="X16" s="1442"/>
      <c r="Y16" s="1442"/>
      <c r="Z16" s="1442"/>
      <c r="AA16" s="1442"/>
      <c r="AB16" s="1442"/>
      <c r="AC16" s="1442"/>
      <c r="AD16" s="1442"/>
      <c r="AE16" s="1442"/>
      <c r="AF16" s="1442"/>
      <c r="AG16" s="1442"/>
      <c r="AH16" s="1442"/>
      <c r="AI16" s="1442"/>
      <c r="AJ16" s="1442"/>
      <c r="AK16" s="1442"/>
      <c r="AL16" s="1442"/>
      <c r="AM16" s="1442"/>
      <c r="AN16" s="1442"/>
      <c r="AO16" s="1442"/>
      <c r="AP16" s="1442"/>
      <c r="AQ16" s="1442"/>
      <c r="AR16" s="1442"/>
      <c r="AS16" s="1442"/>
      <c r="AT16" s="1442"/>
      <c r="AU16" s="1442"/>
      <c r="AV16" s="1442"/>
      <c r="AW16" s="1442"/>
      <c r="AX16" s="1442"/>
      <c r="AY16" s="1442"/>
      <c r="AZ16" s="1442"/>
      <c r="BA16" s="1442"/>
      <c r="BB16" s="1442"/>
      <c r="BC16" s="1442"/>
      <c r="BD16" s="1436"/>
      <c r="BE16" s="1437"/>
      <c r="BF16" s="1437"/>
      <c r="BG16" s="1437"/>
      <c r="BH16" s="1437"/>
      <c r="BI16" s="1437"/>
      <c r="BJ16" s="1438"/>
      <c r="CB16" t="s">
        <v>41</v>
      </c>
      <c r="CC16" s="5" t="s">
        <v>47</v>
      </c>
    </row>
    <row r="17" spans="2:102" ht="12.75" customHeight="1" thickBot="1" x14ac:dyDescent="0.35">
      <c r="B17" s="524">
        <f>'AA Calcultor  (7)'!E28</f>
        <v>0.44999999999999996</v>
      </c>
      <c r="D17" s="610"/>
      <c r="E17" s="611"/>
      <c r="F17" s="611"/>
      <c r="G17" s="611"/>
      <c r="H17" s="611"/>
      <c r="I17" s="611"/>
      <c r="J17" s="614"/>
      <c r="K17" s="614"/>
      <c r="L17" s="614"/>
      <c r="M17" s="614"/>
      <c r="N17" s="614"/>
      <c r="O17" s="614"/>
      <c r="P17" s="839"/>
      <c r="Q17" s="839"/>
      <c r="R17" s="839"/>
      <c r="S17" s="839"/>
      <c r="T17" s="839"/>
      <c r="U17" s="839"/>
      <c r="V17" s="839"/>
      <c r="W17" s="839"/>
      <c r="X17" s="839"/>
      <c r="Y17" s="839"/>
      <c r="Z17" s="839"/>
      <c r="AA17" s="839"/>
      <c r="AB17" s="839"/>
      <c r="AC17" s="839"/>
      <c r="AD17" s="839"/>
      <c r="AE17" s="839"/>
      <c r="AF17" s="839"/>
      <c r="AG17" s="839"/>
      <c r="AH17" s="839"/>
      <c r="AI17" s="839"/>
      <c r="AJ17" s="839"/>
      <c r="AK17" s="839"/>
      <c r="AL17" s="839"/>
      <c r="AM17" s="839"/>
      <c r="AN17" s="839"/>
      <c r="AO17" s="839"/>
      <c r="AP17" s="839"/>
      <c r="AQ17" s="839"/>
      <c r="AR17" s="839"/>
      <c r="AS17" s="839"/>
      <c r="AT17" s="839"/>
      <c r="AU17" s="839"/>
      <c r="AV17" s="839"/>
      <c r="AW17" s="839"/>
      <c r="AX17" s="839"/>
      <c r="AY17" s="839"/>
      <c r="AZ17" s="839"/>
      <c r="BA17" s="839"/>
      <c r="BB17" s="839"/>
      <c r="BC17" s="839"/>
      <c r="BD17" s="615"/>
      <c r="BE17" s="615"/>
      <c r="BF17" s="615"/>
      <c r="BG17" s="615"/>
      <c r="BH17" s="615"/>
      <c r="BI17" s="615"/>
      <c r="BJ17" s="616"/>
      <c r="CC17" s="5" t="s">
        <v>46</v>
      </c>
    </row>
    <row r="18" spans="2:102" ht="16.95" customHeight="1" thickBot="1" x14ac:dyDescent="0.35">
      <c r="B18" s="523"/>
      <c r="D18" s="508"/>
      <c r="E18" s="509"/>
      <c r="F18" s="509"/>
      <c r="G18" s="509"/>
      <c r="H18" s="509"/>
      <c r="I18" s="509"/>
      <c r="J18" s="510"/>
      <c r="K18" s="510"/>
      <c r="L18" s="511"/>
      <c r="M18" s="512"/>
      <c r="N18" s="512"/>
      <c r="O18" s="512"/>
      <c r="P18" s="512"/>
      <c r="Q18" s="512"/>
      <c r="R18" s="512"/>
      <c r="S18" s="512"/>
      <c r="T18" s="512"/>
      <c r="U18" s="512"/>
      <c r="V18" s="512"/>
      <c r="W18" s="512"/>
      <c r="X18" s="512"/>
      <c r="Y18" s="512"/>
      <c r="Z18" s="512"/>
      <c r="AA18" s="512"/>
      <c r="AB18" s="512"/>
      <c r="AC18" s="512"/>
      <c r="AD18" s="512"/>
      <c r="AE18" s="512"/>
      <c r="AF18" s="512"/>
      <c r="AG18" s="512"/>
      <c r="AH18" s="512"/>
      <c r="AI18" s="512"/>
      <c r="AJ18" s="512"/>
      <c r="AK18" s="512"/>
      <c r="AL18" s="512"/>
      <c r="AM18" s="512"/>
      <c r="AN18" s="512"/>
      <c r="AO18" s="47"/>
      <c r="AP18" s="47"/>
      <c r="AQ18" s="47"/>
      <c r="AR18" s="47"/>
      <c r="AS18" s="47"/>
      <c r="AT18" s="47"/>
      <c r="AU18" s="47"/>
      <c r="AV18" s="47"/>
      <c r="AW18" s="512"/>
      <c r="AX18" s="512"/>
      <c r="AY18" s="512"/>
      <c r="AZ18" s="512"/>
      <c r="BA18" s="512"/>
      <c r="BB18" s="512"/>
      <c r="BC18" s="512"/>
      <c r="BD18" s="512"/>
      <c r="BE18" s="512"/>
      <c r="BF18" s="512"/>
      <c r="BG18" s="512"/>
      <c r="BH18" s="512"/>
      <c r="BJ18" s="23"/>
      <c r="CC18" s="5"/>
    </row>
    <row r="19" spans="2:102" ht="16.95" customHeight="1" x14ac:dyDescent="0.3">
      <c r="D19" s="154" t="s">
        <v>684</v>
      </c>
      <c r="E19" s="516"/>
      <c r="F19" s="516"/>
      <c r="G19" s="516"/>
      <c r="H19" s="516"/>
      <c r="I19" s="516"/>
      <c r="J19" s="516"/>
      <c r="K19" s="516"/>
      <c r="L19" s="516"/>
      <c r="M19" s="516"/>
      <c r="N19" s="516"/>
      <c r="O19" s="516"/>
      <c r="P19" s="516"/>
      <c r="Q19" s="516"/>
      <c r="R19" s="516"/>
      <c r="S19" s="516"/>
      <c r="T19" s="516"/>
      <c r="U19" s="516"/>
      <c r="V19" s="516"/>
      <c r="W19" s="516"/>
      <c r="X19" s="516"/>
      <c r="Y19" s="516"/>
      <c r="Z19" s="516"/>
      <c r="AA19" s="516"/>
      <c r="AB19" s="516"/>
      <c r="AC19" s="516"/>
      <c r="AD19" s="516"/>
      <c r="AE19" s="516"/>
      <c r="AF19" s="516"/>
      <c r="AG19" s="516"/>
      <c r="AH19" s="516"/>
      <c r="AI19" s="517"/>
      <c r="AJ19" s="517"/>
      <c r="AK19" s="517"/>
      <c r="AL19" s="510"/>
      <c r="AM19" s="518"/>
      <c r="BF19" s="1456"/>
      <c r="BG19" s="1457"/>
      <c r="BH19" s="1458"/>
      <c r="BJ19" s="23"/>
      <c r="CI19" s="518"/>
      <c r="CJ19" s="518"/>
      <c r="CK19" s="518"/>
      <c r="CL19" s="518"/>
      <c r="CM19" s="518"/>
      <c r="CN19" s="518"/>
      <c r="CO19" s="518"/>
      <c r="CP19" s="518"/>
      <c r="CQ19" s="518"/>
      <c r="CR19" s="518"/>
      <c r="CS19" s="518"/>
      <c r="CT19" s="518"/>
      <c r="CU19" s="518"/>
      <c r="CV19" s="518"/>
      <c r="CW19" s="518"/>
      <c r="CX19" s="518"/>
    </row>
    <row r="20" spans="2:102" ht="16.95" customHeight="1" x14ac:dyDescent="0.3">
      <c r="D20" s="1149" t="s">
        <v>362</v>
      </c>
      <c r="E20" s="863"/>
      <c r="F20" s="863"/>
      <c r="G20" s="863"/>
      <c r="H20" s="863"/>
      <c r="I20" s="863"/>
      <c r="J20" s="863"/>
      <c r="K20" s="863"/>
      <c r="L20" s="863"/>
      <c r="M20" s="863"/>
      <c r="N20" s="863"/>
      <c r="O20" s="863"/>
      <c r="P20" s="863"/>
      <c r="Q20" s="863"/>
      <c r="R20" s="863"/>
      <c r="S20" s="863"/>
      <c r="T20" s="863"/>
      <c r="U20" s="863"/>
      <c r="V20" s="863"/>
      <c r="W20" s="863"/>
      <c r="X20" s="863"/>
      <c r="Y20" s="863"/>
      <c r="Z20" s="863"/>
      <c r="AA20" s="863"/>
      <c r="AB20" s="863"/>
      <c r="AC20" s="863"/>
      <c r="AD20" s="863"/>
      <c r="AE20" s="863"/>
      <c r="AF20" s="863"/>
      <c r="AG20" s="863"/>
      <c r="AH20" s="863"/>
      <c r="AI20" s="863"/>
      <c r="AJ20" s="863"/>
      <c r="AK20" s="863"/>
      <c r="AL20" s="863"/>
      <c r="AM20" s="863"/>
      <c r="AN20" s="863"/>
      <c r="AO20" s="863"/>
      <c r="AP20" s="863"/>
      <c r="AQ20" s="863"/>
      <c r="AR20" s="863"/>
      <c r="AS20" s="863"/>
      <c r="AT20" s="863"/>
      <c r="AU20" s="863"/>
      <c r="AV20" s="863"/>
      <c r="AW20" s="863"/>
      <c r="AX20" s="863"/>
      <c r="AY20" s="863"/>
      <c r="AZ20" s="863"/>
      <c r="BA20" s="863"/>
      <c r="BB20" s="863"/>
      <c r="BC20" s="863"/>
      <c r="BD20" s="863"/>
      <c r="BE20" s="863"/>
      <c r="BF20" s="863"/>
      <c r="BG20" s="863"/>
      <c r="BH20" s="863"/>
      <c r="BI20" s="863"/>
      <c r="BJ20" s="1150"/>
    </row>
    <row r="21" spans="2:102" ht="16.95" customHeight="1" x14ac:dyDescent="0.3">
      <c r="D21" s="1449" t="s">
        <v>1039</v>
      </c>
      <c r="E21" s="1450"/>
      <c r="F21" s="1450"/>
      <c r="G21" s="1450"/>
      <c r="H21" s="1450"/>
      <c r="I21" s="1450"/>
      <c r="J21" s="1450"/>
      <c r="K21" s="1450"/>
      <c r="L21" s="1450"/>
      <c r="M21" s="1450"/>
      <c r="N21" s="1450"/>
      <c r="O21" s="1450"/>
      <c r="P21" s="1450"/>
      <c r="Q21" s="1450"/>
      <c r="R21" s="1450"/>
      <c r="S21" s="1450"/>
      <c r="T21" s="1450"/>
      <c r="U21" s="1450"/>
      <c r="V21" s="1450"/>
      <c r="W21" s="1450"/>
      <c r="X21" s="1450"/>
      <c r="Y21" s="1450"/>
      <c r="Z21" s="1450"/>
      <c r="AA21" s="1450"/>
      <c r="AB21" s="1450"/>
      <c r="AC21" s="1450"/>
      <c r="AD21" s="1450"/>
      <c r="AE21" s="1450"/>
      <c r="AF21" s="1450"/>
      <c r="AG21" s="1450"/>
      <c r="AH21" s="1450"/>
      <c r="AI21" s="1450"/>
      <c r="AJ21" s="1450"/>
      <c r="AK21" s="1450"/>
      <c r="AL21" s="1450"/>
      <c r="AM21" s="1450"/>
      <c r="AN21" s="1450"/>
      <c r="AO21" s="1450"/>
      <c r="AP21" s="1450"/>
      <c r="AQ21" s="1450"/>
      <c r="AR21" s="1450"/>
      <c r="AS21" s="1450"/>
      <c r="AT21" s="1450"/>
      <c r="AU21" s="1450"/>
      <c r="AV21" s="1450"/>
      <c r="AW21" s="1450"/>
      <c r="AX21" s="1450"/>
      <c r="AY21" s="1450"/>
      <c r="AZ21" s="1450"/>
      <c r="BA21" s="1450"/>
      <c r="BB21" s="1450"/>
      <c r="BC21" s="1450"/>
      <c r="BD21" s="1450"/>
      <c r="BE21" s="1450"/>
      <c r="BF21" s="1450"/>
      <c r="BG21" s="1450"/>
      <c r="BH21" s="1450"/>
      <c r="BI21" s="1450"/>
      <c r="BJ21" s="1451"/>
    </row>
    <row r="22" spans="2:102" ht="16.95" customHeight="1" x14ac:dyDescent="0.3">
      <c r="D22" s="681"/>
      <c r="E22" s="511"/>
      <c r="F22" s="1452" t="b">
        <v>0</v>
      </c>
      <c r="G22" s="1452"/>
      <c r="I22" s="686" t="s">
        <v>1040</v>
      </c>
      <c r="J22" s="511"/>
      <c r="K22" s="511"/>
      <c r="L22" s="511"/>
      <c r="M22" s="511"/>
      <c r="N22" s="511"/>
      <c r="O22" s="511"/>
      <c r="P22" s="511"/>
      <c r="Q22" s="511"/>
      <c r="R22" s="511"/>
      <c r="S22" s="511"/>
      <c r="T22" s="511"/>
      <c r="U22" s="511"/>
      <c r="V22" s="511"/>
      <c r="W22" s="511"/>
      <c r="X22" s="511"/>
      <c r="Y22" s="511"/>
      <c r="Z22" s="511"/>
      <c r="AA22" s="511"/>
      <c r="AB22" s="511"/>
      <c r="AC22" s="511"/>
      <c r="AD22" s="511"/>
      <c r="AE22" s="511"/>
      <c r="AF22" s="511"/>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682"/>
    </row>
    <row r="23" spans="2:102" ht="16.95" customHeight="1" x14ac:dyDescent="0.3">
      <c r="D23" s="681"/>
      <c r="E23" s="511"/>
      <c r="F23" s="1452" t="b">
        <v>0</v>
      </c>
      <c r="G23" s="1452"/>
      <c r="I23" s="516" t="s">
        <v>1055</v>
      </c>
      <c r="J23" s="518"/>
      <c r="K23" s="518"/>
      <c r="L23" s="518"/>
      <c r="V23" s="511"/>
      <c r="W23" s="511"/>
      <c r="X23" s="511"/>
      <c r="Y23" s="511"/>
      <c r="Z23" s="511"/>
      <c r="AA23" s="511"/>
      <c r="AB23" s="511"/>
      <c r="AC23" s="511"/>
      <c r="AD23" s="511"/>
      <c r="AE23" s="511"/>
      <c r="AF23" s="511"/>
      <c r="AG23" s="511"/>
      <c r="AH23" s="511"/>
      <c r="AI23" s="511"/>
      <c r="AJ23" s="511"/>
      <c r="AK23" s="511"/>
      <c r="AL23" s="511"/>
      <c r="AM23" s="511"/>
      <c r="AN23" s="511"/>
      <c r="AO23" s="511"/>
      <c r="AP23" s="511"/>
      <c r="AQ23" s="511"/>
      <c r="AR23" s="511"/>
      <c r="AS23" s="511"/>
      <c r="AT23" s="511"/>
      <c r="AU23" s="511"/>
      <c r="AV23" s="511"/>
      <c r="AW23" s="511"/>
      <c r="AX23" s="511"/>
      <c r="AY23" s="511"/>
      <c r="AZ23" s="511"/>
      <c r="BA23" s="511"/>
      <c r="BB23" s="511"/>
      <c r="BC23" s="511"/>
      <c r="BD23" s="511"/>
      <c r="BE23" s="511"/>
      <c r="BF23" s="511"/>
      <c r="BG23" s="511"/>
      <c r="BH23" s="511"/>
      <c r="BI23" s="511"/>
      <c r="BJ23" s="682"/>
      <c r="BZ23" t="s">
        <v>540</v>
      </c>
    </row>
    <row r="24" spans="2:102" ht="16.95" customHeight="1" x14ac:dyDescent="0.3">
      <c r="D24" s="681"/>
      <c r="E24" s="511"/>
      <c r="F24" s="1452" t="b">
        <v>0</v>
      </c>
      <c r="G24" s="1452"/>
      <c r="I24" s="686" t="s">
        <v>1041</v>
      </c>
      <c r="J24" s="511"/>
      <c r="K24" s="511"/>
      <c r="L24" s="511"/>
      <c r="M24" s="511"/>
      <c r="N24" s="511"/>
      <c r="O24" s="511"/>
      <c r="P24" s="511"/>
      <c r="Q24" s="511"/>
      <c r="R24" s="511"/>
      <c r="S24" s="511"/>
      <c r="T24" s="511"/>
      <c r="U24" s="511"/>
      <c r="V24" s="511"/>
      <c r="W24" s="511"/>
      <c r="X24" s="511"/>
      <c r="Y24" s="511"/>
      <c r="Z24" s="511"/>
      <c r="AA24" s="511"/>
      <c r="AB24" s="511"/>
      <c r="AC24" s="511"/>
      <c r="AD24" s="511"/>
      <c r="AE24" s="511"/>
      <c r="AF24" s="511"/>
      <c r="AG24" s="511"/>
      <c r="AH24" s="511"/>
      <c r="AI24" s="511"/>
      <c r="AJ24" s="511"/>
      <c r="AK24" s="511"/>
      <c r="AL24" s="511"/>
      <c r="AM24" s="511"/>
      <c r="AN24" s="511"/>
      <c r="AO24" s="511"/>
      <c r="AP24" s="511"/>
      <c r="AQ24" s="511"/>
      <c r="AR24" s="511"/>
      <c r="AS24" s="511"/>
      <c r="AT24" s="511"/>
      <c r="AU24" s="511"/>
      <c r="AV24" s="511"/>
      <c r="AW24" s="511"/>
      <c r="AX24" s="511"/>
      <c r="AY24" s="511"/>
      <c r="AZ24" s="511"/>
      <c r="BA24" s="511"/>
      <c r="BB24" s="511"/>
      <c r="BC24" s="511"/>
      <c r="BD24" s="511"/>
      <c r="BE24" s="511"/>
      <c r="BF24" s="511"/>
      <c r="BG24" s="511"/>
      <c r="BH24" s="511"/>
      <c r="BI24" s="511"/>
      <c r="BJ24" s="682"/>
    </row>
    <row r="25" spans="2:102" ht="16.95" customHeight="1" x14ac:dyDescent="0.3">
      <c r="D25" s="683"/>
      <c r="E25" s="518"/>
      <c r="F25" s="1452" t="b">
        <v>0</v>
      </c>
      <c r="G25" s="1452"/>
      <c r="I25" s="686" t="s">
        <v>1042</v>
      </c>
      <c r="J25" s="511"/>
      <c r="K25" s="511"/>
      <c r="L25" s="511"/>
      <c r="M25" s="511"/>
      <c r="N25" s="511"/>
      <c r="O25" s="511"/>
      <c r="P25" s="511"/>
      <c r="Q25" s="511"/>
      <c r="R25" s="511"/>
      <c r="S25" s="511"/>
      <c r="T25" s="511"/>
      <c r="U25" s="511"/>
      <c r="AC25" s="518"/>
      <c r="AD25" s="518"/>
      <c r="AE25" s="518"/>
      <c r="AF25" s="518"/>
      <c r="AG25" s="518"/>
      <c r="AH25" s="518"/>
      <c r="AI25" s="518"/>
      <c r="AJ25" s="518"/>
      <c r="AK25" s="518"/>
      <c r="AL25" s="518"/>
      <c r="AM25" s="518"/>
      <c r="AN25" s="518"/>
      <c r="AO25" s="518"/>
      <c r="AP25" s="518"/>
      <c r="AQ25" s="518"/>
      <c r="AR25" s="518"/>
      <c r="AS25" s="518"/>
      <c r="AT25" s="518"/>
      <c r="AU25" s="518"/>
      <c r="AV25" s="518"/>
      <c r="AW25" s="518"/>
      <c r="AX25" s="518"/>
      <c r="AY25" s="518"/>
      <c r="AZ25" s="518"/>
      <c r="BA25" s="518"/>
      <c r="BB25" s="518"/>
      <c r="BC25" s="518"/>
      <c r="BD25" s="518"/>
      <c r="BE25" s="518"/>
      <c r="BF25" s="518"/>
      <c r="BG25" s="518"/>
      <c r="BH25" s="518"/>
      <c r="BI25" s="518"/>
      <c r="BJ25" s="684"/>
      <c r="BY25" s="239"/>
      <c r="BZ25" s="239"/>
      <c r="CA25" s="239"/>
      <c r="CB25" s="239"/>
      <c r="CC25" s="239"/>
    </row>
    <row r="26" spans="2:102" ht="16.95" customHeight="1" x14ac:dyDescent="0.3">
      <c r="D26" s="683"/>
      <c r="E26" s="518"/>
      <c r="F26" s="516"/>
      <c r="G26" s="518"/>
      <c r="H26" s="518"/>
      <c r="I26" s="518"/>
      <c r="J26" s="518"/>
      <c r="K26" s="518"/>
      <c r="L26" s="518"/>
      <c r="M26" s="518"/>
      <c r="N26" s="518"/>
      <c r="O26" s="518"/>
      <c r="P26" s="518"/>
      <c r="Q26" s="518"/>
      <c r="R26" s="518"/>
      <c r="S26" s="518"/>
      <c r="T26" s="518"/>
      <c r="U26" s="518"/>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AT26" s="518"/>
      <c r="AU26" s="518"/>
      <c r="AV26" s="518"/>
      <c r="AW26" s="518"/>
      <c r="AX26" s="518"/>
      <c r="AY26" s="518"/>
      <c r="AZ26" s="518"/>
      <c r="BA26" s="518"/>
      <c r="BB26" s="518"/>
      <c r="BC26" s="518"/>
      <c r="BD26" s="518"/>
      <c r="BE26" s="518"/>
      <c r="BF26" s="518"/>
      <c r="BG26" s="518"/>
      <c r="BH26" s="518"/>
      <c r="BI26" s="518"/>
      <c r="BJ26" s="684"/>
    </row>
    <row r="27" spans="2:102" ht="16.95" customHeight="1" thickBot="1" x14ac:dyDescent="0.35">
      <c r="D27" s="612"/>
      <c r="E27" s="613"/>
      <c r="F27" s="613"/>
      <c r="G27" s="613"/>
      <c r="H27" s="613"/>
      <c r="I27" s="613"/>
      <c r="J27" s="613"/>
      <c r="K27" s="613"/>
      <c r="L27" s="613"/>
      <c r="M27" s="613"/>
      <c r="N27" s="613"/>
      <c r="O27" s="613"/>
      <c r="P27" s="613"/>
      <c r="Q27" s="613"/>
      <c r="R27" s="613"/>
      <c r="S27" s="613"/>
      <c r="T27" s="613"/>
      <c r="U27" s="613"/>
      <c r="V27" s="613"/>
      <c r="W27" s="613"/>
      <c r="X27" s="613"/>
      <c r="Y27" s="613"/>
      <c r="Z27" s="613"/>
      <c r="AA27" s="613"/>
      <c r="AB27" s="613"/>
      <c r="AC27" s="613"/>
      <c r="AD27" s="613"/>
      <c r="AE27" s="613"/>
      <c r="AF27" s="613"/>
      <c r="AG27" s="613"/>
      <c r="AH27" s="613"/>
      <c r="AI27" s="613"/>
      <c r="AJ27" s="613"/>
      <c r="AK27" s="613"/>
      <c r="AL27" s="613"/>
      <c r="AM27" s="613"/>
      <c r="AN27" s="613"/>
      <c r="AO27" s="613"/>
      <c r="AP27" s="613"/>
      <c r="AQ27" s="613"/>
      <c r="AR27" s="613"/>
      <c r="AS27" s="613"/>
      <c r="AT27" s="613"/>
      <c r="AU27" s="613"/>
      <c r="AV27" s="613"/>
      <c r="AW27" s="613"/>
      <c r="AX27" s="613"/>
      <c r="AY27" s="613"/>
      <c r="AZ27" s="613"/>
      <c r="BA27" s="613"/>
      <c r="BB27" s="613"/>
      <c r="BC27" s="613"/>
      <c r="BD27" s="613"/>
      <c r="BE27" s="613"/>
      <c r="BF27" s="613"/>
      <c r="BG27" s="613"/>
      <c r="BH27" s="613"/>
      <c r="BI27" s="613"/>
      <c r="BJ27" s="685"/>
    </row>
    <row r="28" spans="2:102" ht="16.95" customHeight="1" x14ac:dyDescent="0.3">
      <c r="D28" s="1453" t="s">
        <v>363</v>
      </c>
      <c r="E28" s="1454"/>
      <c r="F28" s="1454"/>
      <c r="G28" s="1454"/>
      <c r="H28" s="1454"/>
      <c r="I28" s="1454"/>
      <c r="J28" s="1454"/>
      <c r="K28" s="1454"/>
      <c r="L28" s="1454"/>
      <c r="M28" s="1454"/>
      <c r="N28" s="1454"/>
      <c r="O28" s="1454"/>
      <c r="P28" s="1454"/>
      <c r="Q28" s="1454"/>
      <c r="R28" s="1454"/>
      <c r="S28" s="1454"/>
      <c r="T28" s="1454"/>
      <c r="U28" s="1454"/>
      <c r="V28" s="1454"/>
      <c r="W28" s="1454"/>
      <c r="X28" s="1454"/>
      <c r="Y28" s="1454"/>
      <c r="Z28" s="1454"/>
      <c r="AA28" s="1454"/>
      <c r="AB28" s="1454"/>
      <c r="AC28" s="1454"/>
      <c r="AD28" s="1454"/>
      <c r="AE28" s="1454"/>
      <c r="AF28" s="1454"/>
      <c r="AG28" s="1454"/>
      <c r="AH28" s="1454"/>
      <c r="AI28" s="1454"/>
      <c r="AJ28" s="1454"/>
      <c r="AK28" s="1454"/>
      <c r="AL28" s="1454"/>
      <c r="AM28" s="1454"/>
      <c r="AN28" s="1454"/>
      <c r="AO28" s="1454"/>
      <c r="AP28" s="1454"/>
      <c r="AQ28" s="1454"/>
      <c r="AR28" s="1454"/>
      <c r="AS28" s="1454"/>
      <c r="AT28" s="1454"/>
      <c r="AU28" s="1454"/>
      <c r="AV28" s="1454"/>
      <c r="AW28" s="1454"/>
      <c r="AX28" s="1454"/>
      <c r="AY28" s="1454"/>
      <c r="AZ28" s="1454"/>
      <c r="BA28" s="1454"/>
      <c r="BB28" s="1454"/>
      <c r="BC28" s="1454"/>
      <c r="BD28" s="1454"/>
      <c r="BE28" s="1454"/>
      <c r="BF28" s="1454"/>
      <c r="BG28" s="1454"/>
      <c r="BH28" s="1454"/>
      <c r="BI28" s="1454"/>
      <c r="BJ28" s="1455"/>
    </row>
    <row r="29" spans="2:102" ht="16.95" customHeight="1" x14ac:dyDescent="0.3">
      <c r="D29" s="1449" t="s">
        <v>364</v>
      </c>
      <c r="E29" s="1450"/>
      <c r="F29" s="1450"/>
      <c r="G29" s="1450"/>
      <c r="H29" s="1450"/>
      <c r="I29" s="1450"/>
      <c r="J29" s="1450"/>
      <c r="K29" s="1450"/>
      <c r="L29" s="1450"/>
      <c r="M29" s="1450"/>
      <c r="N29" s="1450"/>
      <c r="O29" s="1450"/>
      <c r="P29" s="1450"/>
      <c r="Q29" s="1450"/>
      <c r="R29" s="1450"/>
      <c r="S29" s="1450"/>
      <c r="T29" s="1450"/>
      <c r="U29" s="1450"/>
      <c r="V29" s="1450"/>
      <c r="W29" s="1450"/>
      <c r="X29" s="1450"/>
      <c r="Y29" s="1450"/>
      <c r="Z29" s="1450"/>
      <c r="AA29" s="1450"/>
      <c r="AB29" s="1450"/>
      <c r="AC29" s="1450"/>
      <c r="AD29" s="1450"/>
      <c r="AE29" s="1450"/>
      <c r="AF29" s="1450"/>
      <c r="AG29" s="1450"/>
      <c r="AH29" s="1450"/>
      <c r="AI29" s="1450"/>
      <c r="AJ29" s="1450"/>
      <c r="AK29" s="1450"/>
      <c r="AL29" s="1450"/>
      <c r="AM29" s="1450"/>
      <c r="AN29" s="1450"/>
      <c r="AO29" s="1450"/>
      <c r="AP29" s="1450"/>
      <c r="AQ29" s="1450"/>
      <c r="AR29" s="1450"/>
      <c r="AS29" s="1450"/>
      <c r="AT29" s="1450"/>
      <c r="AU29" s="1450"/>
      <c r="AV29" s="1450"/>
      <c r="AW29" s="1450"/>
      <c r="AX29" s="1450"/>
      <c r="AY29" s="1450"/>
      <c r="AZ29" s="1450"/>
      <c r="BA29" s="1450"/>
      <c r="BB29" s="1450"/>
      <c r="BC29" s="1450"/>
      <c r="BD29" s="1450"/>
      <c r="BE29" s="1450"/>
      <c r="BF29" s="1450"/>
      <c r="BG29" s="1450"/>
      <c r="BH29" s="1450"/>
      <c r="BI29" s="1450"/>
      <c r="BJ29" s="1451"/>
      <c r="BN29" s="986" t="s">
        <v>242</v>
      </c>
      <c r="BO29" s="986"/>
      <c r="BP29" s="986"/>
      <c r="BQ29" s="986"/>
      <c r="BR29" s="986"/>
      <c r="BS29" s="986"/>
      <c r="BT29" s="986"/>
      <c r="BU29" s="986"/>
      <c r="BV29" s="986"/>
      <c r="BW29" s="986"/>
      <c r="BX29" s="986"/>
    </row>
    <row r="30" spans="2:102" ht="16.95" customHeight="1" x14ac:dyDescent="0.3">
      <c r="D30" s="1449"/>
      <c r="E30" s="1450"/>
      <c r="F30" s="1450"/>
      <c r="G30" s="1450"/>
      <c r="H30" s="1450"/>
      <c r="I30" s="1450"/>
      <c r="J30" s="1450"/>
      <c r="K30" s="1450"/>
      <c r="L30" s="1450"/>
      <c r="M30" s="1450"/>
      <c r="N30" s="1450"/>
      <c r="O30" s="1450"/>
      <c r="P30" s="1450"/>
      <c r="Q30" s="1450"/>
      <c r="R30" s="1450"/>
      <c r="S30" s="1450"/>
      <c r="T30" s="1450"/>
      <c r="U30" s="1450"/>
      <c r="V30" s="1450"/>
      <c r="W30" s="1450"/>
      <c r="X30" s="1450"/>
      <c r="Y30" s="1450"/>
      <c r="Z30" s="1450"/>
      <c r="AA30" s="1450"/>
      <c r="AB30" s="1450"/>
      <c r="AC30" s="1450"/>
      <c r="AD30" s="1450"/>
      <c r="AE30" s="1450"/>
      <c r="AF30" s="1450"/>
      <c r="AG30" s="1450"/>
      <c r="AH30" s="1450"/>
      <c r="AI30" s="1450"/>
      <c r="AJ30" s="1450"/>
      <c r="AK30" s="1450"/>
      <c r="AL30" s="1450"/>
      <c r="AM30" s="1450"/>
      <c r="AN30" s="1450"/>
      <c r="AO30" s="1450"/>
      <c r="AP30" s="1450"/>
      <c r="AQ30" s="1450"/>
      <c r="AR30" s="1450"/>
      <c r="AS30" s="1450"/>
      <c r="AT30" s="1450"/>
      <c r="AU30" s="1450"/>
      <c r="AV30" s="1450"/>
      <c r="AW30" s="1450"/>
      <c r="AX30" s="1450"/>
      <c r="AY30" s="1450"/>
      <c r="AZ30" s="1450"/>
      <c r="BA30" s="1450"/>
      <c r="BB30" s="1450"/>
      <c r="BC30" s="1450"/>
      <c r="BD30" s="1450"/>
      <c r="BE30" s="1450"/>
      <c r="BF30" s="1450"/>
      <c r="BG30" s="1450"/>
      <c r="BH30" s="1450"/>
      <c r="BI30" s="1450"/>
      <c r="BJ30" s="1451"/>
    </row>
    <row r="31" spans="2:102" ht="16.95" customHeight="1" x14ac:dyDescent="0.3">
      <c r="D31" s="155"/>
      <c r="F31" s="519"/>
      <c r="G31" s="519"/>
      <c r="H31" s="1444" t="s">
        <v>365</v>
      </c>
      <c r="I31" s="1444"/>
      <c r="J31" s="1444"/>
      <c r="K31" s="1444"/>
      <c r="L31" s="1444"/>
      <c r="M31" s="1444"/>
      <c r="N31" s="511"/>
      <c r="O31" s="511"/>
      <c r="P31" s="511"/>
      <c r="Q31" s="511"/>
      <c r="R31" s="1445" t="s">
        <v>366</v>
      </c>
      <c r="S31" s="1445"/>
      <c r="T31" s="1445"/>
      <c r="U31" s="1445"/>
      <c r="V31" s="1445"/>
      <c r="W31" s="1445"/>
      <c r="X31" s="1445"/>
      <c r="Y31" s="1445"/>
      <c r="Z31" s="1445"/>
      <c r="AA31" s="1445"/>
      <c r="AB31" s="1445"/>
      <c r="AC31" s="1445"/>
      <c r="AD31" s="1445"/>
      <c r="AE31" s="1445"/>
      <c r="AF31" s="1445"/>
      <c r="AG31" s="1445"/>
      <c r="AH31" s="1445"/>
      <c r="AI31" s="1445"/>
      <c r="AJ31" s="1445"/>
      <c r="AK31" s="1445"/>
      <c r="AL31" s="1445"/>
      <c r="AM31" s="1445"/>
      <c r="AN31" s="1445"/>
      <c r="AO31" s="1445"/>
      <c r="AP31" s="1445"/>
      <c r="AQ31" s="1445"/>
      <c r="AR31" s="1445"/>
      <c r="AS31" s="1445"/>
      <c r="AT31" s="1445"/>
      <c r="AU31" s="1445"/>
      <c r="AV31" s="1445"/>
      <c r="AW31" s="511"/>
      <c r="AX31" s="511"/>
      <c r="AY31" s="511"/>
      <c r="AZ31" s="511"/>
      <c r="BA31" s="511"/>
      <c r="BB31" s="1444" t="s">
        <v>367</v>
      </c>
      <c r="BC31" s="1444"/>
      <c r="BD31" s="1444"/>
      <c r="BE31" s="1444"/>
      <c r="BF31" s="1444"/>
      <c r="BG31" s="511"/>
      <c r="BH31" s="511"/>
      <c r="BI31" s="511"/>
      <c r="BJ31" s="23"/>
    </row>
    <row r="32" spans="2:102" ht="16.95" customHeight="1" x14ac:dyDescent="0.3">
      <c r="D32" s="130"/>
      <c r="H32" s="1446"/>
      <c r="I32" s="1447"/>
      <c r="J32" s="1447"/>
      <c r="K32" s="1447"/>
      <c r="L32" s="1447"/>
      <c r="M32" s="1447"/>
      <c r="N32" s="27"/>
      <c r="O32" s="27"/>
      <c r="P32" s="27"/>
      <c r="Q32" s="27"/>
      <c r="R32" s="1448"/>
      <c r="S32" s="1448"/>
      <c r="T32" s="1448"/>
      <c r="U32" s="1448"/>
      <c r="V32" s="1448"/>
      <c r="W32" s="1448"/>
      <c r="X32" s="1448"/>
      <c r="Y32" s="1448"/>
      <c r="Z32" s="1448"/>
      <c r="AA32" s="1448"/>
      <c r="AB32" s="1448"/>
      <c r="AC32" s="1448"/>
      <c r="AD32" s="1448"/>
      <c r="AE32" s="1448"/>
      <c r="AF32" s="1448"/>
      <c r="AG32" s="1448"/>
      <c r="AH32" s="1448"/>
      <c r="AI32" s="1448"/>
      <c r="AJ32" s="1448"/>
      <c r="AK32" s="1448"/>
      <c r="AL32" s="1448"/>
      <c r="AM32" s="1448"/>
      <c r="AN32" s="1448"/>
      <c r="AO32" s="1448"/>
      <c r="AP32" s="1448"/>
      <c r="AQ32" s="1448"/>
      <c r="AR32" s="1448"/>
      <c r="AS32" s="1448"/>
      <c r="AT32" s="1448"/>
      <c r="AU32" s="1448"/>
      <c r="AV32" s="1448"/>
      <c r="AW32" s="27"/>
      <c r="AX32" s="27"/>
      <c r="AY32" s="27"/>
      <c r="AZ32" s="27"/>
      <c r="BA32" s="27"/>
      <c r="BB32" s="1448"/>
      <c r="BC32" s="1448"/>
      <c r="BD32" s="1448"/>
      <c r="BE32" s="1448"/>
      <c r="BF32" s="1448"/>
      <c r="BJ32" s="23"/>
    </row>
    <row r="33" spans="4:62" ht="13.5" customHeight="1" x14ac:dyDescent="0.3">
      <c r="D33" s="130"/>
      <c r="H33" s="1446"/>
      <c r="I33" s="1447"/>
      <c r="J33" s="1447"/>
      <c r="K33" s="1447"/>
      <c r="L33" s="1447"/>
      <c r="M33" s="1447"/>
      <c r="N33" s="27"/>
      <c r="O33" s="27"/>
      <c r="P33" s="27"/>
      <c r="Q33" s="27"/>
      <c r="R33" s="1448"/>
      <c r="S33" s="1448"/>
      <c r="T33" s="1448"/>
      <c r="U33" s="1448"/>
      <c r="V33" s="1448"/>
      <c r="W33" s="1448"/>
      <c r="X33" s="1448"/>
      <c r="Y33" s="1448"/>
      <c r="Z33" s="1448"/>
      <c r="AA33" s="1448"/>
      <c r="AB33" s="1448"/>
      <c r="AC33" s="1448"/>
      <c r="AD33" s="1448"/>
      <c r="AE33" s="1448"/>
      <c r="AF33" s="1448"/>
      <c r="AG33" s="1448"/>
      <c r="AH33" s="1448"/>
      <c r="AI33" s="1448"/>
      <c r="AJ33" s="1448"/>
      <c r="AK33" s="1448"/>
      <c r="AL33" s="1448"/>
      <c r="AM33" s="1448"/>
      <c r="AN33" s="1448"/>
      <c r="AO33" s="1448"/>
      <c r="AP33" s="1448"/>
      <c r="AQ33" s="1448"/>
      <c r="AR33" s="1448"/>
      <c r="AS33" s="1448"/>
      <c r="AT33" s="1448"/>
      <c r="AU33" s="1448"/>
      <c r="AV33" s="1448"/>
      <c r="AW33" s="27"/>
      <c r="AX33" s="27"/>
      <c r="AY33" s="27"/>
      <c r="AZ33" s="27"/>
      <c r="BA33" s="27"/>
      <c r="BB33" s="1448"/>
      <c r="BC33" s="1448"/>
      <c r="BD33" s="1448"/>
      <c r="BE33" s="1448"/>
      <c r="BF33" s="1448"/>
      <c r="BJ33" s="23"/>
    </row>
    <row r="34" spans="4:62" ht="18" customHeight="1" x14ac:dyDescent="0.3">
      <c r="D34" s="130"/>
      <c r="H34" s="1446"/>
      <c r="I34" s="1447"/>
      <c r="J34" s="1447"/>
      <c r="K34" s="1447"/>
      <c r="L34" s="1447"/>
      <c r="M34" s="1447"/>
      <c r="N34" s="27"/>
      <c r="O34" s="27"/>
      <c r="P34" s="27"/>
      <c r="Q34" s="27"/>
      <c r="R34" s="1448"/>
      <c r="S34" s="1448"/>
      <c r="T34" s="1448"/>
      <c r="U34" s="1448"/>
      <c r="V34" s="1448"/>
      <c r="W34" s="1448"/>
      <c r="X34" s="1448"/>
      <c r="Y34" s="1448"/>
      <c r="Z34" s="1448"/>
      <c r="AA34" s="1448"/>
      <c r="AB34" s="1448"/>
      <c r="AC34" s="1448"/>
      <c r="AD34" s="1448"/>
      <c r="AE34" s="1448"/>
      <c r="AF34" s="1448"/>
      <c r="AG34" s="1448"/>
      <c r="AH34" s="1448"/>
      <c r="AI34" s="1448"/>
      <c r="AJ34" s="1448"/>
      <c r="AK34" s="1448"/>
      <c r="AL34" s="1448"/>
      <c r="AM34" s="1448"/>
      <c r="AN34" s="1448"/>
      <c r="AO34" s="1448"/>
      <c r="AP34" s="1448"/>
      <c r="AQ34" s="1448"/>
      <c r="AR34" s="1448"/>
      <c r="AS34" s="1448"/>
      <c r="AT34" s="1448"/>
      <c r="AU34" s="1448"/>
      <c r="AV34" s="1448"/>
      <c r="AW34" s="27"/>
      <c r="AX34" s="27"/>
      <c r="AY34" s="27"/>
      <c r="AZ34" s="27"/>
      <c r="BA34" s="27"/>
      <c r="BB34" s="1448"/>
      <c r="BC34" s="1448"/>
      <c r="BD34" s="1448"/>
      <c r="BE34" s="1448"/>
      <c r="BF34" s="1448"/>
      <c r="BJ34" s="23"/>
    </row>
    <row r="35" spans="4:62" ht="18" customHeight="1" x14ac:dyDescent="0.3">
      <c r="D35" s="130"/>
      <c r="H35" s="1446"/>
      <c r="I35" s="1447"/>
      <c r="J35" s="1447"/>
      <c r="K35" s="1447"/>
      <c r="L35" s="1447"/>
      <c r="M35" s="1447"/>
      <c r="N35" s="27"/>
      <c r="O35" s="27"/>
      <c r="P35" s="27"/>
      <c r="Q35" s="27"/>
      <c r="R35" s="1448"/>
      <c r="S35" s="1448"/>
      <c r="T35" s="1448"/>
      <c r="U35" s="1448"/>
      <c r="V35" s="1448"/>
      <c r="W35" s="1448"/>
      <c r="X35" s="1448"/>
      <c r="Y35" s="1448"/>
      <c r="Z35" s="1448"/>
      <c r="AA35" s="1448"/>
      <c r="AB35" s="1448"/>
      <c r="AC35" s="1448"/>
      <c r="AD35" s="1448"/>
      <c r="AE35" s="1448"/>
      <c r="AF35" s="1448"/>
      <c r="AG35" s="1448"/>
      <c r="AH35" s="1448"/>
      <c r="AI35" s="1448"/>
      <c r="AJ35" s="1448"/>
      <c r="AK35" s="1448"/>
      <c r="AL35" s="1448"/>
      <c r="AM35" s="1448"/>
      <c r="AN35" s="1448"/>
      <c r="AO35" s="1448"/>
      <c r="AP35" s="1448"/>
      <c r="AQ35" s="1448"/>
      <c r="AR35" s="1448"/>
      <c r="AS35" s="1448"/>
      <c r="AT35" s="1448"/>
      <c r="AU35" s="1448"/>
      <c r="AV35" s="1448"/>
      <c r="AW35" s="27"/>
      <c r="AX35" s="27"/>
      <c r="AY35" s="27"/>
      <c r="AZ35" s="27"/>
      <c r="BA35" s="27"/>
      <c r="BB35" s="1448"/>
      <c r="BC35" s="1448"/>
      <c r="BD35" s="1448"/>
      <c r="BE35" s="1448"/>
      <c r="BF35" s="1448"/>
      <c r="BJ35" s="23"/>
    </row>
    <row r="36" spans="4:62" ht="18" customHeight="1" thickBot="1" x14ac:dyDescent="0.35">
      <c r="D36" s="24"/>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6"/>
    </row>
    <row r="37" spans="4:62" ht="18" customHeight="1" x14ac:dyDescent="0.3"/>
    <row r="38" spans="4:62" ht="18" customHeight="1" x14ac:dyDescent="0.3"/>
  </sheetData>
  <sheetProtection algorithmName="SHA-512" hashValue="Fvopx9AHO4UHNn9zX47RIZF0GMYJQQxVgl4WLvJW4nERDJjXCoZaRXbRs6GNiJkvbMWzVYhEkBcg/Ihh2uK1DQ==" saltValue="MyN21YM8mwNdjTbaq+rClQ==" spinCount="100000" sheet="1" objects="1" scenarios="1"/>
  <mergeCells count="46">
    <mergeCell ref="J13:O13"/>
    <mergeCell ref="P13:R13"/>
    <mergeCell ref="S13:BC13"/>
    <mergeCell ref="BD13:BJ13"/>
    <mergeCell ref="D4:BJ5"/>
    <mergeCell ref="D6:BJ8"/>
    <mergeCell ref="D10:P10"/>
    <mergeCell ref="Q10:AT10"/>
    <mergeCell ref="D12:BJ12"/>
    <mergeCell ref="D28:BJ28"/>
    <mergeCell ref="D29:BJ30"/>
    <mergeCell ref="D20:BJ20"/>
    <mergeCell ref="J14:O14"/>
    <mergeCell ref="P14:R14"/>
    <mergeCell ref="S14:BC14"/>
    <mergeCell ref="BD14:BJ14"/>
    <mergeCell ref="J15:O15"/>
    <mergeCell ref="P15:R15"/>
    <mergeCell ref="S15:BC15"/>
    <mergeCell ref="BD15:BJ15"/>
    <mergeCell ref="J16:O16"/>
    <mergeCell ref="P16:R16"/>
    <mergeCell ref="S16:BC16"/>
    <mergeCell ref="BD16:BJ16"/>
    <mergeCell ref="BF19:BH19"/>
    <mergeCell ref="D21:BJ21"/>
    <mergeCell ref="F22:G22"/>
    <mergeCell ref="F23:G23"/>
    <mergeCell ref="F24:G24"/>
    <mergeCell ref="F25:G25"/>
    <mergeCell ref="BN29:BX29"/>
    <mergeCell ref="H31:M31"/>
    <mergeCell ref="R31:AV31"/>
    <mergeCell ref="BB31:BF31"/>
    <mergeCell ref="H35:M35"/>
    <mergeCell ref="R35:AV35"/>
    <mergeCell ref="BB35:BF35"/>
    <mergeCell ref="H33:M33"/>
    <mergeCell ref="R33:AV33"/>
    <mergeCell ref="BB33:BF33"/>
    <mergeCell ref="H34:M34"/>
    <mergeCell ref="R34:AV34"/>
    <mergeCell ref="BB34:BF34"/>
    <mergeCell ref="H32:M32"/>
    <mergeCell ref="R32:AV32"/>
    <mergeCell ref="BB32:BF32"/>
  </mergeCells>
  <conditionalFormatting sqref="P13:BC17">
    <cfRule type="expression" dxfId="22" priority="1">
      <formula>#REF!&gt;5</formula>
    </cfRule>
  </conditionalFormatting>
  <dataValidations count="2">
    <dataValidation type="list" allowBlank="1" showInputMessage="1" showErrorMessage="1" sqref="BF19:BH19" xr:uid="{CF91E72E-1B25-48B9-ADE6-BB64517EC228}">
      <formula1>$CB$15:$CB$16</formula1>
    </dataValidation>
    <dataValidation allowBlank="1" showInputMessage="1" showErrorMessage="1" promptTitle="Fire Department Name" prompt="You must enter the Fire Department name on the Automatic Aid Response Worksheets" sqref="Q10:AT10" xr:uid="{39F011EE-6100-47C5-8F28-38D1262012CA}"/>
  </dataValidations>
  <printOptions horizontalCentered="1" verticalCentered="1"/>
  <pageMargins left="0" right="0" top="0" bottom="0" header="1" footer="0"/>
  <pageSetup orientation="portrait" r:id="rId1"/>
  <headerFooter>
    <oddHeader>&amp;C&amp;G</oddHeader>
    <oddFooter>&amp;L&amp;D&amp;R&amp;N</oddFooter>
  </headerFooter>
  <drawing r:id="rId2"/>
  <legacyDrawingHF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CADDA-D5E1-492B-97DB-46618F943C79}">
  <sheetPr>
    <tabColor theme="2" tint="-0.89999084444715716"/>
  </sheetPr>
  <dimension ref="C2:L28"/>
  <sheetViews>
    <sheetView showGridLines="0" showRowColHeaders="0" zoomScaleNormal="100" workbookViewId="0">
      <selection activeCell="D6" sqref="D6"/>
    </sheetView>
  </sheetViews>
  <sheetFormatPr defaultRowHeight="14.4" x14ac:dyDescent="0.3"/>
  <cols>
    <col min="1" max="1" width="9.109375" style="259"/>
    <col min="2" max="2" width="3.109375" style="259" customWidth="1"/>
    <col min="3" max="3" width="36.88671875" style="259" bestFit="1" customWidth="1"/>
    <col min="4" max="4" width="10.33203125" style="259" customWidth="1"/>
    <col min="5" max="6" width="9.6640625" style="259" customWidth="1"/>
    <col min="7" max="257" width="9.109375" style="259"/>
    <col min="258" max="258" width="3.109375" style="259" customWidth="1"/>
    <col min="259" max="259" width="36.88671875" style="259" bestFit="1" customWidth="1"/>
    <col min="260" max="260" width="10.33203125" style="259" customWidth="1"/>
    <col min="261" max="262" width="9.6640625" style="259" customWidth="1"/>
    <col min="263" max="513" width="9.109375" style="259"/>
    <col min="514" max="514" width="3.109375" style="259" customWidth="1"/>
    <col min="515" max="515" width="36.88671875" style="259" bestFit="1" customWidth="1"/>
    <col min="516" max="516" width="10.33203125" style="259" customWidth="1"/>
    <col min="517" max="518" width="9.6640625" style="259" customWidth="1"/>
    <col min="519" max="769" width="9.109375" style="259"/>
    <col min="770" max="770" width="3.109375" style="259" customWidth="1"/>
    <col min="771" max="771" width="36.88671875" style="259" bestFit="1" customWidth="1"/>
    <col min="772" max="772" width="10.33203125" style="259" customWidth="1"/>
    <col min="773" max="774" width="9.6640625" style="259" customWidth="1"/>
    <col min="775" max="1025" width="9.109375" style="259"/>
    <col min="1026" max="1026" width="3.109375" style="259" customWidth="1"/>
    <col min="1027" max="1027" width="36.88671875" style="259" bestFit="1" customWidth="1"/>
    <col min="1028" max="1028" width="10.33203125" style="259" customWidth="1"/>
    <col min="1029" max="1030" width="9.6640625" style="259" customWidth="1"/>
    <col min="1031" max="1281" width="9.109375" style="259"/>
    <col min="1282" max="1282" width="3.109375" style="259" customWidth="1"/>
    <col min="1283" max="1283" width="36.88671875" style="259" bestFit="1" customWidth="1"/>
    <col min="1284" max="1284" width="10.33203125" style="259" customWidth="1"/>
    <col min="1285" max="1286" width="9.6640625" style="259" customWidth="1"/>
    <col min="1287" max="1537" width="9.109375" style="259"/>
    <col min="1538" max="1538" width="3.109375" style="259" customWidth="1"/>
    <col min="1539" max="1539" width="36.88671875" style="259" bestFit="1" customWidth="1"/>
    <col min="1540" max="1540" width="10.33203125" style="259" customWidth="1"/>
    <col min="1541" max="1542" width="9.6640625" style="259" customWidth="1"/>
    <col min="1543" max="1793" width="9.109375" style="259"/>
    <col min="1794" max="1794" width="3.109375" style="259" customWidth="1"/>
    <col min="1795" max="1795" width="36.88671875" style="259" bestFit="1" customWidth="1"/>
    <col min="1796" max="1796" width="10.33203125" style="259" customWidth="1"/>
    <col min="1797" max="1798" width="9.6640625" style="259" customWidth="1"/>
    <col min="1799" max="2049" width="9.109375" style="259"/>
    <col min="2050" max="2050" width="3.109375" style="259" customWidth="1"/>
    <col min="2051" max="2051" width="36.88671875" style="259" bestFit="1" customWidth="1"/>
    <col min="2052" max="2052" width="10.33203125" style="259" customWidth="1"/>
    <col min="2053" max="2054" width="9.6640625" style="259" customWidth="1"/>
    <col min="2055" max="2305" width="9.109375" style="259"/>
    <col min="2306" max="2306" width="3.109375" style="259" customWidth="1"/>
    <col min="2307" max="2307" width="36.88671875" style="259" bestFit="1" customWidth="1"/>
    <col min="2308" max="2308" width="10.33203125" style="259" customWidth="1"/>
    <col min="2309" max="2310" width="9.6640625" style="259" customWidth="1"/>
    <col min="2311" max="2561" width="9.109375" style="259"/>
    <col min="2562" max="2562" width="3.109375" style="259" customWidth="1"/>
    <col min="2563" max="2563" width="36.88671875" style="259" bestFit="1" customWidth="1"/>
    <col min="2564" max="2564" width="10.33203125" style="259" customWidth="1"/>
    <col min="2565" max="2566" width="9.6640625" style="259" customWidth="1"/>
    <col min="2567" max="2817" width="9.109375" style="259"/>
    <col min="2818" max="2818" width="3.109375" style="259" customWidth="1"/>
    <col min="2819" max="2819" width="36.88671875" style="259" bestFit="1" customWidth="1"/>
    <col min="2820" max="2820" width="10.33203125" style="259" customWidth="1"/>
    <col min="2821" max="2822" width="9.6640625" style="259" customWidth="1"/>
    <col min="2823" max="3073" width="9.109375" style="259"/>
    <col min="3074" max="3074" width="3.109375" style="259" customWidth="1"/>
    <col min="3075" max="3075" width="36.88671875" style="259" bestFit="1" customWidth="1"/>
    <col min="3076" max="3076" width="10.33203125" style="259" customWidth="1"/>
    <col min="3077" max="3078" width="9.6640625" style="259" customWidth="1"/>
    <col min="3079" max="3329" width="9.109375" style="259"/>
    <col min="3330" max="3330" width="3.109375" style="259" customWidth="1"/>
    <col min="3331" max="3331" width="36.88671875" style="259" bestFit="1" customWidth="1"/>
    <col min="3332" max="3332" width="10.33203125" style="259" customWidth="1"/>
    <col min="3333" max="3334" width="9.6640625" style="259" customWidth="1"/>
    <col min="3335" max="3585" width="9.109375" style="259"/>
    <col min="3586" max="3586" width="3.109375" style="259" customWidth="1"/>
    <col min="3587" max="3587" width="36.88671875" style="259" bestFit="1" customWidth="1"/>
    <col min="3588" max="3588" width="10.33203125" style="259" customWidth="1"/>
    <col min="3589" max="3590" width="9.6640625" style="259" customWidth="1"/>
    <col min="3591" max="3841" width="9.109375" style="259"/>
    <col min="3842" max="3842" width="3.109375" style="259" customWidth="1"/>
    <col min="3843" max="3843" width="36.88671875" style="259" bestFit="1" customWidth="1"/>
    <col min="3844" max="3844" width="10.33203125" style="259" customWidth="1"/>
    <col min="3845" max="3846" width="9.6640625" style="259" customWidth="1"/>
    <col min="3847" max="4097" width="9.109375" style="259"/>
    <col min="4098" max="4098" width="3.109375" style="259" customWidth="1"/>
    <col min="4099" max="4099" width="36.88671875" style="259" bestFit="1" customWidth="1"/>
    <col min="4100" max="4100" width="10.33203125" style="259" customWidth="1"/>
    <col min="4101" max="4102" width="9.6640625" style="259" customWidth="1"/>
    <col min="4103" max="4353" width="9.109375" style="259"/>
    <col min="4354" max="4354" width="3.109375" style="259" customWidth="1"/>
    <col min="4355" max="4355" width="36.88671875" style="259" bestFit="1" customWidth="1"/>
    <col min="4356" max="4356" width="10.33203125" style="259" customWidth="1"/>
    <col min="4357" max="4358" width="9.6640625" style="259" customWidth="1"/>
    <col min="4359" max="4609" width="9.109375" style="259"/>
    <col min="4610" max="4610" width="3.109375" style="259" customWidth="1"/>
    <col min="4611" max="4611" width="36.88671875" style="259" bestFit="1" customWidth="1"/>
    <col min="4612" max="4612" width="10.33203125" style="259" customWidth="1"/>
    <col min="4613" max="4614" width="9.6640625" style="259" customWidth="1"/>
    <col min="4615" max="4865" width="9.109375" style="259"/>
    <col min="4866" max="4866" width="3.109375" style="259" customWidth="1"/>
    <col min="4867" max="4867" width="36.88671875" style="259" bestFit="1" customWidth="1"/>
    <col min="4868" max="4868" width="10.33203125" style="259" customWidth="1"/>
    <col min="4869" max="4870" width="9.6640625" style="259" customWidth="1"/>
    <col min="4871" max="5121" width="9.109375" style="259"/>
    <col min="5122" max="5122" width="3.109375" style="259" customWidth="1"/>
    <col min="5123" max="5123" width="36.88671875" style="259" bestFit="1" customWidth="1"/>
    <col min="5124" max="5124" width="10.33203125" style="259" customWidth="1"/>
    <col min="5125" max="5126" width="9.6640625" style="259" customWidth="1"/>
    <col min="5127" max="5377" width="9.109375" style="259"/>
    <col min="5378" max="5378" width="3.109375" style="259" customWidth="1"/>
    <col min="5379" max="5379" width="36.88671875" style="259" bestFit="1" customWidth="1"/>
    <col min="5380" max="5380" width="10.33203125" style="259" customWidth="1"/>
    <col min="5381" max="5382" width="9.6640625" style="259" customWidth="1"/>
    <col min="5383" max="5633" width="9.109375" style="259"/>
    <col min="5634" max="5634" width="3.109375" style="259" customWidth="1"/>
    <col min="5635" max="5635" width="36.88671875" style="259" bestFit="1" customWidth="1"/>
    <col min="5636" max="5636" width="10.33203125" style="259" customWidth="1"/>
    <col min="5637" max="5638" width="9.6640625" style="259" customWidth="1"/>
    <col min="5639" max="5889" width="9.109375" style="259"/>
    <col min="5890" max="5890" width="3.109375" style="259" customWidth="1"/>
    <col min="5891" max="5891" width="36.88671875" style="259" bestFit="1" customWidth="1"/>
    <col min="5892" max="5892" width="10.33203125" style="259" customWidth="1"/>
    <col min="5893" max="5894" width="9.6640625" style="259" customWidth="1"/>
    <col min="5895" max="6145" width="9.109375" style="259"/>
    <col min="6146" max="6146" width="3.109375" style="259" customWidth="1"/>
    <col min="6147" max="6147" width="36.88671875" style="259" bestFit="1" customWidth="1"/>
    <col min="6148" max="6148" width="10.33203125" style="259" customWidth="1"/>
    <col min="6149" max="6150" width="9.6640625" style="259" customWidth="1"/>
    <col min="6151" max="6401" width="9.109375" style="259"/>
    <col min="6402" max="6402" width="3.109375" style="259" customWidth="1"/>
    <col min="6403" max="6403" width="36.88671875" style="259" bestFit="1" customWidth="1"/>
    <col min="6404" max="6404" width="10.33203125" style="259" customWidth="1"/>
    <col min="6405" max="6406" width="9.6640625" style="259" customWidth="1"/>
    <col min="6407" max="6657" width="9.109375" style="259"/>
    <col min="6658" max="6658" width="3.109375" style="259" customWidth="1"/>
    <col min="6659" max="6659" width="36.88671875" style="259" bestFit="1" customWidth="1"/>
    <col min="6660" max="6660" width="10.33203125" style="259" customWidth="1"/>
    <col min="6661" max="6662" width="9.6640625" style="259" customWidth="1"/>
    <col min="6663" max="6913" width="9.109375" style="259"/>
    <col min="6914" max="6914" width="3.109375" style="259" customWidth="1"/>
    <col min="6915" max="6915" width="36.88671875" style="259" bestFit="1" customWidth="1"/>
    <col min="6916" max="6916" width="10.33203125" style="259" customWidth="1"/>
    <col min="6917" max="6918" width="9.6640625" style="259" customWidth="1"/>
    <col min="6919" max="7169" width="9.109375" style="259"/>
    <col min="7170" max="7170" width="3.109375" style="259" customWidth="1"/>
    <col min="7171" max="7171" width="36.88671875" style="259" bestFit="1" customWidth="1"/>
    <col min="7172" max="7172" width="10.33203125" style="259" customWidth="1"/>
    <col min="7173" max="7174" width="9.6640625" style="259" customWidth="1"/>
    <col min="7175" max="7425" width="9.109375" style="259"/>
    <col min="7426" max="7426" width="3.109375" style="259" customWidth="1"/>
    <col min="7427" max="7427" width="36.88671875" style="259" bestFit="1" customWidth="1"/>
    <col min="7428" max="7428" width="10.33203125" style="259" customWidth="1"/>
    <col min="7429" max="7430" width="9.6640625" style="259" customWidth="1"/>
    <col min="7431" max="7681" width="9.109375" style="259"/>
    <col min="7682" max="7682" width="3.109375" style="259" customWidth="1"/>
    <col min="7683" max="7683" width="36.88671875" style="259" bestFit="1" customWidth="1"/>
    <col min="7684" max="7684" width="10.33203125" style="259" customWidth="1"/>
    <col min="7685" max="7686" width="9.6640625" style="259" customWidth="1"/>
    <col min="7687" max="7937" width="9.109375" style="259"/>
    <col min="7938" max="7938" width="3.109375" style="259" customWidth="1"/>
    <col min="7939" max="7939" width="36.88671875" style="259" bestFit="1" customWidth="1"/>
    <col min="7940" max="7940" width="10.33203125" style="259" customWidth="1"/>
    <col min="7941" max="7942" width="9.6640625" style="259" customWidth="1"/>
    <col min="7943" max="8193" width="9.109375" style="259"/>
    <col min="8194" max="8194" width="3.109375" style="259" customWidth="1"/>
    <col min="8195" max="8195" width="36.88671875" style="259" bestFit="1" customWidth="1"/>
    <col min="8196" max="8196" width="10.33203125" style="259" customWidth="1"/>
    <col min="8197" max="8198" width="9.6640625" style="259" customWidth="1"/>
    <col min="8199" max="8449" width="9.109375" style="259"/>
    <col min="8450" max="8450" width="3.109375" style="259" customWidth="1"/>
    <col min="8451" max="8451" width="36.88671875" style="259" bestFit="1" customWidth="1"/>
    <col min="8452" max="8452" width="10.33203125" style="259" customWidth="1"/>
    <col min="8453" max="8454" width="9.6640625" style="259" customWidth="1"/>
    <col min="8455" max="8705" width="9.109375" style="259"/>
    <col min="8706" max="8706" width="3.109375" style="259" customWidth="1"/>
    <col min="8707" max="8707" width="36.88671875" style="259" bestFit="1" customWidth="1"/>
    <col min="8708" max="8708" width="10.33203125" style="259" customWidth="1"/>
    <col min="8709" max="8710" width="9.6640625" style="259" customWidth="1"/>
    <col min="8711" max="8961" width="9.109375" style="259"/>
    <col min="8962" max="8962" width="3.109375" style="259" customWidth="1"/>
    <col min="8963" max="8963" width="36.88671875" style="259" bestFit="1" customWidth="1"/>
    <col min="8964" max="8964" width="10.33203125" style="259" customWidth="1"/>
    <col min="8965" max="8966" width="9.6640625" style="259" customWidth="1"/>
    <col min="8967" max="9217" width="9.109375" style="259"/>
    <col min="9218" max="9218" width="3.109375" style="259" customWidth="1"/>
    <col min="9219" max="9219" width="36.88671875" style="259" bestFit="1" customWidth="1"/>
    <col min="9220" max="9220" width="10.33203125" style="259" customWidth="1"/>
    <col min="9221" max="9222" width="9.6640625" style="259" customWidth="1"/>
    <col min="9223" max="9473" width="9.109375" style="259"/>
    <col min="9474" max="9474" width="3.109375" style="259" customWidth="1"/>
    <col min="9475" max="9475" width="36.88671875" style="259" bestFit="1" customWidth="1"/>
    <col min="9476" max="9476" width="10.33203125" style="259" customWidth="1"/>
    <col min="9477" max="9478" width="9.6640625" style="259" customWidth="1"/>
    <col min="9479" max="9729" width="9.109375" style="259"/>
    <col min="9730" max="9730" width="3.109375" style="259" customWidth="1"/>
    <col min="9731" max="9731" width="36.88671875" style="259" bestFit="1" customWidth="1"/>
    <col min="9732" max="9732" width="10.33203125" style="259" customWidth="1"/>
    <col min="9733" max="9734" width="9.6640625" style="259" customWidth="1"/>
    <col min="9735" max="9985" width="9.109375" style="259"/>
    <col min="9986" max="9986" width="3.109375" style="259" customWidth="1"/>
    <col min="9987" max="9987" width="36.88671875" style="259" bestFit="1" customWidth="1"/>
    <col min="9988" max="9988" width="10.33203125" style="259" customWidth="1"/>
    <col min="9989" max="9990" width="9.6640625" style="259" customWidth="1"/>
    <col min="9991" max="10241" width="9.109375" style="259"/>
    <col min="10242" max="10242" width="3.109375" style="259" customWidth="1"/>
    <col min="10243" max="10243" width="36.88671875" style="259" bestFit="1" customWidth="1"/>
    <col min="10244" max="10244" width="10.33203125" style="259" customWidth="1"/>
    <col min="10245" max="10246" width="9.6640625" style="259" customWidth="1"/>
    <col min="10247" max="10497" width="9.109375" style="259"/>
    <col min="10498" max="10498" width="3.109375" style="259" customWidth="1"/>
    <col min="10499" max="10499" width="36.88671875" style="259" bestFit="1" customWidth="1"/>
    <col min="10500" max="10500" width="10.33203125" style="259" customWidth="1"/>
    <col min="10501" max="10502" width="9.6640625" style="259" customWidth="1"/>
    <col min="10503" max="10753" width="9.109375" style="259"/>
    <col min="10754" max="10754" width="3.109375" style="259" customWidth="1"/>
    <col min="10755" max="10755" width="36.88671875" style="259" bestFit="1" customWidth="1"/>
    <col min="10756" max="10756" width="10.33203125" style="259" customWidth="1"/>
    <col min="10757" max="10758" width="9.6640625" style="259" customWidth="1"/>
    <col min="10759" max="11009" width="9.109375" style="259"/>
    <col min="11010" max="11010" width="3.109375" style="259" customWidth="1"/>
    <col min="11011" max="11011" width="36.88671875" style="259" bestFit="1" customWidth="1"/>
    <col min="11012" max="11012" width="10.33203125" style="259" customWidth="1"/>
    <col min="11013" max="11014" width="9.6640625" style="259" customWidth="1"/>
    <col min="11015" max="11265" width="9.109375" style="259"/>
    <col min="11266" max="11266" width="3.109375" style="259" customWidth="1"/>
    <col min="11267" max="11267" width="36.88671875" style="259" bestFit="1" customWidth="1"/>
    <col min="11268" max="11268" width="10.33203125" style="259" customWidth="1"/>
    <col min="11269" max="11270" width="9.6640625" style="259" customWidth="1"/>
    <col min="11271" max="11521" width="9.109375" style="259"/>
    <col min="11522" max="11522" width="3.109375" style="259" customWidth="1"/>
    <col min="11523" max="11523" width="36.88671875" style="259" bestFit="1" customWidth="1"/>
    <col min="11524" max="11524" width="10.33203125" style="259" customWidth="1"/>
    <col min="11525" max="11526" width="9.6640625" style="259" customWidth="1"/>
    <col min="11527" max="11777" width="9.109375" style="259"/>
    <col min="11778" max="11778" width="3.109375" style="259" customWidth="1"/>
    <col min="11779" max="11779" width="36.88671875" style="259" bestFit="1" customWidth="1"/>
    <col min="11780" max="11780" width="10.33203125" style="259" customWidth="1"/>
    <col min="11781" max="11782" width="9.6640625" style="259" customWidth="1"/>
    <col min="11783" max="12033" width="9.109375" style="259"/>
    <col min="12034" max="12034" width="3.109375" style="259" customWidth="1"/>
    <col min="12035" max="12035" width="36.88671875" style="259" bestFit="1" customWidth="1"/>
    <col min="12036" max="12036" width="10.33203125" style="259" customWidth="1"/>
    <col min="12037" max="12038" width="9.6640625" style="259" customWidth="1"/>
    <col min="12039" max="12289" width="9.109375" style="259"/>
    <col min="12290" max="12290" width="3.109375" style="259" customWidth="1"/>
    <col min="12291" max="12291" width="36.88671875" style="259" bestFit="1" customWidth="1"/>
    <col min="12292" max="12292" width="10.33203125" style="259" customWidth="1"/>
    <col min="12293" max="12294" width="9.6640625" style="259" customWidth="1"/>
    <col min="12295" max="12545" width="9.109375" style="259"/>
    <col min="12546" max="12546" width="3.109375" style="259" customWidth="1"/>
    <col min="12547" max="12547" width="36.88671875" style="259" bestFit="1" customWidth="1"/>
    <col min="12548" max="12548" width="10.33203125" style="259" customWidth="1"/>
    <col min="12549" max="12550" width="9.6640625" style="259" customWidth="1"/>
    <col min="12551" max="12801" width="9.109375" style="259"/>
    <col min="12802" max="12802" width="3.109375" style="259" customWidth="1"/>
    <col min="12803" max="12803" width="36.88671875" style="259" bestFit="1" customWidth="1"/>
    <col min="12804" max="12804" width="10.33203125" style="259" customWidth="1"/>
    <col min="12805" max="12806" width="9.6640625" style="259" customWidth="1"/>
    <col min="12807" max="13057" width="9.109375" style="259"/>
    <col min="13058" max="13058" width="3.109375" style="259" customWidth="1"/>
    <col min="13059" max="13059" width="36.88671875" style="259" bestFit="1" customWidth="1"/>
    <col min="13060" max="13060" width="10.33203125" style="259" customWidth="1"/>
    <col min="13061" max="13062" width="9.6640625" style="259" customWidth="1"/>
    <col min="13063" max="13313" width="9.109375" style="259"/>
    <col min="13314" max="13314" width="3.109375" style="259" customWidth="1"/>
    <col min="13315" max="13315" width="36.88671875" style="259" bestFit="1" customWidth="1"/>
    <col min="13316" max="13316" width="10.33203125" style="259" customWidth="1"/>
    <col min="13317" max="13318" width="9.6640625" style="259" customWidth="1"/>
    <col min="13319" max="13569" width="9.109375" style="259"/>
    <col min="13570" max="13570" width="3.109375" style="259" customWidth="1"/>
    <col min="13571" max="13571" width="36.88671875" style="259" bestFit="1" customWidth="1"/>
    <col min="13572" max="13572" width="10.33203125" style="259" customWidth="1"/>
    <col min="13573" max="13574" width="9.6640625" style="259" customWidth="1"/>
    <col min="13575" max="13825" width="9.109375" style="259"/>
    <col min="13826" max="13826" width="3.109375" style="259" customWidth="1"/>
    <col min="13827" max="13827" width="36.88671875" style="259" bestFit="1" customWidth="1"/>
    <col min="13828" max="13828" width="10.33203125" style="259" customWidth="1"/>
    <col min="13829" max="13830" width="9.6640625" style="259" customWidth="1"/>
    <col min="13831" max="14081" width="9.109375" style="259"/>
    <col min="14082" max="14082" width="3.109375" style="259" customWidth="1"/>
    <col min="14083" max="14083" width="36.88671875" style="259" bestFit="1" customWidth="1"/>
    <col min="14084" max="14084" width="10.33203125" style="259" customWidth="1"/>
    <col min="14085" max="14086" width="9.6640625" style="259" customWidth="1"/>
    <col min="14087" max="14337" width="9.109375" style="259"/>
    <col min="14338" max="14338" width="3.109375" style="259" customWidth="1"/>
    <col min="14339" max="14339" width="36.88671875" style="259" bestFit="1" customWidth="1"/>
    <col min="14340" max="14340" width="10.33203125" style="259" customWidth="1"/>
    <col min="14341" max="14342" width="9.6640625" style="259" customWidth="1"/>
    <col min="14343" max="14593" width="9.109375" style="259"/>
    <col min="14594" max="14594" width="3.109375" style="259" customWidth="1"/>
    <col min="14595" max="14595" width="36.88671875" style="259" bestFit="1" customWidth="1"/>
    <col min="14596" max="14596" width="10.33203125" style="259" customWidth="1"/>
    <col min="14597" max="14598" width="9.6640625" style="259" customWidth="1"/>
    <col min="14599" max="14849" width="9.109375" style="259"/>
    <col min="14850" max="14850" width="3.109375" style="259" customWidth="1"/>
    <col min="14851" max="14851" width="36.88671875" style="259" bestFit="1" customWidth="1"/>
    <col min="14852" max="14852" width="10.33203125" style="259" customWidth="1"/>
    <col min="14853" max="14854" width="9.6640625" style="259" customWidth="1"/>
    <col min="14855" max="15105" width="9.109375" style="259"/>
    <col min="15106" max="15106" width="3.109375" style="259" customWidth="1"/>
    <col min="15107" max="15107" width="36.88671875" style="259" bestFit="1" customWidth="1"/>
    <col min="15108" max="15108" width="10.33203125" style="259" customWidth="1"/>
    <col min="15109" max="15110" width="9.6640625" style="259" customWidth="1"/>
    <col min="15111" max="15361" width="9.109375" style="259"/>
    <col min="15362" max="15362" width="3.109375" style="259" customWidth="1"/>
    <col min="15363" max="15363" width="36.88671875" style="259" bestFit="1" customWidth="1"/>
    <col min="15364" max="15364" width="10.33203125" style="259" customWidth="1"/>
    <col min="15365" max="15366" width="9.6640625" style="259" customWidth="1"/>
    <col min="15367" max="15617" width="9.109375" style="259"/>
    <col min="15618" max="15618" width="3.109375" style="259" customWidth="1"/>
    <col min="15619" max="15619" width="36.88671875" style="259" bestFit="1" customWidth="1"/>
    <col min="15620" max="15620" width="10.33203125" style="259" customWidth="1"/>
    <col min="15621" max="15622" width="9.6640625" style="259" customWidth="1"/>
    <col min="15623" max="15873" width="9.109375" style="259"/>
    <col min="15874" max="15874" width="3.109375" style="259" customWidth="1"/>
    <col min="15875" max="15875" width="36.88671875" style="259" bestFit="1" customWidth="1"/>
    <col min="15876" max="15876" width="10.33203125" style="259" customWidth="1"/>
    <col min="15877" max="15878" width="9.6640625" style="259" customWidth="1"/>
    <col min="15879" max="16129" width="9.109375" style="259"/>
    <col min="16130" max="16130" width="3.109375" style="259" customWidth="1"/>
    <col min="16131" max="16131" width="36.88671875" style="259" bestFit="1" customWidth="1"/>
    <col min="16132" max="16132" width="10.33203125" style="259" customWidth="1"/>
    <col min="16133" max="16134" width="9.6640625" style="259" customWidth="1"/>
    <col min="16135" max="16384" width="9.109375" style="259"/>
  </cols>
  <sheetData>
    <row r="2" spans="3:12" ht="15" thickBot="1" x14ac:dyDescent="0.35"/>
    <row r="3" spans="3:12" ht="17.25" customHeight="1" x14ac:dyDescent="0.3">
      <c r="C3" s="1461" t="s">
        <v>639</v>
      </c>
      <c r="D3" s="1462"/>
      <c r="E3" s="1465" t="s">
        <v>640</v>
      </c>
      <c r="F3" s="1467" t="s">
        <v>641</v>
      </c>
    </row>
    <row r="4" spans="3:12" ht="14.25" customHeight="1" thickBot="1" x14ac:dyDescent="0.35">
      <c r="C4" s="1463"/>
      <c r="D4" s="1464"/>
      <c r="E4" s="1466"/>
      <c r="F4" s="1468"/>
    </row>
    <row r="5" spans="3:12" ht="20.100000000000001" customHeight="1" thickBot="1" x14ac:dyDescent="0.35">
      <c r="C5" s="1469" t="s">
        <v>735</v>
      </c>
      <c r="D5" s="1470"/>
      <c r="E5" s="1470"/>
      <c r="F5" s="1471"/>
    </row>
    <row r="6" spans="3:12" ht="15" thickBot="1" x14ac:dyDescent="0.35">
      <c r="C6" s="260" t="s">
        <v>642</v>
      </c>
      <c r="D6" s="336"/>
      <c r="E6" s="261">
        <f>D6*0.002</f>
        <v>0</v>
      </c>
      <c r="F6" s="262">
        <v>0.2</v>
      </c>
    </row>
    <row r="7" spans="3:12" ht="9" customHeight="1" thickBot="1" x14ac:dyDescent="0.35">
      <c r="C7" s="263"/>
      <c r="E7" s="264"/>
      <c r="F7" s="265"/>
      <c r="L7" s="266"/>
    </row>
    <row r="8" spans="3:12" ht="20.100000000000001" customHeight="1" thickBot="1" x14ac:dyDescent="0.35">
      <c r="C8" s="1472" t="s">
        <v>736</v>
      </c>
      <c r="D8" s="1473"/>
      <c r="E8" s="1473"/>
      <c r="F8" s="1474"/>
      <c r="L8" s="267"/>
    </row>
    <row r="9" spans="3:12" ht="30.75" customHeight="1" thickBot="1" x14ac:dyDescent="0.35">
      <c r="C9" s="1475" t="s">
        <v>643</v>
      </c>
      <c r="D9" s="1476"/>
      <c r="E9" s="337">
        <v>0.15</v>
      </c>
      <c r="F9" s="268">
        <v>0.15</v>
      </c>
    </row>
    <row r="10" spans="3:12" ht="9" customHeight="1" thickBot="1" x14ac:dyDescent="0.35">
      <c r="C10" s="263"/>
      <c r="E10" s="264"/>
      <c r="F10" s="265"/>
    </row>
    <row r="11" spans="3:12" ht="20.100000000000001" customHeight="1" thickBot="1" x14ac:dyDescent="0.35">
      <c r="C11" s="1469" t="s">
        <v>644</v>
      </c>
      <c r="D11" s="1470"/>
      <c r="E11" s="1470"/>
      <c r="F11" s="1471"/>
    </row>
    <row r="12" spans="3:12" ht="45.75" customHeight="1" thickBot="1" x14ac:dyDescent="0.35">
      <c r="C12" s="1477" t="s">
        <v>645</v>
      </c>
      <c r="D12" s="1478"/>
      <c r="E12" s="338">
        <v>0.1</v>
      </c>
      <c r="F12" s="269">
        <v>0.1</v>
      </c>
    </row>
    <row r="13" spans="3:12" ht="9" customHeight="1" thickBot="1" x14ac:dyDescent="0.35">
      <c r="C13" s="263"/>
      <c r="E13" s="270"/>
      <c r="F13" s="265"/>
    </row>
    <row r="14" spans="3:12" ht="20.100000000000001" customHeight="1" thickBot="1" x14ac:dyDescent="0.35">
      <c r="C14" s="1469" t="s">
        <v>734</v>
      </c>
      <c r="D14" s="1470"/>
      <c r="E14" s="1470"/>
      <c r="F14" s="1471"/>
    </row>
    <row r="15" spans="3:12" ht="30" customHeight="1" x14ac:dyDescent="0.3">
      <c r="C15" s="1479" t="s">
        <v>646</v>
      </c>
      <c r="D15" s="1480"/>
      <c r="E15" s="339"/>
      <c r="F15" s="271">
        <v>0.35</v>
      </c>
    </row>
    <row r="16" spans="3:12" x14ac:dyDescent="0.3">
      <c r="C16" s="1481" t="s">
        <v>647</v>
      </c>
      <c r="D16" s="1482"/>
      <c r="E16" s="272"/>
      <c r="F16" s="273"/>
    </row>
    <row r="17" spans="3:6" ht="30" customHeight="1" x14ac:dyDescent="0.3">
      <c r="C17" s="1459" t="s">
        <v>648</v>
      </c>
      <c r="D17" s="1460"/>
      <c r="E17" s="340"/>
      <c r="F17" s="273">
        <v>0.2</v>
      </c>
    </row>
    <row r="18" spans="3:6" x14ac:dyDescent="0.3">
      <c r="C18" s="1481" t="s">
        <v>647</v>
      </c>
      <c r="D18" s="1482"/>
      <c r="E18" s="272"/>
      <c r="F18" s="273"/>
    </row>
    <row r="19" spans="3:6" ht="33" customHeight="1" thickBot="1" x14ac:dyDescent="0.35">
      <c r="C19" s="1483" t="s">
        <v>649</v>
      </c>
      <c r="D19" s="1484"/>
      <c r="E19" s="341"/>
      <c r="F19" s="274">
        <v>0.1</v>
      </c>
    </row>
    <row r="20" spans="3:6" ht="9" customHeight="1" thickBot="1" x14ac:dyDescent="0.35">
      <c r="C20" s="263"/>
      <c r="E20" s="270"/>
      <c r="F20" s="265"/>
    </row>
    <row r="21" spans="3:6" ht="20.100000000000001" customHeight="1" thickBot="1" x14ac:dyDescent="0.35">
      <c r="C21" s="1469" t="s">
        <v>650</v>
      </c>
      <c r="D21" s="1470"/>
      <c r="E21" s="1470"/>
      <c r="F21" s="1471"/>
    </row>
    <row r="22" spans="3:6" ht="30" customHeight="1" x14ac:dyDescent="0.3">
      <c r="C22" s="1485" t="s">
        <v>651</v>
      </c>
      <c r="D22" s="1486"/>
      <c r="E22" s="342">
        <v>0.1</v>
      </c>
      <c r="F22" s="275">
        <v>0.1</v>
      </c>
    </row>
    <row r="23" spans="3:6" x14ac:dyDescent="0.3">
      <c r="C23" s="1481" t="s">
        <v>647</v>
      </c>
      <c r="D23" s="1487"/>
      <c r="E23" s="276"/>
      <c r="F23" s="277"/>
    </row>
    <row r="24" spans="3:6" ht="30.75" customHeight="1" thickBot="1" x14ac:dyDescent="0.35">
      <c r="C24" s="1488" t="s">
        <v>652</v>
      </c>
      <c r="D24" s="1489"/>
      <c r="E24" s="341"/>
      <c r="F24" s="278">
        <v>0.05</v>
      </c>
    </row>
    <row r="25" spans="3:6" ht="9" customHeight="1" thickBot="1" x14ac:dyDescent="0.35">
      <c r="C25" s="263"/>
      <c r="E25" s="270"/>
      <c r="F25" s="279"/>
    </row>
    <row r="26" spans="3:6" ht="20.100000000000001" customHeight="1" thickBot="1" x14ac:dyDescent="0.35">
      <c r="C26" s="1469" t="s">
        <v>653</v>
      </c>
      <c r="D26" s="1470"/>
      <c r="E26" s="1470"/>
      <c r="F26" s="1471"/>
    </row>
    <row r="27" spans="3:6" ht="50.25" customHeight="1" thickBot="1" x14ac:dyDescent="0.35">
      <c r="C27" s="1477" t="s">
        <v>654</v>
      </c>
      <c r="D27" s="1478"/>
      <c r="E27" s="338">
        <v>0.1</v>
      </c>
      <c r="F27" s="269">
        <v>0.1</v>
      </c>
    </row>
    <row r="28" spans="3:6" ht="15" thickBot="1" x14ac:dyDescent="0.35">
      <c r="E28" s="280">
        <f>SUM(E6:E27)</f>
        <v>0.44999999999999996</v>
      </c>
      <c r="F28" s="281" t="s">
        <v>655</v>
      </c>
    </row>
  </sheetData>
  <sheetProtection algorithmName="SHA-512" hashValue="HyyxhmN8YGtMfUHKKjCbm9OQWod8BJVCN+Koh+tzeZB6eE+99KxGe2uR2MfCbw2Q0C2JfUUJxVVPQhxPFiV/Kw==" saltValue="n8veizwl/hZpE0Uq4ly/gA==" spinCount="100000" sheet="1" objects="1" scenarios="1"/>
  <mergeCells count="20">
    <mergeCell ref="C17:D17"/>
    <mergeCell ref="C3:D4"/>
    <mergeCell ref="E3:E4"/>
    <mergeCell ref="F3:F4"/>
    <mergeCell ref="C5:F5"/>
    <mergeCell ref="C8:F8"/>
    <mergeCell ref="C9:D9"/>
    <mergeCell ref="C11:F11"/>
    <mergeCell ref="C12:D12"/>
    <mergeCell ref="C14:F14"/>
    <mergeCell ref="C15:D15"/>
    <mergeCell ref="C16:D16"/>
    <mergeCell ref="C26:F26"/>
    <mergeCell ref="C27:D27"/>
    <mergeCell ref="C18:D18"/>
    <mergeCell ref="C19:D19"/>
    <mergeCell ref="C21:F21"/>
    <mergeCell ref="C22:D22"/>
    <mergeCell ref="C23:D23"/>
    <mergeCell ref="C24:D24"/>
  </mergeCells>
  <pageMargins left="0.7" right="0.7" top="0.75" bottom="0.75" header="0.3" footer="0.3"/>
  <pageSetup orientation="portrait"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083589-2D68-447D-945C-DA6626DC88B9}">
  <sheetPr>
    <tabColor theme="2" tint="-0.89999084444715716"/>
  </sheetPr>
  <dimension ref="B1:CX38"/>
  <sheetViews>
    <sheetView showGridLines="0" showRowColHeaders="0" zoomScaleNormal="100" workbookViewId="0">
      <selection activeCell="F22" sqref="F22:G22"/>
    </sheetView>
  </sheetViews>
  <sheetFormatPr defaultRowHeight="14.4" x14ac:dyDescent="0.3"/>
  <cols>
    <col min="1" max="1" width="2.6640625" customWidth="1"/>
    <col min="2" max="2" width="27.6640625" customWidth="1"/>
    <col min="3" max="3" width="2.6640625" customWidth="1"/>
    <col min="4" max="61" width="1.5546875" customWidth="1"/>
    <col min="62" max="62" width="3.109375" customWidth="1"/>
    <col min="63" max="72" width="1.5546875" customWidth="1"/>
    <col min="74" max="74" width="4" hidden="1" customWidth="1"/>
    <col min="80" max="80" width="0" hidden="1" customWidth="1"/>
    <col min="81" max="81" width="12.44140625" hidden="1" customWidth="1"/>
    <col min="86" max="86" width="10.6640625" customWidth="1"/>
  </cols>
  <sheetData>
    <row r="1" spans="2:82" ht="5.0999999999999996" customHeight="1" x14ac:dyDescent="0.3"/>
    <row r="2" spans="2:82" x14ac:dyDescent="0.3">
      <c r="AD2" s="144"/>
    </row>
    <row r="3" spans="2:82" ht="9.9" customHeight="1" thickBot="1" x14ac:dyDescent="0.35">
      <c r="D3" s="97"/>
      <c r="E3" s="97"/>
      <c r="F3" s="97"/>
      <c r="G3" s="97"/>
      <c r="H3" s="97"/>
      <c r="I3" s="97"/>
      <c r="J3" s="97"/>
      <c r="K3" s="97"/>
      <c r="L3" s="97"/>
      <c r="M3" s="97"/>
      <c r="N3" s="97"/>
      <c r="O3" s="97"/>
      <c r="P3" s="97"/>
      <c r="Q3" s="97"/>
      <c r="R3" s="97"/>
      <c r="S3" s="97"/>
      <c r="T3" s="97"/>
      <c r="U3" s="97"/>
      <c r="V3" s="97"/>
      <c r="W3" s="97"/>
      <c r="X3" s="97"/>
      <c r="Y3" s="97"/>
    </row>
    <row r="4" spans="2:82" ht="18" customHeight="1" x14ac:dyDescent="0.3">
      <c r="D4" s="1413" t="s">
        <v>780</v>
      </c>
      <c r="E4" s="1414"/>
      <c r="F4" s="1414"/>
      <c r="G4" s="1414"/>
      <c r="H4" s="1414"/>
      <c r="I4" s="1414"/>
      <c r="J4" s="1414"/>
      <c r="K4" s="1414"/>
      <c r="L4" s="1414"/>
      <c r="M4" s="1414"/>
      <c r="N4" s="1414"/>
      <c r="O4" s="1414"/>
      <c r="P4" s="1414"/>
      <c r="Q4" s="1414"/>
      <c r="R4" s="1414"/>
      <c r="S4" s="1414"/>
      <c r="T4" s="1414"/>
      <c r="U4" s="1414"/>
      <c r="V4" s="1414"/>
      <c r="W4" s="1414"/>
      <c r="X4" s="1414"/>
      <c r="Y4" s="1414"/>
      <c r="Z4" s="1414"/>
      <c r="AA4" s="1414"/>
      <c r="AB4" s="1414"/>
      <c r="AC4" s="1414"/>
      <c r="AD4" s="1414"/>
      <c r="AE4" s="1414"/>
      <c r="AF4" s="1414"/>
      <c r="AG4" s="1414"/>
      <c r="AH4" s="1414"/>
      <c r="AI4" s="1414"/>
      <c r="AJ4" s="1414"/>
      <c r="AK4" s="1414"/>
      <c r="AL4" s="1414"/>
      <c r="AM4" s="1414"/>
      <c r="AN4" s="1414"/>
      <c r="AO4" s="1414"/>
      <c r="AP4" s="1414"/>
      <c r="AQ4" s="1414"/>
      <c r="AR4" s="1414"/>
      <c r="AS4" s="1414"/>
      <c r="AT4" s="1414"/>
      <c r="AU4" s="1414"/>
      <c r="AV4" s="1414"/>
      <c r="AW4" s="1414"/>
      <c r="AX4" s="1414"/>
      <c r="AY4" s="1414"/>
      <c r="AZ4" s="1414"/>
      <c r="BA4" s="1414"/>
      <c r="BB4" s="1414"/>
      <c r="BC4" s="1414"/>
      <c r="BD4" s="1414"/>
      <c r="BE4" s="1414"/>
      <c r="BF4" s="1414"/>
      <c r="BG4" s="1414"/>
      <c r="BH4" s="1414"/>
      <c r="BI4" s="1414"/>
      <c r="BJ4" s="1415"/>
      <c r="BK4" s="97"/>
      <c r="BL4" s="97"/>
      <c r="BM4" s="97"/>
      <c r="BN4" s="97"/>
      <c r="BO4" s="97"/>
      <c r="BP4" s="97"/>
      <c r="BQ4" s="97"/>
      <c r="BR4" s="97"/>
      <c r="BS4" s="97"/>
      <c r="BT4" s="97"/>
    </row>
    <row r="5" spans="2:82" ht="6.75" customHeight="1" thickBot="1" x14ac:dyDescent="0.35">
      <c r="D5" s="1416"/>
      <c r="E5" s="1417"/>
      <c r="F5" s="1417"/>
      <c r="G5" s="1417"/>
      <c r="H5" s="1417"/>
      <c r="I5" s="1417"/>
      <c r="J5" s="1417"/>
      <c r="K5" s="1417"/>
      <c r="L5" s="1417"/>
      <c r="M5" s="1417"/>
      <c r="N5" s="1417"/>
      <c r="O5" s="1417"/>
      <c r="P5" s="1417"/>
      <c r="Q5" s="1417"/>
      <c r="R5" s="1417"/>
      <c r="S5" s="1417"/>
      <c r="T5" s="1417"/>
      <c r="U5" s="1417"/>
      <c r="V5" s="1417"/>
      <c r="W5" s="1417"/>
      <c r="X5" s="1417"/>
      <c r="Y5" s="1417"/>
      <c r="Z5" s="1417"/>
      <c r="AA5" s="1417"/>
      <c r="AB5" s="1417"/>
      <c r="AC5" s="1417"/>
      <c r="AD5" s="1417"/>
      <c r="AE5" s="1417"/>
      <c r="AF5" s="1417"/>
      <c r="AG5" s="1417"/>
      <c r="AH5" s="1417"/>
      <c r="AI5" s="1417"/>
      <c r="AJ5" s="1417"/>
      <c r="AK5" s="1417"/>
      <c r="AL5" s="1417"/>
      <c r="AM5" s="1417"/>
      <c r="AN5" s="1417"/>
      <c r="AO5" s="1417"/>
      <c r="AP5" s="1417"/>
      <c r="AQ5" s="1417"/>
      <c r="AR5" s="1417"/>
      <c r="AS5" s="1417"/>
      <c r="AT5" s="1417"/>
      <c r="AU5" s="1417"/>
      <c r="AV5" s="1417"/>
      <c r="AW5" s="1417"/>
      <c r="AX5" s="1417"/>
      <c r="AY5" s="1417"/>
      <c r="AZ5" s="1417"/>
      <c r="BA5" s="1417"/>
      <c r="BB5" s="1417"/>
      <c r="BC5" s="1417"/>
      <c r="BD5" s="1417"/>
      <c r="BE5" s="1417"/>
      <c r="BF5" s="1417"/>
      <c r="BG5" s="1417"/>
      <c r="BH5" s="1417"/>
      <c r="BI5" s="1417"/>
      <c r="BJ5" s="1418"/>
      <c r="BK5" s="97"/>
      <c r="BL5" s="97"/>
      <c r="BM5" s="97"/>
      <c r="BN5" s="97"/>
      <c r="BO5" s="97"/>
      <c r="BP5" s="97"/>
      <c r="BQ5" s="97"/>
      <c r="BR5" s="97"/>
      <c r="BS5" s="97"/>
      <c r="BT5" s="97"/>
    </row>
    <row r="6" spans="2:82" ht="18" customHeight="1" x14ac:dyDescent="0.3">
      <c r="D6" s="1419" t="s">
        <v>357</v>
      </c>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c r="AD6" s="1420"/>
      <c r="AE6" s="1420"/>
      <c r="AF6" s="1420"/>
      <c r="AG6" s="1420"/>
      <c r="AH6" s="1420"/>
      <c r="AI6" s="1420"/>
      <c r="AJ6" s="1420"/>
      <c r="AK6" s="1420"/>
      <c r="AL6" s="1420"/>
      <c r="AM6" s="1420"/>
      <c r="AN6" s="1420"/>
      <c r="AO6" s="1420"/>
      <c r="AP6" s="1420"/>
      <c r="AQ6" s="1420"/>
      <c r="AR6" s="1420"/>
      <c r="AS6" s="1420"/>
      <c r="AT6" s="1420"/>
      <c r="AU6" s="1420"/>
      <c r="AV6" s="1420"/>
      <c r="AW6" s="1420"/>
      <c r="AX6" s="1420"/>
      <c r="AY6" s="1420"/>
      <c r="AZ6" s="1420"/>
      <c r="BA6" s="1420"/>
      <c r="BB6" s="1420"/>
      <c r="BC6" s="1420"/>
      <c r="BD6" s="1420"/>
      <c r="BE6" s="1420"/>
      <c r="BF6" s="1420"/>
      <c r="BG6" s="1420"/>
      <c r="BH6" s="1420"/>
      <c r="BI6" s="1420"/>
      <c r="BJ6" s="1421"/>
      <c r="CA6" s="111"/>
      <c r="CD6" s="282"/>
    </row>
    <row r="7" spans="2:82" ht="18" customHeight="1" x14ac:dyDescent="0.3">
      <c r="D7" s="1422"/>
      <c r="E7" s="1423"/>
      <c r="F7" s="1423"/>
      <c r="G7" s="1423"/>
      <c r="H7" s="1423"/>
      <c r="I7" s="1423"/>
      <c r="J7" s="1423"/>
      <c r="K7" s="1423"/>
      <c r="L7" s="1423"/>
      <c r="M7" s="1423"/>
      <c r="N7" s="1423"/>
      <c r="O7" s="1423"/>
      <c r="P7" s="1423"/>
      <c r="Q7" s="1423"/>
      <c r="R7" s="1423"/>
      <c r="S7" s="1423"/>
      <c r="T7" s="1423"/>
      <c r="U7" s="1423"/>
      <c r="V7" s="1423"/>
      <c r="W7" s="1423"/>
      <c r="X7" s="1423"/>
      <c r="Y7" s="1423"/>
      <c r="Z7" s="1423"/>
      <c r="AA7" s="1423"/>
      <c r="AB7" s="1423"/>
      <c r="AC7" s="1423"/>
      <c r="AD7" s="1423"/>
      <c r="AE7" s="1423"/>
      <c r="AF7" s="1423"/>
      <c r="AG7" s="1423"/>
      <c r="AH7" s="1423"/>
      <c r="AI7" s="1423"/>
      <c r="AJ7" s="1423"/>
      <c r="AK7" s="1423"/>
      <c r="AL7" s="1423"/>
      <c r="AM7" s="1423"/>
      <c r="AN7" s="1423"/>
      <c r="AO7" s="1423"/>
      <c r="AP7" s="1423"/>
      <c r="AQ7" s="1423"/>
      <c r="AR7" s="1423"/>
      <c r="AS7" s="1423"/>
      <c r="AT7" s="1423"/>
      <c r="AU7" s="1423"/>
      <c r="AV7" s="1423"/>
      <c r="AW7" s="1423"/>
      <c r="AX7" s="1423"/>
      <c r="AY7" s="1423"/>
      <c r="AZ7" s="1423"/>
      <c r="BA7" s="1423"/>
      <c r="BB7" s="1423"/>
      <c r="BC7" s="1423"/>
      <c r="BD7" s="1423"/>
      <c r="BE7" s="1423"/>
      <c r="BF7" s="1423"/>
      <c r="BG7" s="1423"/>
      <c r="BH7" s="1423"/>
      <c r="BI7" s="1423"/>
      <c r="BJ7" s="1424"/>
    </row>
    <row r="8" spans="2:82" ht="12" customHeight="1" x14ac:dyDescent="0.3">
      <c r="D8" s="1422"/>
      <c r="E8" s="1423"/>
      <c r="F8" s="1423"/>
      <c r="G8" s="1423"/>
      <c r="H8" s="1423"/>
      <c r="I8" s="1423"/>
      <c r="J8" s="1423"/>
      <c r="K8" s="1423"/>
      <c r="L8" s="1423"/>
      <c r="M8" s="1423"/>
      <c r="N8" s="1423"/>
      <c r="O8" s="1423"/>
      <c r="P8" s="1423"/>
      <c r="Q8" s="1423"/>
      <c r="R8" s="1423"/>
      <c r="S8" s="1423"/>
      <c r="T8" s="1423"/>
      <c r="U8" s="1423"/>
      <c r="V8" s="1423"/>
      <c r="W8" s="1423"/>
      <c r="X8" s="1423"/>
      <c r="Y8" s="1423"/>
      <c r="Z8" s="1423"/>
      <c r="AA8" s="1423"/>
      <c r="AB8" s="1423"/>
      <c r="AC8" s="1423"/>
      <c r="AD8" s="1423"/>
      <c r="AE8" s="1423"/>
      <c r="AF8" s="1423"/>
      <c r="AG8" s="1423"/>
      <c r="AH8" s="1423"/>
      <c r="AI8" s="1423"/>
      <c r="AJ8" s="1423"/>
      <c r="AK8" s="1423"/>
      <c r="AL8" s="1423"/>
      <c r="AM8" s="1423"/>
      <c r="AN8" s="1423"/>
      <c r="AO8" s="1423"/>
      <c r="AP8" s="1423"/>
      <c r="AQ8" s="1423"/>
      <c r="AR8" s="1423"/>
      <c r="AS8" s="1423"/>
      <c r="AT8" s="1423"/>
      <c r="AU8" s="1423"/>
      <c r="AV8" s="1423"/>
      <c r="AW8" s="1423"/>
      <c r="AX8" s="1423"/>
      <c r="AY8" s="1423"/>
      <c r="AZ8" s="1423"/>
      <c r="BA8" s="1423"/>
      <c r="BB8" s="1423"/>
      <c r="BC8" s="1423"/>
      <c r="BD8" s="1423"/>
      <c r="BE8" s="1423"/>
      <c r="BF8" s="1423"/>
      <c r="BG8" s="1423"/>
      <c r="BH8" s="1423"/>
      <c r="BI8" s="1423"/>
      <c r="BJ8" s="1424"/>
    </row>
    <row r="9" spans="2:82" ht="9" customHeight="1" x14ac:dyDescent="0.3">
      <c r="D9" s="145"/>
      <c r="E9" s="513"/>
      <c r="F9" s="513"/>
      <c r="G9" s="513"/>
      <c r="H9" s="513"/>
      <c r="I9" s="513"/>
      <c r="J9" s="513"/>
      <c r="K9" s="513"/>
      <c r="L9" s="513"/>
      <c r="M9" s="513"/>
      <c r="N9" s="513"/>
      <c r="O9" s="513"/>
      <c r="P9" s="513"/>
      <c r="Q9" s="513"/>
      <c r="R9" s="513"/>
      <c r="S9" s="513"/>
      <c r="T9" s="513"/>
      <c r="U9" s="513"/>
      <c r="V9" s="513"/>
      <c r="W9" s="513"/>
      <c r="X9" s="513"/>
      <c r="Y9" s="513"/>
      <c r="Z9" s="513"/>
      <c r="AA9" s="513"/>
      <c r="AB9" s="513"/>
      <c r="AC9" s="513"/>
      <c r="AD9" s="513"/>
      <c r="AE9" s="513"/>
      <c r="AF9" s="513"/>
      <c r="AG9" s="513"/>
      <c r="AH9" s="513"/>
      <c r="AI9" s="513"/>
      <c r="AJ9" s="513"/>
      <c r="AK9" s="513"/>
      <c r="AL9" s="513"/>
      <c r="AM9" s="513"/>
      <c r="AN9" s="513"/>
      <c r="AO9" s="513"/>
      <c r="AP9" s="513"/>
      <c r="AQ9" s="513"/>
      <c r="AR9" s="513"/>
      <c r="AS9" s="513"/>
      <c r="AT9" s="513"/>
      <c r="AU9" s="513"/>
      <c r="AV9" s="513"/>
      <c r="AW9" s="513"/>
      <c r="AX9" s="513"/>
      <c r="AY9" s="513"/>
      <c r="AZ9" s="513"/>
      <c r="BA9" s="513"/>
      <c r="BB9" s="513"/>
      <c r="BC9" s="513"/>
      <c r="BD9" s="513"/>
      <c r="BE9" s="513"/>
      <c r="BF9" s="513"/>
      <c r="BG9" s="513"/>
      <c r="BH9" s="513"/>
      <c r="BI9" s="513"/>
      <c r="BJ9" s="146"/>
    </row>
    <row r="10" spans="2:82" ht="18" customHeight="1" thickBot="1" x14ac:dyDescent="0.35">
      <c r="D10" s="1425" t="s">
        <v>358</v>
      </c>
      <c r="E10" s="1166"/>
      <c r="F10" s="1166"/>
      <c r="G10" s="1166"/>
      <c r="H10" s="1166"/>
      <c r="I10" s="1166"/>
      <c r="J10" s="1166"/>
      <c r="K10" s="1166"/>
      <c r="L10" s="1166"/>
      <c r="M10" s="1166"/>
      <c r="N10" s="1166"/>
      <c r="O10" s="1166"/>
      <c r="P10" s="1426"/>
      <c r="Q10" s="1427">
        <f>'Automatic Response (2)'!J5</f>
        <v>0</v>
      </c>
      <c r="R10" s="1428"/>
      <c r="S10" s="1428"/>
      <c r="T10" s="1428"/>
      <c r="U10" s="1428"/>
      <c r="V10" s="1428"/>
      <c r="W10" s="1428"/>
      <c r="X10" s="1428"/>
      <c r="Y10" s="1428"/>
      <c r="Z10" s="1428"/>
      <c r="AA10" s="1428"/>
      <c r="AB10" s="1428"/>
      <c r="AC10" s="1428"/>
      <c r="AD10" s="1428"/>
      <c r="AE10" s="1428"/>
      <c r="AF10" s="1428"/>
      <c r="AG10" s="1428"/>
      <c r="AH10" s="1428"/>
      <c r="AI10" s="1428"/>
      <c r="AJ10" s="1428"/>
      <c r="AK10" s="1428"/>
      <c r="AL10" s="1428"/>
      <c r="AM10" s="1428"/>
      <c r="AN10" s="1428"/>
      <c r="AO10" s="1428"/>
      <c r="AP10" s="1428"/>
      <c r="AQ10" s="1428"/>
      <c r="AR10" s="1428"/>
      <c r="AS10" s="1428"/>
      <c r="AT10" s="1429"/>
      <c r="AX10" s="5"/>
      <c r="AY10" s="5"/>
      <c r="AZ10" s="5"/>
      <c r="BA10" s="5"/>
      <c r="BB10" s="5"/>
      <c r="BC10" s="5"/>
      <c r="BD10" s="5"/>
      <c r="BE10" s="5"/>
      <c r="BF10" s="5"/>
      <c r="BG10" s="5"/>
      <c r="BH10" s="5"/>
      <c r="BI10" s="5"/>
      <c r="BJ10" s="23"/>
    </row>
    <row r="11" spans="2:82" ht="9" customHeight="1" thickBot="1" x14ac:dyDescent="0.35">
      <c r="B11" s="525"/>
      <c r="D11" s="147"/>
      <c r="E11" s="148"/>
      <c r="F11" s="148"/>
      <c r="G11" s="148"/>
      <c r="H11" s="148"/>
      <c r="I11" s="148"/>
      <c r="J11" s="148"/>
      <c r="K11" s="148"/>
      <c r="L11" s="148"/>
      <c r="M11" s="148"/>
      <c r="N11" s="148"/>
      <c r="O11" s="148"/>
      <c r="P11" s="148"/>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25"/>
      <c r="AP11" s="25"/>
      <c r="AQ11" s="25"/>
      <c r="AR11" s="25"/>
      <c r="AS11" s="25"/>
      <c r="AT11" s="25"/>
      <c r="AU11" s="25"/>
      <c r="AV11" s="25"/>
      <c r="AW11" s="25"/>
      <c r="AX11" s="7"/>
      <c r="AY11" s="7"/>
      <c r="AZ11" s="7"/>
      <c r="BA11" s="7"/>
      <c r="BB11" s="7"/>
      <c r="BC11" s="7"/>
      <c r="BD11" s="7"/>
      <c r="BE11" s="7"/>
      <c r="BF11" s="7"/>
      <c r="BG11" s="7"/>
      <c r="BH11" s="7"/>
      <c r="BI11" s="7"/>
      <c r="BJ11" s="26"/>
    </row>
    <row r="12" spans="2:82" ht="16.95" customHeight="1" x14ac:dyDescent="0.3">
      <c r="B12" s="526"/>
      <c r="D12" s="1439" t="s">
        <v>360</v>
      </c>
      <c r="E12" s="1440"/>
      <c r="F12" s="1440"/>
      <c r="G12" s="1440"/>
      <c r="H12" s="1440"/>
      <c r="I12" s="1440"/>
      <c r="J12" s="1440"/>
      <c r="K12" s="1440"/>
      <c r="L12" s="1440"/>
      <c r="M12" s="1440"/>
      <c r="N12" s="1440"/>
      <c r="O12" s="1440"/>
      <c r="P12" s="1440"/>
      <c r="Q12" s="1440"/>
      <c r="R12" s="1440"/>
      <c r="S12" s="1440"/>
      <c r="T12" s="1440"/>
      <c r="U12" s="1440"/>
      <c r="V12" s="1440"/>
      <c r="W12" s="1440"/>
      <c r="X12" s="1440"/>
      <c r="Y12" s="1440"/>
      <c r="Z12" s="1440"/>
      <c r="AA12" s="1440"/>
      <c r="AB12" s="1440"/>
      <c r="AC12" s="1440"/>
      <c r="AD12" s="1440"/>
      <c r="AE12" s="1440"/>
      <c r="AF12" s="1440"/>
      <c r="AG12" s="1440"/>
      <c r="AH12" s="1440"/>
      <c r="AI12" s="1440"/>
      <c r="AJ12" s="1440"/>
      <c r="AK12" s="1440"/>
      <c r="AL12" s="1440"/>
      <c r="AM12" s="1440"/>
      <c r="AN12" s="1440"/>
      <c r="AO12" s="1440"/>
      <c r="AP12" s="1440"/>
      <c r="AQ12" s="1440"/>
      <c r="AR12" s="1440"/>
      <c r="AS12" s="1440"/>
      <c r="AT12" s="1440"/>
      <c r="AU12" s="1440"/>
      <c r="AV12" s="1440"/>
      <c r="AW12" s="1440"/>
      <c r="AX12" s="1440"/>
      <c r="AY12" s="1440"/>
      <c r="AZ12" s="1440"/>
      <c r="BA12" s="1440"/>
      <c r="BB12" s="1440"/>
      <c r="BC12" s="1440"/>
      <c r="BD12" s="1440"/>
      <c r="BE12" s="1440"/>
      <c r="BF12" s="1440"/>
      <c r="BG12" s="1440"/>
      <c r="BH12" s="1440"/>
      <c r="BI12" s="1440"/>
      <c r="BJ12" s="1441"/>
    </row>
    <row r="13" spans="2:82" ht="17.399999999999999" customHeight="1" x14ac:dyDescent="0.3">
      <c r="B13" s="522"/>
      <c r="D13" s="152"/>
      <c r="E13" s="514"/>
      <c r="F13" s="514"/>
      <c r="G13" s="514"/>
      <c r="H13" s="514"/>
      <c r="I13" s="514"/>
      <c r="J13" s="1430" t="s">
        <v>361</v>
      </c>
      <c r="K13" s="1431"/>
      <c r="L13" s="1431"/>
      <c r="M13" s="1431"/>
      <c r="N13" s="1431"/>
      <c r="O13" s="1432"/>
      <c r="P13" s="1433"/>
      <c r="Q13" s="1434"/>
      <c r="R13" s="1435"/>
      <c r="S13" s="1433"/>
      <c r="T13" s="1434"/>
      <c r="U13" s="1434"/>
      <c r="V13" s="1434"/>
      <c r="W13" s="1434"/>
      <c r="X13" s="1434"/>
      <c r="Y13" s="1434"/>
      <c r="Z13" s="1434"/>
      <c r="AA13" s="1434"/>
      <c r="AB13" s="1434"/>
      <c r="AC13" s="1434"/>
      <c r="AD13" s="1434"/>
      <c r="AE13" s="1434"/>
      <c r="AF13" s="1434"/>
      <c r="AG13" s="1434"/>
      <c r="AH13" s="1434"/>
      <c r="AI13" s="1434"/>
      <c r="AJ13" s="1434"/>
      <c r="AK13" s="1434"/>
      <c r="AL13" s="1434"/>
      <c r="AM13" s="1434"/>
      <c r="AN13" s="1434"/>
      <c r="AO13" s="1434"/>
      <c r="AP13" s="1434"/>
      <c r="AQ13" s="1434"/>
      <c r="AR13" s="1434"/>
      <c r="AS13" s="1434"/>
      <c r="AT13" s="1434"/>
      <c r="AU13" s="1434"/>
      <c r="AV13" s="1434"/>
      <c r="AW13" s="1434"/>
      <c r="AX13" s="1434"/>
      <c r="AY13" s="1434"/>
      <c r="AZ13" s="1434"/>
      <c r="BA13" s="1434"/>
      <c r="BB13" s="1434"/>
      <c r="BC13" s="1435"/>
      <c r="BD13" s="1436"/>
      <c r="BE13" s="1437"/>
      <c r="BF13" s="1437"/>
      <c r="BG13" s="1437"/>
      <c r="BH13" s="1437"/>
      <c r="BI13" s="1437"/>
      <c r="BJ13" s="1438"/>
    </row>
    <row r="14" spans="2:82" ht="18" customHeight="1" x14ac:dyDescent="0.3">
      <c r="B14" s="522"/>
      <c r="D14" s="153"/>
      <c r="E14" s="515"/>
      <c r="F14" s="515"/>
      <c r="G14" s="515"/>
      <c r="H14" s="515"/>
      <c r="I14" s="515"/>
      <c r="J14" s="1430" t="s">
        <v>361</v>
      </c>
      <c r="K14" s="1431"/>
      <c r="L14" s="1431"/>
      <c r="M14" s="1431"/>
      <c r="N14" s="1431"/>
      <c r="O14" s="1432"/>
      <c r="P14" s="1433"/>
      <c r="Q14" s="1434"/>
      <c r="R14" s="1435"/>
      <c r="S14" s="1433"/>
      <c r="T14" s="1434"/>
      <c r="U14" s="1434"/>
      <c r="V14" s="1434"/>
      <c r="W14" s="1434"/>
      <c r="X14" s="1434"/>
      <c r="Y14" s="1434"/>
      <c r="Z14" s="1434"/>
      <c r="AA14" s="1434"/>
      <c r="AB14" s="1434"/>
      <c r="AC14" s="1434"/>
      <c r="AD14" s="1434"/>
      <c r="AE14" s="1434"/>
      <c r="AF14" s="1434"/>
      <c r="AG14" s="1434"/>
      <c r="AH14" s="1434"/>
      <c r="AI14" s="1434"/>
      <c r="AJ14" s="1434"/>
      <c r="AK14" s="1434"/>
      <c r="AL14" s="1434"/>
      <c r="AM14" s="1434"/>
      <c r="AN14" s="1434"/>
      <c r="AO14" s="1434"/>
      <c r="AP14" s="1434"/>
      <c r="AQ14" s="1434"/>
      <c r="AR14" s="1434"/>
      <c r="AS14" s="1434"/>
      <c r="AT14" s="1434"/>
      <c r="AU14" s="1434"/>
      <c r="AV14" s="1434"/>
      <c r="AW14" s="1434"/>
      <c r="AX14" s="1434"/>
      <c r="AY14" s="1434"/>
      <c r="AZ14" s="1434"/>
      <c r="BA14" s="1434"/>
      <c r="BB14" s="1434"/>
      <c r="BC14" s="1435"/>
      <c r="BD14" s="1436"/>
      <c r="BE14" s="1437"/>
      <c r="BF14" s="1437"/>
      <c r="BG14" s="1437"/>
      <c r="BH14" s="1437"/>
      <c r="BI14" s="1437"/>
      <c r="BJ14" s="1438"/>
    </row>
    <row r="15" spans="2:82" ht="16.5" customHeight="1" x14ac:dyDescent="0.3">
      <c r="B15" s="522"/>
      <c r="D15" s="153"/>
      <c r="E15" s="515"/>
      <c r="F15" s="515"/>
      <c r="G15" s="515"/>
      <c r="H15" s="515"/>
      <c r="I15" s="515"/>
      <c r="J15" s="1430" t="s">
        <v>361</v>
      </c>
      <c r="K15" s="1431"/>
      <c r="L15" s="1431"/>
      <c r="M15" s="1431"/>
      <c r="N15" s="1431"/>
      <c r="O15" s="1432"/>
      <c r="P15" s="1433"/>
      <c r="Q15" s="1434"/>
      <c r="R15" s="1435"/>
      <c r="S15" s="1433"/>
      <c r="T15" s="1434"/>
      <c r="U15" s="1434"/>
      <c r="V15" s="1434"/>
      <c r="W15" s="1434"/>
      <c r="X15" s="1434"/>
      <c r="Y15" s="1434"/>
      <c r="Z15" s="1434"/>
      <c r="AA15" s="1434"/>
      <c r="AB15" s="1434"/>
      <c r="AC15" s="1434"/>
      <c r="AD15" s="1434"/>
      <c r="AE15" s="1434"/>
      <c r="AF15" s="1434"/>
      <c r="AG15" s="1434"/>
      <c r="AH15" s="1434"/>
      <c r="AI15" s="1434"/>
      <c r="AJ15" s="1434"/>
      <c r="AK15" s="1434"/>
      <c r="AL15" s="1434"/>
      <c r="AM15" s="1434"/>
      <c r="AN15" s="1434"/>
      <c r="AO15" s="1434"/>
      <c r="AP15" s="1434"/>
      <c r="AQ15" s="1434"/>
      <c r="AR15" s="1434"/>
      <c r="AS15" s="1434"/>
      <c r="AT15" s="1434"/>
      <c r="AU15" s="1434"/>
      <c r="AV15" s="1434"/>
      <c r="AW15" s="1434"/>
      <c r="AX15" s="1434"/>
      <c r="AY15" s="1434"/>
      <c r="AZ15" s="1434"/>
      <c r="BA15" s="1434"/>
      <c r="BB15" s="1434"/>
      <c r="BC15" s="1435"/>
      <c r="BD15" s="1436"/>
      <c r="BE15" s="1437"/>
      <c r="BF15" s="1437"/>
      <c r="BG15" s="1437"/>
      <c r="BH15" s="1437"/>
      <c r="BI15" s="1437"/>
      <c r="BJ15" s="1438"/>
      <c r="CB15" t="s">
        <v>40</v>
      </c>
      <c r="CC15" s="5" t="s">
        <v>45</v>
      </c>
    </row>
    <row r="16" spans="2:82" ht="15.75" customHeight="1" x14ac:dyDescent="0.3">
      <c r="B16" s="522"/>
      <c r="D16" s="153"/>
      <c r="E16" s="515"/>
      <c r="F16" s="515"/>
      <c r="G16" s="515"/>
      <c r="H16" s="515"/>
      <c r="I16" s="515"/>
      <c r="J16" s="1443" t="s">
        <v>361</v>
      </c>
      <c r="K16" s="1443"/>
      <c r="L16" s="1443"/>
      <c r="M16" s="1443"/>
      <c r="N16" s="1443"/>
      <c r="O16" s="1443"/>
      <c r="P16" s="1442"/>
      <c r="Q16" s="1442"/>
      <c r="R16" s="1442"/>
      <c r="S16" s="1442"/>
      <c r="T16" s="1442"/>
      <c r="U16" s="1442"/>
      <c r="V16" s="1442"/>
      <c r="W16" s="1442"/>
      <c r="X16" s="1442"/>
      <c r="Y16" s="1442"/>
      <c r="Z16" s="1442"/>
      <c r="AA16" s="1442"/>
      <c r="AB16" s="1442"/>
      <c r="AC16" s="1442"/>
      <c r="AD16" s="1442"/>
      <c r="AE16" s="1442"/>
      <c r="AF16" s="1442"/>
      <c r="AG16" s="1442"/>
      <c r="AH16" s="1442"/>
      <c r="AI16" s="1442"/>
      <c r="AJ16" s="1442"/>
      <c r="AK16" s="1442"/>
      <c r="AL16" s="1442"/>
      <c r="AM16" s="1442"/>
      <c r="AN16" s="1442"/>
      <c r="AO16" s="1442"/>
      <c r="AP16" s="1442"/>
      <c r="AQ16" s="1442"/>
      <c r="AR16" s="1442"/>
      <c r="AS16" s="1442"/>
      <c r="AT16" s="1442"/>
      <c r="AU16" s="1442"/>
      <c r="AV16" s="1442"/>
      <c r="AW16" s="1442"/>
      <c r="AX16" s="1442"/>
      <c r="AY16" s="1442"/>
      <c r="AZ16" s="1442"/>
      <c r="BA16" s="1442"/>
      <c r="BB16" s="1442"/>
      <c r="BC16" s="1442"/>
      <c r="BD16" s="1436"/>
      <c r="BE16" s="1437"/>
      <c r="BF16" s="1437"/>
      <c r="BG16" s="1437"/>
      <c r="BH16" s="1437"/>
      <c r="BI16" s="1437"/>
      <c r="BJ16" s="1438"/>
      <c r="CB16" t="s">
        <v>41</v>
      </c>
      <c r="CC16" s="5" t="s">
        <v>47</v>
      </c>
    </row>
    <row r="17" spans="2:102" ht="12.75" customHeight="1" thickBot="1" x14ac:dyDescent="0.35">
      <c r="B17" s="524">
        <f>'AA Calcultor  (8)'!E28</f>
        <v>0.44999999999999996</v>
      </c>
      <c r="D17" s="610"/>
      <c r="E17" s="611"/>
      <c r="F17" s="611"/>
      <c r="G17" s="611"/>
      <c r="H17" s="611"/>
      <c r="I17" s="611"/>
      <c r="J17" s="614"/>
      <c r="K17" s="614"/>
      <c r="L17" s="614"/>
      <c r="M17" s="614"/>
      <c r="N17" s="614"/>
      <c r="O17" s="614"/>
      <c r="P17" s="839"/>
      <c r="Q17" s="839"/>
      <c r="R17" s="839"/>
      <c r="S17" s="839"/>
      <c r="T17" s="839"/>
      <c r="U17" s="839"/>
      <c r="V17" s="839"/>
      <c r="W17" s="839"/>
      <c r="X17" s="839"/>
      <c r="Y17" s="839"/>
      <c r="Z17" s="839"/>
      <c r="AA17" s="839"/>
      <c r="AB17" s="839"/>
      <c r="AC17" s="839"/>
      <c r="AD17" s="839"/>
      <c r="AE17" s="839"/>
      <c r="AF17" s="839"/>
      <c r="AG17" s="839"/>
      <c r="AH17" s="839"/>
      <c r="AI17" s="839"/>
      <c r="AJ17" s="839"/>
      <c r="AK17" s="839"/>
      <c r="AL17" s="839"/>
      <c r="AM17" s="839"/>
      <c r="AN17" s="839"/>
      <c r="AO17" s="839"/>
      <c r="AP17" s="839"/>
      <c r="AQ17" s="839"/>
      <c r="AR17" s="839"/>
      <c r="AS17" s="839"/>
      <c r="AT17" s="839"/>
      <c r="AU17" s="839"/>
      <c r="AV17" s="839"/>
      <c r="AW17" s="839"/>
      <c r="AX17" s="839"/>
      <c r="AY17" s="839"/>
      <c r="AZ17" s="839"/>
      <c r="BA17" s="839"/>
      <c r="BB17" s="839"/>
      <c r="BC17" s="839"/>
      <c r="BD17" s="615"/>
      <c r="BE17" s="615"/>
      <c r="BF17" s="615"/>
      <c r="BG17" s="615"/>
      <c r="BH17" s="615"/>
      <c r="BI17" s="615"/>
      <c r="BJ17" s="616"/>
      <c r="CC17" s="5" t="s">
        <v>46</v>
      </c>
    </row>
    <row r="18" spans="2:102" ht="16.95" customHeight="1" thickBot="1" x14ac:dyDescent="0.35">
      <c r="B18" s="523"/>
      <c r="D18" s="508"/>
      <c r="E18" s="509"/>
      <c r="F18" s="509"/>
      <c r="G18" s="509"/>
      <c r="H18" s="509"/>
      <c r="I18" s="509"/>
      <c r="J18" s="510"/>
      <c r="K18" s="510"/>
      <c r="L18" s="511"/>
      <c r="M18" s="512"/>
      <c r="N18" s="512"/>
      <c r="O18" s="512"/>
      <c r="P18" s="512"/>
      <c r="Q18" s="512"/>
      <c r="R18" s="512"/>
      <c r="S18" s="512"/>
      <c r="T18" s="512"/>
      <c r="U18" s="512"/>
      <c r="V18" s="512"/>
      <c r="W18" s="512"/>
      <c r="X18" s="512"/>
      <c r="Y18" s="512"/>
      <c r="Z18" s="512"/>
      <c r="AA18" s="512"/>
      <c r="AB18" s="512"/>
      <c r="AC18" s="512"/>
      <c r="AD18" s="512"/>
      <c r="AE18" s="512"/>
      <c r="AF18" s="512"/>
      <c r="AG18" s="512"/>
      <c r="AH18" s="512"/>
      <c r="AI18" s="512"/>
      <c r="AJ18" s="512"/>
      <c r="AK18" s="512"/>
      <c r="AL18" s="512"/>
      <c r="AM18" s="512"/>
      <c r="AN18" s="512"/>
      <c r="AO18" s="47"/>
      <c r="AP18" s="47"/>
      <c r="AQ18" s="47"/>
      <c r="AR18" s="47"/>
      <c r="AS18" s="47"/>
      <c r="AT18" s="47"/>
      <c r="AU18" s="47"/>
      <c r="AV18" s="47"/>
      <c r="AW18" s="512"/>
      <c r="AX18" s="512"/>
      <c r="AY18" s="512"/>
      <c r="AZ18" s="512"/>
      <c r="BA18" s="512"/>
      <c r="BB18" s="512"/>
      <c r="BC18" s="512"/>
      <c r="BD18" s="512"/>
      <c r="BE18" s="512"/>
      <c r="BF18" s="512"/>
      <c r="BG18" s="512"/>
      <c r="BH18" s="512"/>
      <c r="BJ18" s="23"/>
      <c r="CC18" s="5"/>
    </row>
    <row r="19" spans="2:102" ht="16.95" customHeight="1" x14ac:dyDescent="0.3">
      <c r="D19" s="154" t="s">
        <v>684</v>
      </c>
      <c r="E19" s="516"/>
      <c r="F19" s="516"/>
      <c r="G19" s="516"/>
      <c r="H19" s="516"/>
      <c r="I19" s="516"/>
      <c r="J19" s="516"/>
      <c r="K19" s="516"/>
      <c r="L19" s="516"/>
      <c r="M19" s="516"/>
      <c r="N19" s="516"/>
      <c r="O19" s="516"/>
      <c r="P19" s="516"/>
      <c r="Q19" s="516"/>
      <c r="R19" s="516"/>
      <c r="S19" s="516"/>
      <c r="T19" s="516"/>
      <c r="U19" s="516"/>
      <c r="V19" s="516"/>
      <c r="W19" s="516"/>
      <c r="X19" s="516"/>
      <c r="Y19" s="516"/>
      <c r="Z19" s="516"/>
      <c r="AA19" s="516"/>
      <c r="AB19" s="516"/>
      <c r="AC19" s="516"/>
      <c r="AD19" s="516"/>
      <c r="AE19" s="516"/>
      <c r="AF19" s="516"/>
      <c r="AG19" s="516"/>
      <c r="AH19" s="516"/>
      <c r="AI19" s="517"/>
      <c r="AJ19" s="517"/>
      <c r="AK19" s="517"/>
      <c r="AL19" s="510"/>
      <c r="AM19" s="518"/>
      <c r="BF19" s="1456"/>
      <c r="BG19" s="1457"/>
      <c r="BH19" s="1458"/>
      <c r="BJ19" s="23"/>
      <c r="CI19" s="518"/>
      <c r="CJ19" s="518"/>
      <c r="CK19" s="518"/>
      <c r="CL19" s="518"/>
      <c r="CM19" s="518"/>
      <c r="CN19" s="518"/>
      <c r="CO19" s="518"/>
      <c r="CP19" s="518"/>
      <c r="CQ19" s="518"/>
      <c r="CR19" s="518"/>
      <c r="CS19" s="518"/>
      <c r="CT19" s="518"/>
      <c r="CU19" s="518"/>
      <c r="CV19" s="518"/>
      <c r="CW19" s="518"/>
      <c r="CX19" s="518"/>
    </row>
    <row r="20" spans="2:102" ht="16.95" customHeight="1" x14ac:dyDescent="0.3">
      <c r="D20" s="1149" t="s">
        <v>362</v>
      </c>
      <c r="E20" s="863"/>
      <c r="F20" s="863"/>
      <c r="G20" s="863"/>
      <c r="H20" s="863"/>
      <c r="I20" s="863"/>
      <c r="J20" s="863"/>
      <c r="K20" s="863"/>
      <c r="L20" s="863"/>
      <c r="M20" s="863"/>
      <c r="N20" s="863"/>
      <c r="O20" s="863"/>
      <c r="P20" s="863"/>
      <c r="Q20" s="863"/>
      <c r="R20" s="863"/>
      <c r="S20" s="863"/>
      <c r="T20" s="863"/>
      <c r="U20" s="863"/>
      <c r="V20" s="863"/>
      <c r="W20" s="863"/>
      <c r="X20" s="863"/>
      <c r="Y20" s="863"/>
      <c r="Z20" s="863"/>
      <c r="AA20" s="863"/>
      <c r="AB20" s="863"/>
      <c r="AC20" s="863"/>
      <c r="AD20" s="863"/>
      <c r="AE20" s="863"/>
      <c r="AF20" s="863"/>
      <c r="AG20" s="863"/>
      <c r="AH20" s="863"/>
      <c r="AI20" s="863"/>
      <c r="AJ20" s="863"/>
      <c r="AK20" s="863"/>
      <c r="AL20" s="863"/>
      <c r="AM20" s="863"/>
      <c r="AN20" s="863"/>
      <c r="AO20" s="863"/>
      <c r="AP20" s="863"/>
      <c r="AQ20" s="863"/>
      <c r="AR20" s="863"/>
      <c r="AS20" s="863"/>
      <c r="AT20" s="863"/>
      <c r="AU20" s="863"/>
      <c r="AV20" s="863"/>
      <c r="AW20" s="863"/>
      <c r="AX20" s="863"/>
      <c r="AY20" s="863"/>
      <c r="AZ20" s="863"/>
      <c r="BA20" s="863"/>
      <c r="BB20" s="863"/>
      <c r="BC20" s="863"/>
      <c r="BD20" s="863"/>
      <c r="BE20" s="863"/>
      <c r="BF20" s="863"/>
      <c r="BG20" s="863"/>
      <c r="BH20" s="863"/>
      <c r="BI20" s="863"/>
      <c r="BJ20" s="1150"/>
    </row>
    <row r="21" spans="2:102" ht="16.95" customHeight="1" x14ac:dyDescent="0.3">
      <c r="D21" s="1449" t="s">
        <v>1039</v>
      </c>
      <c r="E21" s="1450"/>
      <c r="F21" s="1450"/>
      <c r="G21" s="1450"/>
      <c r="H21" s="1450"/>
      <c r="I21" s="1450"/>
      <c r="J21" s="1450"/>
      <c r="K21" s="1450"/>
      <c r="L21" s="1450"/>
      <c r="M21" s="1450"/>
      <c r="N21" s="1450"/>
      <c r="O21" s="1450"/>
      <c r="P21" s="1450"/>
      <c r="Q21" s="1450"/>
      <c r="R21" s="1450"/>
      <c r="S21" s="1450"/>
      <c r="T21" s="1450"/>
      <c r="U21" s="1450"/>
      <c r="V21" s="1450"/>
      <c r="W21" s="1450"/>
      <c r="X21" s="1450"/>
      <c r="Y21" s="1450"/>
      <c r="Z21" s="1450"/>
      <c r="AA21" s="1450"/>
      <c r="AB21" s="1450"/>
      <c r="AC21" s="1450"/>
      <c r="AD21" s="1450"/>
      <c r="AE21" s="1450"/>
      <c r="AF21" s="1450"/>
      <c r="AG21" s="1450"/>
      <c r="AH21" s="1450"/>
      <c r="AI21" s="1450"/>
      <c r="AJ21" s="1450"/>
      <c r="AK21" s="1450"/>
      <c r="AL21" s="1450"/>
      <c r="AM21" s="1450"/>
      <c r="AN21" s="1450"/>
      <c r="AO21" s="1450"/>
      <c r="AP21" s="1450"/>
      <c r="AQ21" s="1450"/>
      <c r="AR21" s="1450"/>
      <c r="AS21" s="1450"/>
      <c r="AT21" s="1450"/>
      <c r="AU21" s="1450"/>
      <c r="AV21" s="1450"/>
      <c r="AW21" s="1450"/>
      <c r="AX21" s="1450"/>
      <c r="AY21" s="1450"/>
      <c r="AZ21" s="1450"/>
      <c r="BA21" s="1450"/>
      <c r="BB21" s="1450"/>
      <c r="BC21" s="1450"/>
      <c r="BD21" s="1450"/>
      <c r="BE21" s="1450"/>
      <c r="BF21" s="1450"/>
      <c r="BG21" s="1450"/>
      <c r="BH21" s="1450"/>
      <c r="BI21" s="1450"/>
      <c r="BJ21" s="1451"/>
    </row>
    <row r="22" spans="2:102" ht="16.95" customHeight="1" x14ac:dyDescent="0.3">
      <c r="D22" s="681"/>
      <c r="E22" s="511"/>
      <c r="F22" s="1452" t="b">
        <v>0</v>
      </c>
      <c r="G22" s="1452"/>
      <c r="I22" s="686" t="s">
        <v>1040</v>
      </c>
      <c r="J22" s="511"/>
      <c r="K22" s="511"/>
      <c r="L22" s="511"/>
      <c r="M22" s="511"/>
      <c r="N22" s="511"/>
      <c r="O22" s="511"/>
      <c r="P22" s="511"/>
      <c r="Q22" s="511"/>
      <c r="R22" s="511"/>
      <c r="S22" s="511"/>
      <c r="T22" s="511"/>
      <c r="U22" s="511"/>
      <c r="V22" s="511"/>
      <c r="W22" s="511"/>
      <c r="X22" s="511"/>
      <c r="Y22" s="511"/>
      <c r="Z22" s="511"/>
      <c r="AA22" s="511"/>
      <c r="AB22" s="511"/>
      <c r="AC22" s="511"/>
      <c r="AD22" s="511"/>
      <c r="AE22" s="511"/>
      <c r="AF22" s="511"/>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682"/>
    </row>
    <row r="23" spans="2:102" ht="16.95" customHeight="1" x14ac:dyDescent="0.3">
      <c r="D23" s="681"/>
      <c r="E23" s="511"/>
      <c r="F23" s="1452" t="b">
        <v>0</v>
      </c>
      <c r="G23" s="1452"/>
      <c r="I23" s="516" t="s">
        <v>1055</v>
      </c>
      <c r="J23" s="518"/>
      <c r="K23" s="518"/>
      <c r="L23" s="518"/>
      <c r="V23" s="511"/>
      <c r="W23" s="511"/>
      <c r="X23" s="511"/>
      <c r="Y23" s="511"/>
      <c r="Z23" s="511"/>
      <c r="AA23" s="511"/>
      <c r="AB23" s="511"/>
      <c r="AC23" s="511"/>
      <c r="AD23" s="511"/>
      <c r="AE23" s="511"/>
      <c r="AF23" s="511"/>
      <c r="AG23" s="511"/>
      <c r="AH23" s="511"/>
      <c r="AI23" s="511"/>
      <c r="AJ23" s="511"/>
      <c r="AK23" s="511"/>
      <c r="AL23" s="511"/>
      <c r="AM23" s="511"/>
      <c r="AN23" s="511"/>
      <c r="AO23" s="511"/>
      <c r="AP23" s="511"/>
      <c r="AQ23" s="511"/>
      <c r="AR23" s="511"/>
      <c r="AS23" s="511"/>
      <c r="AT23" s="511"/>
      <c r="AU23" s="511"/>
      <c r="AV23" s="511"/>
      <c r="AW23" s="511"/>
      <c r="AX23" s="511"/>
      <c r="AY23" s="511"/>
      <c r="AZ23" s="511"/>
      <c r="BA23" s="511"/>
      <c r="BB23" s="511"/>
      <c r="BC23" s="511"/>
      <c r="BD23" s="511"/>
      <c r="BE23" s="511"/>
      <c r="BF23" s="511"/>
      <c r="BG23" s="511"/>
      <c r="BH23" s="511"/>
      <c r="BI23" s="511"/>
      <c r="BJ23" s="682"/>
      <c r="BZ23" t="s">
        <v>540</v>
      </c>
    </row>
    <row r="24" spans="2:102" ht="16.95" customHeight="1" x14ac:dyDescent="0.3">
      <c r="D24" s="681"/>
      <c r="E24" s="511"/>
      <c r="F24" s="1452" t="b">
        <v>0</v>
      </c>
      <c r="G24" s="1452"/>
      <c r="I24" s="686" t="s">
        <v>1041</v>
      </c>
      <c r="J24" s="511"/>
      <c r="K24" s="511"/>
      <c r="L24" s="511"/>
      <c r="M24" s="511"/>
      <c r="N24" s="511"/>
      <c r="O24" s="511"/>
      <c r="P24" s="511"/>
      <c r="Q24" s="511"/>
      <c r="R24" s="511"/>
      <c r="S24" s="511"/>
      <c r="T24" s="511"/>
      <c r="U24" s="511"/>
      <c r="V24" s="511"/>
      <c r="W24" s="511"/>
      <c r="X24" s="511"/>
      <c r="Y24" s="511"/>
      <c r="Z24" s="511"/>
      <c r="AA24" s="511"/>
      <c r="AB24" s="511"/>
      <c r="AC24" s="511"/>
      <c r="AD24" s="511"/>
      <c r="AE24" s="511"/>
      <c r="AF24" s="511"/>
      <c r="AG24" s="511"/>
      <c r="AH24" s="511"/>
      <c r="AI24" s="511"/>
      <c r="AJ24" s="511"/>
      <c r="AK24" s="511"/>
      <c r="AL24" s="511"/>
      <c r="AM24" s="511"/>
      <c r="AN24" s="511"/>
      <c r="AO24" s="511"/>
      <c r="AP24" s="511"/>
      <c r="AQ24" s="511"/>
      <c r="AR24" s="511"/>
      <c r="AS24" s="511"/>
      <c r="AT24" s="511"/>
      <c r="AU24" s="511"/>
      <c r="AV24" s="511"/>
      <c r="AW24" s="511"/>
      <c r="AX24" s="511"/>
      <c r="AY24" s="511"/>
      <c r="AZ24" s="511"/>
      <c r="BA24" s="511"/>
      <c r="BB24" s="511"/>
      <c r="BC24" s="511"/>
      <c r="BD24" s="511"/>
      <c r="BE24" s="511"/>
      <c r="BF24" s="511"/>
      <c r="BG24" s="511"/>
      <c r="BH24" s="511"/>
      <c r="BI24" s="511"/>
      <c r="BJ24" s="682"/>
    </row>
    <row r="25" spans="2:102" ht="16.95" customHeight="1" x14ac:dyDescent="0.3">
      <c r="D25" s="683"/>
      <c r="E25" s="518"/>
      <c r="F25" s="1452" t="b">
        <v>0</v>
      </c>
      <c r="G25" s="1452"/>
      <c r="I25" s="686" t="s">
        <v>1042</v>
      </c>
      <c r="J25" s="511"/>
      <c r="K25" s="511"/>
      <c r="L25" s="511"/>
      <c r="M25" s="511"/>
      <c r="N25" s="511"/>
      <c r="O25" s="511"/>
      <c r="P25" s="511"/>
      <c r="Q25" s="511"/>
      <c r="R25" s="511"/>
      <c r="S25" s="511"/>
      <c r="T25" s="511"/>
      <c r="U25" s="511"/>
      <c r="AC25" s="518"/>
      <c r="AD25" s="518"/>
      <c r="AE25" s="518"/>
      <c r="AF25" s="518"/>
      <c r="AG25" s="518"/>
      <c r="AH25" s="518"/>
      <c r="AI25" s="518"/>
      <c r="AJ25" s="518"/>
      <c r="AK25" s="518"/>
      <c r="AL25" s="518"/>
      <c r="AM25" s="518"/>
      <c r="AN25" s="518"/>
      <c r="AO25" s="518"/>
      <c r="AP25" s="518"/>
      <c r="AQ25" s="518"/>
      <c r="AR25" s="518"/>
      <c r="AS25" s="518"/>
      <c r="AT25" s="518"/>
      <c r="AU25" s="518"/>
      <c r="AV25" s="518"/>
      <c r="AW25" s="518"/>
      <c r="AX25" s="518"/>
      <c r="AY25" s="518"/>
      <c r="AZ25" s="518"/>
      <c r="BA25" s="518"/>
      <c r="BB25" s="518"/>
      <c r="BC25" s="518"/>
      <c r="BD25" s="518"/>
      <c r="BE25" s="518"/>
      <c r="BF25" s="518"/>
      <c r="BG25" s="518"/>
      <c r="BH25" s="518"/>
      <c r="BI25" s="518"/>
      <c r="BJ25" s="684"/>
      <c r="BY25" s="239"/>
      <c r="BZ25" s="239"/>
      <c r="CA25" s="239"/>
      <c r="CB25" s="239"/>
      <c r="CC25" s="239"/>
    </row>
    <row r="26" spans="2:102" ht="16.95" customHeight="1" x14ac:dyDescent="0.3">
      <c r="D26" s="683"/>
      <c r="E26" s="518"/>
      <c r="F26" s="516"/>
      <c r="G26" s="518"/>
      <c r="H26" s="518"/>
      <c r="I26" s="518"/>
      <c r="J26" s="518"/>
      <c r="K26" s="518"/>
      <c r="L26" s="518"/>
      <c r="M26" s="518"/>
      <c r="N26" s="518"/>
      <c r="O26" s="518"/>
      <c r="P26" s="518"/>
      <c r="Q26" s="518"/>
      <c r="R26" s="518"/>
      <c r="S26" s="518"/>
      <c r="T26" s="518"/>
      <c r="U26" s="518"/>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AT26" s="518"/>
      <c r="AU26" s="518"/>
      <c r="AV26" s="518"/>
      <c r="AW26" s="518"/>
      <c r="AX26" s="518"/>
      <c r="AY26" s="518"/>
      <c r="AZ26" s="518"/>
      <c r="BA26" s="518"/>
      <c r="BB26" s="518"/>
      <c r="BC26" s="518"/>
      <c r="BD26" s="518"/>
      <c r="BE26" s="518"/>
      <c r="BF26" s="518"/>
      <c r="BG26" s="518"/>
      <c r="BH26" s="518"/>
      <c r="BI26" s="518"/>
      <c r="BJ26" s="684"/>
    </row>
    <row r="27" spans="2:102" ht="16.95" customHeight="1" thickBot="1" x14ac:dyDescent="0.35">
      <c r="D27" s="612"/>
      <c r="E27" s="613"/>
      <c r="F27" s="613"/>
      <c r="G27" s="613"/>
      <c r="H27" s="613"/>
      <c r="I27" s="613"/>
      <c r="J27" s="613"/>
      <c r="K27" s="613"/>
      <c r="L27" s="613"/>
      <c r="M27" s="613"/>
      <c r="N27" s="613"/>
      <c r="O27" s="613"/>
      <c r="P27" s="613"/>
      <c r="Q27" s="613"/>
      <c r="R27" s="613"/>
      <c r="S27" s="613"/>
      <c r="T27" s="613"/>
      <c r="U27" s="613"/>
      <c r="V27" s="613"/>
      <c r="W27" s="613"/>
      <c r="X27" s="613"/>
      <c r="Y27" s="613"/>
      <c r="Z27" s="613"/>
      <c r="AA27" s="613"/>
      <c r="AB27" s="613"/>
      <c r="AC27" s="613"/>
      <c r="AD27" s="613"/>
      <c r="AE27" s="613"/>
      <c r="AF27" s="613"/>
      <c r="AG27" s="613"/>
      <c r="AH27" s="613"/>
      <c r="AI27" s="613"/>
      <c r="AJ27" s="613"/>
      <c r="AK27" s="613"/>
      <c r="AL27" s="613"/>
      <c r="AM27" s="613"/>
      <c r="AN27" s="613"/>
      <c r="AO27" s="613"/>
      <c r="AP27" s="613"/>
      <c r="AQ27" s="613"/>
      <c r="AR27" s="613"/>
      <c r="AS27" s="613"/>
      <c r="AT27" s="613"/>
      <c r="AU27" s="613"/>
      <c r="AV27" s="613"/>
      <c r="AW27" s="613"/>
      <c r="AX27" s="613"/>
      <c r="AY27" s="613"/>
      <c r="AZ27" s="613"/>
      <c r="BA27" s="613"/>
      <c r="BB27" s="613"/>
      <c r="BC27" s="613"/>
      <c r="BD27" s="613"/>
      <c r="BE27" s="613"/>
      <c r="BF27" s="613"/>
      <c r="BG27" s="613"/>
      <c r="BH27" s="613"/>
      <c r="BI27" s="613"/>
      <c r="BJ27" s="685"/>
    </row>
    <row r="28" spans="2:102" ht="16.95" customHeight="1" x14ac:dyDescent="0.3">
      <c r="D28" s="1453" t="s">
        <v>363</v>
      </c>
      <c r="E28" s="1454"/>
      <c r="F28" s="1454"/>
      <c r="G28" s="1454"/>
      <c r="H28" s="1454"/>
      <c r="I28" s="1454"/>
      <c r="J28" s="1454"/>
      <c r="K28" s="1454"/>
      <c r="L28" s="1454"/>
      <c r="M28" s="1454"/>
      <c r="N28" s="1454"/>
      <c r="O28" s="1454"/>
      <c r="P28" s="1454"/>
      <c r="Q28" s="1454"/>
      <c r="R28" s="1454"/>
      <c r="S28" s="1454"/>
      <c r="T28" s="1454"/>
      <c r="U28" s="1454"/>
      <c r="V28" s="1454"/>
      <c r="W28" s="1454"/>
      <c r="X28" s="1454"/>
      <c r="Y28" s="1454"/>
      <c r="Z28" s="1454"/>
      <c r="AA28" s="1454"/>
      <c r="AB28" s="1454"/>
      <c r="AC28" s="1454"/>
      <c r="AD28" s="1454"/>
      <c r="AE28" s="1454"/>
      <c r="AF28" s="1454"/>
      <c r="AG28" s="1454"/>
      <c r="AH28" s="1454"/>
      <c r="AI28" s="1454"/>
      <c r="AJ28" s="1454"/>
      <c r="AK28" s="1454"/>
      <c r="AL28" s="1454"/>
      <c r="AM28" s="1454"/>
      <c r="AN28" s="1454"/>
      <c r="AO28" s="1454"/>
      <c r="AP28" s="1454"/>
      <c r="AQ28" s="1454"/>
      <c r="AR28" s="1454"/>
      <c r="AS28" s="1454"/>
      <c r="AT28" s="1454"/>
      <c r="AU28" s="1454"/>
      <c r="AV28" s="1454"/>
      <c r="AW28" s="1454"/>
      <c r="AX28" s="1454"/>
      <c r="AY28" s="1454"/>
      <c r="AZ28" s="1454"/>
      <c r="BA28" s="1454"/>
      <c r="BB28" s="1454"/>
      <c r="BC28" s="1454"/>
      <c r="BD28" s="1454"/>
      <c r="BE28" s="1454"/>
      <c r="BF28" s="1454"/>
      <c r="BG28" s="1454"/>
      <c r="BH28" s="1454"/>
      <c r="BI28" s="1454"/>
      <c r="BJ28" s="1455"/>
    </row>
    <row r="29" spans="2:102" ht="16.95" customHeight="1" x14ac:dyDescent="0.3">
      <c r="D29" s="1449" t="s">
        <v>364</v>
      </c>
      <c r="E29" s="1450"/>
      <c r="F29" s="1450"/>
      <c r="G29" s="1450"/>
      <c r="H29" s="1450"/>
      <c r="I29" s="1450"/>
      <c r="J29" s="1450"/>
      <c r="K29" s="1450"/>
      <c r="L29" s="1450"/>
      <c r="M29" s="1450"/>
      <c r="N29" s="1450"/>
      <c r="O29" s="1450"/>
      <c r="P29" s="1450"/>
      <c r="Q29" s="1450"/>
      <c r="R29" s="1450"/>
      <c r="S29" s="1450"/>
      <c r="T29" s="1450"/>
      <c r="U29" s="1450"/>
      <c r="V29" s="1450"/>
      <c r="W29" s="1450"/>
      <c r="X29" s="1450"/>
      <c r="Y29" s="1450"/>
      <c r="Z29" s="1450"/>
      <c r="AA29" s="1450"/>
      <c r="AB29" s="1450"/>
      <c r="AC29" s="1450"/>
      <c r="AD29" s="1450"/>
      <c r="AE29" s="1450"/>
      <c r="AF29" s="1450"/>
      <c r="AG29" s="1450"/>
      <c r="AH29" s="1450"/>
      <c r="AI29" s="1450"/>
      <c r="AJ29" s="1450"/>
      <c r="AK29" s="1450"/>
      <c r="AL29" s="1450"/>
      <c r="AM29" s="1450"/>
      <c r="AN29" s="1450"/>
      <c r="AO29" s="1450"/>
      <c r="AP29" s="1450"/>
      <c r="AQ29" s="1450"/>
      <c r="AR29" s="1450"/>
      <c r="AS29" s="1450"/>
      <c r="AT29" s="1450"/>
      <c r="AU29" s="1450"/>
      <c r="AV29" s="1450"/>
      <c r="AW29" s="1450"/>
      <c r="AX29" s="1450"/>
      <c r="AY29" s="1450"/>
      <c r="AZ29" s="1450"/>
      <c r="BA29" s="1450"/>
      <c r="BB29" s="1450"/>
      <c r="BC29" s="1450"/>
      <c r="BD29" s="1450"/>
      <c r="BE29" s="1450"/>
      <c r="BF29" s="1450"/>
      <c r="BG29" s="1450"/>
      <c r="BH29" s="1450"/>
      <c r="BI29" s="1450"/>
      <c r="BJ29" s="1451"/>
      <c r="BN29" s="986" t="s">
        <v>242</v>
      </c>
      <c r="BO29" s="986"/>
      <c r="BP29" s="986"/>
      <c r="BQ29" s="986"/>
      <c r="BR29" s="986"/>
      <c r="BS29" s="986"/>
      <c r="BT29" s="986"/>
      <c r="BU29" s="986"/>
      <c r="BV29" s="986"/>
      <c r="BW29" s="986"/>
      <c r="BX29" s="986"/>
    </row>
    <row r="30" spans="2:102" ht="16.95" customHeight="1" x14ac:dyDescent="0.3">
      <c r="D30" s="1449"/>
      <c r="E30" s="1450"/>
      <c r="F30" s="1450"/>
      <c r="G30" s="1450"/>
      <c r="H30" s="1450"/>
      <c r="I30" s="1450"/>
      <c r="J30" s="1450"/>
      <c r="K30" s="1450"/>
      <c r="L30" s="1450"/>
      <c r="M30" s="1450"/>
      <c r="N30" s="1450"/>
      <c r="O30" s="1450"/>
      <c r="P30" s="1450"/>
      <c r="Q30" s="1450"/>
      <c r="R30" s="1450"/>
      <c r="S30" s="1450"/>
      <c r="T30" s="1450"/>
      <c r="U30" s="1450"/>
      <c r="V30" s="1450"/>
      <c r="W30" s="1450"/>
      <c r="X30" s="1450"/>
      <c r="Y30" s="1450"/>
      <c r="Z30" s="1450"/>
      <c r="AA30" s="1450"/>
      <c r="AB30" s="1450"/>
      <c r="AC30" s="1450"/>
      <c r="AD30" s="1450"/>
      <c r="AE30" s="1450"/>
      <c r="AF30" s="1450"/>
      <c r="AG30" s="1450"/>
      <c r="AH30" s="1450"/>
      <c r="AI30" s="1450"/>
      <c r="AJ30" s="1450"/>
      <c r="AK30" s="1450"/>
      <c r="AL30" s="1450"/>
      <c r="AM30" s="1450"/>
      <c r="AN30" s="1450"/>
      <c r="AO30" s="1450"/>
      <c r="AP30" s="1450"/>
      <c r="AQ30" s="1450"/>
      <c r="AR30" s="1450"/>
      <c r="AS30" s="1450"/>
      <c r="AT30" s="1450"/>
      <c r="AU30" s="1450"/>
      <c r="AV30" s="1450"/>
      <c r="AW30" s="1450"/>
      <c r="AX30" s="1450"/>
      <c r="AY30" s="1450"/>
      <c r="AZ30" s="1450"/>
      <c r="BA30" s="1450"/>
      <c r="BB30" s="1450"/>
      <c r="BC30" s="1450"/>
      <c r="BD30" s="1450"/>
      <c r="BE30" s="1450"/>
      <c r="BF30" s="1450"/>
      <c r="BG30" s="1450"/>
      <c r="BH30" s="1450"/>
      <c r="BI30" s="1450"/>
      <c r="BJ30" s="1451"/>
    </row>
    <row r="31" spans="2:102" ht="16.95" customHeight="1" x14ac:dyDescent="0.3">
      <c r="D31" s="155"/>
      <c r="F31" s="519"/>
      <c r="G31" s="519"/>
      <c r="H31" s="1444" t="s">
        <v>365</v>
      </c>
      <c r="I31" s="1444"/>
      <c r="J31" s="1444"/>
      <c r="K31" s="1444"/>
      <c r="L31" s="1444"/>
      <c r="M31" s="1444"/>
      <c r="N31" s="511"/>
      <c r="O31" s="511"/>
      <c r="P31" s="511"/>
      <c r="Q31" s="511"/>
      <c r="R31" s="1445" t="s">
        <v>366</v>
      </c>
      <c r="S31" s="1445"/>
      <c r="T31" s="1445"/>
      <c r="U31" s="1445"/>
      <c r="V31" s="1445"/>
      <c r="W31" s="1445"/>
      <c r="X31" s="1445"/>
      <c r="Y31" s="1445"/>
      <c r="Z31" s="1445"/>
      <c r="AA31" s="1445"/>
      <c r="AB31" s="1445"/>
      <c r="AC31" s="1445"/>
      <c r="AD31" s="1445"/>
      <c r="AE31" s="1445"/>
      <c r="AF31" s="1445"/>
      <c r="AG31" s="1445"/>
      <c r="AH31" s="1445"/>
      <c r="AI31" s="1445"/>
      <c r="AJ31" s="1445"/>
      <c r="AK31" s="1445"/>
      <c r="AL31" s="1445"/>
      <c r="AM31" s="1445"/>
      <c r="AN31" s="1445"/>
      <c r="AO31" s="1445"/>
      <c r="AP31" s="1445"/>
      <c r="AQ31" s="1445"/>
      <c r="AR31" s="1445"/>
      <c r="AS31" s="1445"/>
      <c r="AT31" s="1445"/>
      <c r="AU31" s="1445"/>
      <c r="AV31" s="1445"/>
      <c r="AW31" s="511"/>
      <c r="AX31" s="511"/>
      <c r="AY31" s="511"/>
      <c r="AZ31" s="511"/>
      <c r="BA31" s="511"/>
      <c r="BB31" s="1444" t="s">
        <v>367</v>
      </c>
      <c r="BC31" s="1444"/>
      <c r="BD31" s="1444"/>
      <c r="BE31" s="1444"/>
      <c r="BF31" s="1444"/>
      <c r="BG31" s="511"/>
      <c r="BH31" s="511"/>
      <c r="BI31" s="511"/>
      <c r="BJ31" s="23"/>
    </row>
    <row r="32" spans="2:102" ht="16.95" customHeight="1" x14ac:dyDescent="0.3">
      <c r="D32" s="130"/>
      <c r="H32" s="1446"/>
      <c r="I32" s="1447"/>
      <c r="J32" s="1447"/>
      <c r="K32" s="1447"/>
      <c r="L32" s="1447"/>
      <c r="M32" s="1447"/>
      <c r="N32" s="27"/>
      <c r="O32" s="27"/>
      <c r="P32" s="27"/>
      <c r="Q32" s="27"/>
      <c r="R32" s="1448"/>
      <c r="S32" s="1448"/>
      <c r="T32" s="1448"/>
      <c r="U32" s="1448"/>
      <c r="V32" s="1448"/>
      <c r="W32" s="1448"/>
      <c r="X32" s="1448"/>
      <c r="Y32" s="1448"/>
      <c r="Z32" s="1448"/>
      <c r="AA32" s="1448"/>
      <c r="AB32" s="1448"/>
      <c r="AC32" s="1448"/>
      <c r="AD32" s="1448"/>
      <c r="AE32" s="1448"/>
      <c r="AF32" s="1448"/>
      <c r="AG32" s="1448"/>
      <c r="AH32" s="1448"/>
      <c r="AI32" s="1448"/>
      <c r="AJ32" s="1448"/>
      <c r="AK32" s="1448"/>
      <c r="AL32" s="1448"/>
      <c r="AM32" s="1448"/>
      <c r="AN32" s="1448"/>
      <c r="AO32" s="1448"/>
      <c r="AP32" s="1448"/>
      <c r="AQ32" s="1448"/>
      <c r="AR32" s="1448"/>
      <c r="AS32" s="1448"/>
      <c r="AT32" s="1448"/>
      <c r="AU32" s="1448"/>
      <c r="AV32" s="1448"/>
      <c r="AW32" s="27"/>
      <c r="AX32" s="27"/>
      <c r="AY32" s="27"/>
      <c r="AZ32" s="27"/>
      <c r="BA32" s="27"/>
      <c r="BB32" s="1448"/>
      <c r="BC32" s="1448"/>
      <c r="BD32" s="1448"/>
      <c r="BE32" s="1448"/>
      <c r="BF32" s="1448"/>
      <c r="BJ32" s="23"/>
    </row>
    <row r="33" spans="4:62" ht="13.5" customHeight="1" x14ac:dyDescent="0.3">
      <c r="D33" s="130"/>
      <c r="H33" s="1446"/>
      <c r="I33" s="1447"/>
      <c r="J33" s="1447"/>
      <c r="K33" s="1447"/>
      <c r="L33" s="1447"/>
      <c r="M33" s="1447"/>
      <c r="N33" s="27"/>
      <c r="O33" s="27"/>
      <c r="P33" s="27"/>
      <c r="Q33" s="27"/>
      <c r="R33" s="1448"/>
      <c r="S33" s="1448"/>
      <c r="T33" s="1448"/>
      <c r="U33" s="1448"/>
      <c r="V33" s="1448"/>
      <c r="W33" s="1448"/>
      <c r="X33" s="1448"/>
      <c r="Y33" s="1448"/>
      <c r="Z33" s="1448"/>
      <c r="AA33" s="1448"/>
      <c r="AB33" s="1448"/>
      <c r="AC33" s="1448"/>
      <c r="AD33" s="1448"/>
      <c r="AE33" s="1448"/>
      <c r="AF33" s="1448"/>
      <c r="AG33" s="1448"/>
      <c r="AH33" s="1448"/>
      <c r="AI33" s="1448"/>
      <c r="AJ33" s="1448"/>
      <c r="AK33" s="1448"/>
      <c r="AL33" s="1448"/>
      <c r="AM33" s="1448"/>
      <c r="AN33" s="1448"/>
      <c r="AO33" s="1448"/>
      <c r="AP33" s="1448"/>
      <c r="AQ33" s="1448"/>
      <c r="AR33" s="1448"/>
      <c r="AS33" s="1448"/>
      <c r="AT33" s="1448"/>
      <c r="AU33" s="1448"/>
      <c r="AV33" s="1448"/>
      <c r="AW33" s="27"/>
      <c r="AX33" s="27"/>
      <c r="AY33" s="27"/>
      <c r="AZ33" s="27"/>
      <c r="BA33" s="27"/>
      <c r="BB33" s="1448"/>
      <c r="BC33" s="1448"/>
      <c r="BD33" s="1448"/>
      <c r="BE33" s="1448"/>
      <c r="BF33" s="1448"/>
      <c r="BJ33" s="23"/>
    </row>
    <row r="34" spans="4:62" ht="18" customHeight="1" x14ac:dyDescent="0.3">
      <c r="D34" s="130"/>
      <c r="H34" s="1446"/>
      <c r="I34" s="1447"/>
      <c r="J34" s="1447"/>
      <c r="K34" s="1447"/>
      <c r="L34" s="1447"/>
      <c r="M34" s="1447"/>
      <c r="N34" s="27"/>
      <c r="O34" s="27"/>
      <c r="P34" s="27"/>
      <c r="Q34" s="27"/>
      <c r="R34" s="1448"/>
      <c r="S34" s="1448"/>
      <c r="T34" s="1448"/>
      <c r="U34" s="1448"/>
      <c r="V34" s="1448"/>
      <c r="W34" s="1448"/>
      <c r="X34" s="1448"/>
      <c r="Y34" s="1448"/>
      <c r="Z34" s="1448"/>
      <c r="AA34" s="1448"/>
      <c r="AB34" s="1448"/>
      <c r="AC34" s="1448"/>
      <c r="AD34" s="1448"/>
      <c r="AE34" s="1448"/>
      <c r="AF34" s="1448"/>
      <c r="AG34" s="1448"/>
      <c r="AH34" s="1448"/>
      <c r="AI34" s="1448"/>
      <c r="AJ34" s="1448"/>
      <c r="AK34" s="1448"/>
      <c r="AL34" s="1448"/>
      <c r="AM34" s="1448"/>
      <c r="AN34" s="1448"/>
      <c r="AO34" s="1448"/>
      <c r="AP34" s="1448"/>
      <c r="AQ34" s="1448"/>
      <c r="AR34" s="1448"/>
      <c r="AS34" s="1448"/>
      <c r="AT34" s="1448"/>
      <c r="AU34" s="1448"/>
      <c r="AV34" s="1448"/>
      <c r="AW34" s="27"/>
      <c r="AX34" s="27"/>
      <c r="AY34" s="27"/>
      <c r="AZ34" s="27"/>
      <c r="BA34" s="27"/>
      <c r="BB34" s="1448"/>
      <c r="BC34" s="1448"/>
      <c r="BD34" s="1448"/>
      <c r="BE34" s="1448"/>
      <c r="BF34" s="1448"/>
      <c r="BJ34" s="23"/>
    </row>
    <row r="35" spans="4:62" ht="18" customHeight="1" x14ac:dyDescent="0.3">
      <c r="D35" s="130"/>
      <c r="H35" s="1446"/>
      <c r="I35" s="1447"/>
      <c r="J35" s="1447"/>
      <c r="K35" s="1447"/>
      <c r="L35" s="1447"/>
      <c r="M35" s="1447"/>
      <c r="N35" s="27"/>
      <c r="O35" s="27"/>
      <c r="P35" s="27"/>
      <c r="Q35" s="27"/>
      <c r="R35" s="1448"/>
      <c r="S35" s="1448"/>
      <c r="T35" s="1448"/>
      <c r="U35" s="1448"/>
      <c r="V35" s="1448"/>
      <c r="W35" s="1448"/>
      <c r="X35" s="1448"/>
      <c r="Y35" s="1448"/>
      <c r="Z35" s="1448"/>
      <c r="AA35" s="1448"/>
      <c r="AB35" s="1448"/>
      <c r="AC35" s="1448"/>
      <c r="AD35" s="1448"/>
      <c r="AE35" s="1448"/>
      <c r="AF35" s="1448"/>
      <c r="AG35" s="1448"/>
      <c r="AH35" s="1448"/>
      <c r="AI35" s="1448"/>
      <c r="AJ35" s="1448"/>
      <c r="AK35" s="1448"/>
      <c r="AL35" s="1448"/>
      <c r="AM35" s="1448"/>
      <c r="AN35" s="1448"/>
      <c r="AO35" s="1448"/>
      <c r="AP35" s="1448"/>
      <c r="AQ35" s="1448"/>
      <c r="AR35" s="1448"/>
      <c r="AS35" s="1448"/>
      <c r="AT35" s="1448"/>
      <c r="AU35" s="1448"/>
      <c r="AV35" s="1448"/>
      <c r="AW35" s="27"/>
      <c r="AX35" s="27"/>
      <c r="AY35" s="27"/>
      <c r="AZ35" s="27"/>
      <c r="BA35" s="27"/>
      <c r="BB35" s="1448"/>
      <c r="BC35" s="1448"/>
      <c r="BD35" s="1448"/>
      <c r="BE35" s="1448"/>
      <c r="BF35" s="1448"/>
      <c r="BJ35" s="23"/>
    </row>
    <row r="36" spans="4:62" ht="18" customHeight="1" thickBot="1" x14ac:dyDescent="0.35">
      <c r="D36" s="24"/>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6"/>
    </row>
    <row r="37" spans="4:62" ht="18" customHeight="1" x14ac:dyDescent="0.3"/>
    <row r="38" spans="4:62" ht="18" customHeight="1" x14ac:dyDescent="0.3"/>
  </sheetData>
  <sheetProtection algorithmName="SHA-512" hashValue="2VdQcak2zI1qz4eO8pavxH1wu5H7upZ5/XRpJggSQGn4Fy4aLkleaHtOHbxjxxqmRibJH4W8oBNQlqbz2JG0Ig==" saltValue="2ljq5xkkwQkuALGjm9PRrg==" spinCount="100000" sheet="1" objects="1" scenarios="1"/>
  <mergeCells count="46">
    <mergeCell ref="J13:O13"/>
    <mergeCell ref="P13:R13"/>
    <mergeCell ref="S13:BC13"/>
    <mergeCell ref="BD13:BJ13"/>
    <mergeCell ref="D4:BJ5"/>
    <mergeCell ref="D6:BJ8"/>
    <mergeCell ref="D10:P10"/>
    <mergeCell ref="Q10:AT10"/>
    <mergeCell ref="D12:BJ12"/>
    <mergeCell ref="D28:BJ28"/>
    <mergeCell ref="D29:BJ30"/>
    <mergeCell ref="D20:BJ20"/>
    <mergeCell ref="J14:O14"/>
    <mergeCell ref="P14:R14"/>
    <mergeCell ref="S14:BC14"/>
    <mergeCell ref="BD14:BJ14"/>
    <mergeCell ref="J15:O15"/>
    <mergeCell ref="P15:R15"/>
    <mergeCell ref="S15:BC15"/>
    <mergeCell ref="BD15:BJ15"/>
    <mergeCell ref="J16:O16"/>
    <mergeCell ref="P16:R16"/>
    <mergeCell ref="S16:BC16"/>
    <mergeCell ref="BD16:BJ16"/>
    <mergeCell ref="BF19:BH19"/>
    <mergeCell ref="D21:BJ21"/>
    <mergeCell ref="F22:G22"/>
    <mergeCell ref="F23:G23"/>
    <mergeCell ref="F24:G24"/>
    <mergeCell ref="F25:G25"/>
    <mergeCell ref="BN29:BX29"/>
    <mergeCell ref="H31:M31"/>
    <mergeCell ref="R31:AV31"/>
    <mergeCell ref="BB31:BF31"/>
    <mergeCell ref="H35:M35"/>
    <mergeCell ref="R35:AV35"/>
    <mergeCell ref="BB35:BF35"/>
    <mergeCell ref="H33:M33"/>
    <mergeCell ref="R33:AV33"/>
    <mergeCell ref="BB33:BF33"/>
    <mergeCell ref="H34:M34"/>
    <mergeCell ref="R34:AV34"/>
    <mergeCell ref="BB34:BF34"/>
    <mergeCell ref="H32:M32"/>
    <mergeCell ref="R32:AV32"/>
    <mergeCell ref="BB32:BF32"/>
  </mergeCells>
  <conditionalFormatting sqref="P13:BC17">
    <cfRule type="expression" dxfId="21" priority="1">
      <formula>#REF!&gt;5</formula>
    </cfRule>
  </conditionalFormatting>
  <dataValidations count="2">
    <dataValidation allowBlank="1" showInputMessage="1" showErrorMessage="1" promptTitle="Fire Department Name" prompt="You must enter the Fire Department name on the Automatic Aid Response Worksheets" sqref="Q10:AT10" xr:uid="{83758DC2-7CFF-453D-A408-59D829DFDF6A}"/>
    <dataValidation type="list" allowBlank="1" showInputMessage="1" showErrorMessage="1" sqref="BF19:BH19" xr:uid="{180DA1E8-458E-458B-91C0-9885C38E766F}">
      <formula1>$CB$15:$CB$16</formula1>
    </dataValidation>
  </dataValidations>
  <printOptions horizontalCentered="1" verticalCentered="1"/>
  <pageMargins left="0" right="0" top="0" bottom="0" header="1" footer="0"/>
  <pageSetup orientation="portrait" r:id="rId1"/>
  <headerFooter>
    <oddHeader>&amp;C&amp;G</oddHeader>
    <oddFooter>&amp;L&amp;D&amp;R&amp;N</oddFooter>
  </headerFooter>
  <drawing r:id="rId2"/>
  <legacyDrawingHF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04A67-6D60-49B4-95A0-F9B0B773C3AB}">
  <sheetPr>
    <tabColor theme="2" tint="-0.89999084444715716"/>
  </sheetPr>
  <dimension ref="C2:L28"/>
  <sheetViews>
    <sheetView showGridLines="0" showRowColHeaders="0" zoomScaleNormal="100" workbookViewId="0">
      <selection activeCell="Q16" sqref="Q16"/>
    </sheetView>
  </sheetViews>
  <sheetFormatPr defaultRowHeight="14.4" x14ac:dyDescent="0.3"/>
  <cols>
    <col min="1" max="1" width="9.109375" style="259"/>
    <col min="2" max="2" width="3.109375" style="259" customWidth="1"/>
    <col min="3" max="3" width="36.88671875" style="259" bestFit="1" customWidth="1"/>
    <col min="4" max="4" width="10.33203125" style="259" customWidth="1"/>
    <col min="5" max="6" width="9.6640625" style="259" customWidth="1"/>
    <col min="7" max="257" width="9.109375" style="259"/>
    <col min="258" max="258" width="3.109375" style="259" customWidth="1"/>
    <col min="259" max="259" width="36.88671875" style="259" bestFit="1" customWidth="1"/>
    <col min="260" max="260" width="10.33203125" style="259" customWidth="1"/>
    <col min="261" max="262" width="9.6640625" style="259" customWidth="1"/>
    <col min="263" max="513" width="9.109375" style="259"/>
    <col min="514" max="514" width="3.109375" style="259" customWidth="1"/>
    <col min="515" max="515" width="36.88671875" style="259" bestFit="1" customWidth="1"/>
    <col min="516" max="516" width="10.33203125" style="259" customWidth="1"/>
    <col min="517" max="518" width="9.6640625" style="259" customWidth="1"/>
    <col min="519" max="769" width="9.109375" style="259"/>
    <col min="770" max="770" width="3.109375" style="259" customWidth="1"/>
    <col min="771" max="771" width="36.88671875" style="259" bestFit="1" customWidth="1"/>
    <col min="772" max="772" width="10.33203125" style="259" customWidth="1"/>
    <col min="773" max="774" width="9.6640625" style="259" customWidth="1"/>
    <col min="775" max="1025" width="9.109375" style="259"/>
    <col min="1026" max="1026" width="3.109375" style="259" customWidth="1"/>
    <col min="1027" max="1027" width="36.88671875" style="259" bestFit="1" customWidth="1"/>
    <col min="1028" max="1028" width="10.33203125" style="259" customWidth="1"/>
    <col min="1029" max="1030" width="9.6640625" style="259" customWidth="1"/>
    <col min="1031" max="1281" width="9.109375" style="259"/>
    <col min="1282" max="1282" width="3.109375" style="259" customWidth="1"/>
    <col min="1283" max="1283" width="36.88671875" style="259" bestFit="1" customWidth="1"/>
    <col min="1284" max="1284" width="10.33203125" style="259" customWidth="1"/>
    <col min="1285" max="1286" width="9.6640625" style="259" customWidth="1"/>
    <col min="1287" max="1537" width="9.109375" style="259"/>
    <col min="1538" max="1538" width="3.109375" style="259" customWidth="1"/>
    <col min="1539" max="1539" width="36.88671875" style="259" bestFit="1" customWidth="1"/>
    <col min="1540" max="1540" width="10.33203125" style="259" customWidth="1"/>
    <col min="1541" max="1542" width="9.6640625" style="259" customWidth="1"/>
    <col min="1543" max="1793" width="9.109375" style="259"/>
    <col min="1794" max="1794" width="3.109375" style="259" customWidth="1"/>
    <col min="1795" max="1795" width="36.88671875" style="259" bestFit="1" customWidth="1"/>
    <col min="1796" max="1796" width="10.33203125" style="259" customWidth="1"/>
    <col min="1797" max="1798" width="9.6640625" style="259" customWidth="1"/>
    <col min="1799" max="2049" width="9.109375" style="259"/>
    <col min="2050" max="2050" width="3.109375" style="259" customWidth="1"/>
    <col min="2051" max="2051" width="36.88671875" style="259" bestFit="1" customWidth="1"/>
    <col min="2052" max="2052" width="10.33203125" style="259" customWidth="1"/>
    <col min="2053" max="2054" width="9.6640625" style="259" customWidth="1"/>
    <col min="2055" max="2305" width="9.109375" style="259"/>
    <col min="2306" max="2306" width="3.109375" style="259" customWidth="1"/>
    <col min="2307" max="2307" width="36.88671875" style="259" bestFit="1" customWidth="1"/>
    <col min="2308" max="2308" width="10.33203125" style="259" customWidth="1"/>
    <col min="2309" max="2310" width="9.6640625" style="259" customWidth="1"/>
    <col min="2311" max="2561" width="9.109375" style="259"/>
    <col min="2562" max="2562" width="3.109375" style="259" customWidth="1"/>
    <col min="2563" max="2563" width="36.88671875" style="259" bestFit="1" customWidth="1"/>
    <col min="2564" max="2564" width="10.33203125" style="259" customWidth="1"/>
    <col min="2565" max="2566" width="9.6640625" style="259" customWidth="1"/>
    <col min="2567" max="2817" width="9.109375" style="259"/>
    <col min="2818" max="2818" width="3.109375" style="259" customWidth="1"/>
    <col min="2819" max="2819" width="36.88671875" style="259" bestFit="1" customWidth="1"/>
    <col min="2820" max="2820" width="10.33203125" style="259" customWidth="1"/>
    <col min="2821" max="2822" width="9.6640625" style="259" customWidth="1"/>
    <col min="2823" max="3073" width="9.109375" style="259"/>
    <col min="3074" max="3074" width="3.109375" style="259" customWidth="1"/>
    <col min="3075" max="3075" width="36.88671875" style="259" bestFit="1" customWidth="1"/>
    <col min="3076" max="3076" width="10.33203125" style="259" customWidth="1"/>
    <col min="3077" max="3078" width="9.6640625" style="259" customWidth="1"/>
    <col min="3079" max="3329" width="9.109375" style="259"/>
    <col min="3330" max="3330" width="3.109375" style="259" customWidth="1"/>
    <col min="3331" max="3331" width="36.88671875" style="259" bestFit="1" customWidth="1"/>
    <col min="3332" max="3332" width="10.33203125" style="259" customWidth="1"/>
    <col min="3333" max="3334" width="9.6640625" style="259" customWidth="1"/>
    <col min="3335" max="3585" width="9.109375" style="259"/>
    <col min="3586" max="3586" width="3.109375" style="259" customWidth="1"/>
    <col min="3587" max="3587" width="36.88671875" style="259" bestFit="1" customWidth="1"/>
    <col min="3588" max="3588" width="10.33203125" style="259" customWidth="1"/>
    <col min="3589" max="3590" width="9.6640625" style="259" customWidth="1"/>
    <col min="3591" max="3841" width="9.109375" style="259"/>
    <col min="3842" max="3842" width="3.109375" style="259" customWidth="1"/>
    <col min="3843" max="3843" width="36.88671875" style="259" bestFit="1" customWidth="1"/>
    <col min="3844" max="3844" width="10.33203125" style="259" customWidth="1"/>
    <col min="3845" max="3846" width="9.6640625" style="259" customWidth="1"/>
    <col min="3847" max="4097" width="9.109375" style="259"/>
    <col min="4098" max="4098" width="3.109375" style="259" customWidth="1"/>
    <col min="4099" max="4099" width="36.88671875" style="259" bestFit="1" customWidth="1"/>
    <col min="4100" max="4100" width="10.33203125" style="259" customWidth="1"/>
    <col min="4101" max="4102" width="9.6640625" style="259" customWidth="1"/>
    <col min="4103" max="4353" width="9.109375" style="259"/>
    <col min="4354" max="4354" width="3.109375" style="259" customWidth="1"/>
    <col min="4355" max="4355" width="36.88671875" style="259" bestFit="1" customWidth="1"/>
    <col min="4356" max="4356" width="10.33203125" style="259" customWidth="1"/>
    <col min="4357" max="4358" width="9.6640625" style="259" customWidth="1"/>
    <col min="4359" max="4609" width="9.109375" style="259"/>
    <col min="4610" max="4610" width="3.109375" style="259" customWidth="1"/>
    <col min="4611" max="4611" width="36.88671875" style="259" bestFit="1" customWidth="1"/>
    <col min="4612" max="4612" width="10.33203125" style="259" customWidth="1"/>
    <col min="4613" max="4614" width="9.6640625" style="259" customWidth="1"/>
    <col min="4615" max="4865" width="9.109375" style="259"/>
    <col min="4866" max="4866" width="3.109375" style="259" customWidth="1"/>
    <col min="4867" max="4867" width="36.88671875" style="259" bestFit="1" customWidth="1"/>
    <col min="4868" max="4868" width="10.33203125" style="259" customWidth="1"/>
    <col min="4869" max="4870" width="9.6640625" style="259" customWidth="1"/>
    <col min="4871" max="5121" width="9.109375" style="259"/>
    <col min="5122" max="5122" width="3.109375" style="259" customWidth="1"/>
    <col min="5123" max="5123" width="36.88671875" style="259" bestFit="1" customWidth="1"/>
    <col min="5124" max="5124" width="10.33203125" style="259" customWidth="1"/>
    <col min="5125" max="5126" width="9.6640625" style="259" customWidth="1"/>
    <col min="5127" max="5377" width="9.109375" style="259"/>
    <col min="5378" max="5378" width="3.109375" style="259" customWidth="1"/>
    <col min="5379" max="5379" width="36.88671875" style="259" bestFit="1" customWidth="1"/>
    <col min="5380" max="5380" width="10.33203125" style="259" customWidth="1"/>
    <col min="5381" max="5382" width="9.6640625" style="259" customWidth="1"/>
    <col min="5383" max="5633" width="9.109375" style="259"/>
    <col min="5634" max="5634" width="3.109375" style="259" customWidth="1"/>
    <col min="5635" max="5635" width="36.88671875" style="259" bestFit="1" customWidth="1"/>
    <col min="5636" max="5636" width="10.33203125" style="259" customWidth="1"/>
    <col min="5637" max="5638" width="9.6640625" style="259" customWidth="1"/>
    <col min="5639" max="5889" width="9.109375" style="259"/>
    <col min="5890" max="5890" width="3.109375" style="259" customWidth="1"/>
    <col min="5891" max="5891" width="36.88671875" style="259" bestFit="1" customWidth="1"/>
    <col min="5892" max="5892" width="10.33203125" style="259" customWidth="1"/>
    <col min="5893" max="5894" width="9.6640625" style="259" customWidth="1"/>
    <col min="5895" max="6145" width="9.109375" style="259"/>
    <col min="6146" max="6146" width="3.109375" style="259" customWidth="1"/>
    <col min="6147" max="6147" width="36.88671875" style="259" bestFit="1" customWidth="1"/>
    <col min="6148" max="6148" width="10.33203125" style="259" customWidth="1"/>
    <col min="6149" max="6150" width="9.6640625" style="259" customWidth="1"/>
    <col min="6151" max="6401" width="9.109375" style="259"/>
    <col min="6402" max="6402" width="3.109375" style="259" customWidth="1"/>
    <col min="6403" max="6403" width="36.88671875" style="259" bestFit="1" customWidth="1"/>
    <col min="6404" max="6404" width="10.33203125" style="259" customWidth="1"/>
    <col min="6405" max="6406" width="9.6640625" style="259" customWidth="1"/>
    <col min="6407" max="6657" width="9.109375" style="259"/>
    <col min="6658" max="6658" width="3.109375" style="259" customWidth="1"/>
    <col min="6659" max="6659" width="36.88671875" style="259" bestFit="1" customWidth="1"/>
    <col min="6660" max="6660" width="10.33203125" style="259" customWidth="1"/>
    <col min="6661" max="6662" width="9.6640625" style="259" customWidth="1"/>
    <col min="6663" max="6913" width="9.109375" style="259"/>
    <col min="6914" max="6914" width="3.109375" style="259" customWidth="1"/>
    <col min="6915" max="6915" width="36.88671875" style="259" bestFit="1" customWidth="1"/>
    <col min="6916" max="6916" width="10.33203125" style="259" customWidth="1"/>
    <col min="6917" max="6918" width="9.6640625" style="259" customWidth="1"/>
    <col min="6919" max="7169" width="9.109375" style="259"/>
    <col min="7170" max="7170" width="3.109375" style="259" customWidth="1"/>
    <col min="7171" max="7171" width="36.88671875" style="259" bestFit="1" customWidth="1"/>
    <col min="7172" max="7172" width="10.33203125" style="259" customWidth="1"/>
    <col min="7173" max="7174" width="9.6640625" style="259" customWidth="1"/>
    <col min="7175" max="7425" width="9.109375" style="259"/>
    <col min="7426" max="7426" width="3.109375" style="259" customWidth="1"/>
    <col min="7427" max="7427" width="36.88671875" style="259" bestFit="1" customWidth="1"/>
    <col min="7428" max="7428" width="10.33203125" style="259" customWidth="1"/>
    <col min="7429" max="7430" width="9.6640625" style="259" customWidth="1"/>
    <col min="7431" max="7681" width="9.109375" style="259"/>
    <col min="7682" max="7682" width="3.109375" style="259" customWidth="1"/>
    <col min="7683" max="7683" width="36.88671875" style="259" bestFit="1" customWidth="1"/>
    <col min="7684" max="7684" width="10.33203125" style="259" customWidth="1"/>
    <col min="7685" max="7686" width="9.6640625" style="259" customWidth="1"/>
    <col min="7687" max="7937" width="9.109375" style="259"/>
    <col min="7938" max="7938" width="3.109375" style="259" customWidth="1"/>
    <col min="7939" max="7939" width="36.88671875" style="259" bestFit="1" customWidth="1"/>
    <col min="7940" max="7940" width="10.33203125" style="259" customWidth="1"/>
    <col min="7941" max="7942" width="9.6640625" style="259" customWidth="1"/>
    <col min="7943" max="8193" width="9.109375" style="259"/>
    <col min="8194" max="8194" width="3.109375" style="259" customWidth="1"/>
    <col min="8195" max="8195" width="36.88671875" style="259" bestFit="1" customWidth="1"/>
    <col min="8196" max="8196" width="10.33203125" style="259" customWidth="1"/>
    <col min="8197" max="8198" width="9.6640625" style="259" customWidth="1"/>
    <col min="8199" max="8449" width="9.109375" style="259"/>
    <col min="8450" max="8450" width="3.109375" style="259" customWidth="1"/>
    <col min="8451" max="8451" width="36.88671875" style="259" bestFit="1" customWidth="1"/>
    <col min="8452" max="8452" width="10.33203125" style="259" customWidth="1"/>
    <col min="8453" max="8454" width="9.6640625" style="259" customWidth="1"/>
    <col min="8455" max="8705" width="9.109375" style="259"/>
    <col min="8706" max="8706" width="3.109375" style="259" customWidth="1"/>
    <col min="8707" max="8707" width="36.88671875" style="259" bestFit="1" customWidth="1"/>
    <col min="8708" max="8708" width="10.33203125" style="259" customWidth="1"/>
    <col min="8709" max="8710" width="9.6640625" style="259" customWidth="1"/>
    <col min="8711" max="8961" width="9.109375" style="259"/>
    <col min="8962" max="8962" width="3.109375" style="259" customWidth="1"/>
    <col min="8963" max="8963" width="36.88671875" style="259" bestFit="1" customWidth="1"/>
    <col min="8964" max="8964" width="10.33203125" style="259" customWidth="1"/>
    <col min="8965" max="8966" width="9.6640625" style="259" customWidth="1"/>
    <col min="8967" max="9217" width="9.109375" style="259"/>
    <col min="9218" max="9218" width="3.109375" style="259" customWidth="1"/>
    <col min="9219" max="9219" width="36.88671875" style="259" bestFit="1" customWidth="1"/>
    <col min="9220" max="9220" width="10.33203125" style="259" customWidth="1"/>
    <col min="9221" max="9222" width="9.6640625" style="259" customWidth="1"/>
    <col min="9223" max="9473" width="9.109375" style="259"/>
    <col min="9474" max="9474" width="3.109375" style="259" customWidth="1"/>
    <col min="9475" max="9475" width="36.88671875" style="259" bestFit="1" customWidth="1"/>
    <col min="9476" max="9476" width="10.33203125" style="259" customWidth="1"/>
    <col min="9477" max="9478" width="9.6640625" style="259" customWidth="1"/>
    <col min="9479" max="9729" width="9.109375" style="259"/>
    <col min="9730" max="9730" width="3.109375" style="259" customWidth="1"/>
    <col min="9731" max="9731" width="36.88671875" style="259" bestFit="1" customWidth="1"/>
    <col min="9732" max="9732" width="10.33203125" style="259" customWidth="1"/>
    <col min="9733" max="9734" width="9.6640625" style="259" customWidth="1"/>
    <col min="9735" max="9985" width="9.109375" style="259"/>
    <col min="9986" max="9986" width="3.109375" style="259" customWidth="1"/>
    <col min="9987" max="9987" width="36.88671875" style="259" bestFit="1" customWidth="1"/>
    <col min="9988" max="9988" width="10.33203125" style="259" customWidth="1"/>
    <col min="9989" max="9990" width="9.6640625" style="259" customWidth="1"/>
    <col min="9991" max="10241" width="9.109375" style="259"/>
    <col min="10242" max="10242" width="3.109375" style="259" customWidth="1"/>
    <col min="10243" max="10243" width="36.88671875" style="259" bestFit="1" customWidth="1"/>
    <col min="10244" max="10244" width="10.33203125" style="259" customWidth="1"/>
    <col min="10245" max="10246" width="9.6640625" style="259" customWidth="1"/>
    <col min="10247" max="10497" width="9.109375" style="259"/>
    <col min="10498" max="10498" width="3.109375" style="259" customWidth="1"/>
    <col min="10499" max="10499" width="36.88671875" style="259" bestFit="1" customWidth="1"/>
    <col min="10500" max="10500" width="10.33203125" style="259" customWidth="1"/>
    <col min="10501" max="10502" width="9.6640625" style="259" customWidth="1"/>
    <col min="10503" max="10753" width="9.109375" style="259"/>
    <col min="10754" max="10754" width="3.109375" style="259" customWidth="1"/>
    <col min="10755" max="10755" width="36.88671875" style="259" bestFit="1" customWidth="1"/>
    <col min="10756" max="10756" width="10.33203125" style="259" customWidth="1"/>
    <col min="10757" max="10758" width="9.6640625" style="259" customWidth="1"/>
    <col min="10759" max="11009" width="9.109375" style="259"/>
    <col min="11010" max="11010" width="3.109375" style="259" customWidth="1"/>
    <col min="11011" max="11011" width="36.88671875" style="259" bestFit="1" customWidth="1"/>
    <col min="11012" max="11012" width="10.33203125" style="259" customWidth="1"/>
    <col min="11013" max="11014" width="9.6640625" style="259" customWidth="1"/>
    <col min="11015" max="11265" width="9.109375" style="259"/>
    <col min="11266" max="11266" width="3.109375" style="259" customWidth="1"/>
    <col min="11267" max="11267" width="36.88671875" style="259" bestFit="1" customWidth="1"/>
    <col min="11268" max="11268" width="10.33203125" style="259" customWidth="1"/>
    <col min="11269" max="11270" width="9.6640625" style="259" customWidth="1"/>
    <col min="11271" max="11521" width="9.109375" style="259"/>
    <col min="11522" max="11522" width="3.109375" style="259" customWidth="1"/>
    <col min="11523" max="11523" width="36.88671875" style="259" bestFit="1" customWidth="1"/>
    <col min="11524" max="11524" width="10.33203125" style="259" customWidth="1"/>
    <col min="11525" max="11526" width="9.6640625" style="259" customWidth="1"/>
    <col min="11527" max="11777" width="9.109375" style="259"/>
    <col min="11778" max="11778" width="3.109375" style="259" customWidth="1"/>
    <col min="11779" max="11779" width="36.88671875" style="259" bestFit="1" customWidth="1"/>
    <col min="11780" max="11780" width="10.33203125" style="259" customWidth="1"/>
    <col min="11781" max="11782" width="9.6640625" style="259" customWidth="1"/>
    <col min="11783" max="12033" width="9.109375" style="259"/>
    <col min="12034" max="12034" width="3.109375" style="259" customWidth="1"/>
    <col min="12035" max="12035" width="36.88671875" style="259" bestFit="1" customWidth="1"/>
    <col min="12036" max="12036" width="10.33203125" style="259" customWidth="1"/>
    <col min="12037" max="12038" width="9.6640625" style="259" customWidth="1"/>
    <col min="12039" max="12289" width="9.109375" style="259"/>
    <col min="12290" max="12290" width="3.109375" style="259" customWidth="1"/>
    <col min="12291" max="12291" width="36.88671875" style="259" bestFit="1" customWidth="1"/>
    <col min="12292" max="12292" width="10.33203125" style="259" customWidth="1"/>
    <col min="12293" max="12294" width="9.6640625" style="259" customWidth="1"/>
    <col min="12295" max="12545" width="9.109375" style="259"/>
    <col min="12546" max="12546" width="3.109375" style="259" customWidth="1"/>
    <col min="12547" max="12547" width="36.88671875" style="259" bestFit="1" customWidth="1"/>
    <col min="12548" max="12548" width="10.33203125" style="259" customWidth="1"/>
    <col min="12549" max="12550" width="9.6640625" style="259" customWidth="1"/>
    <col min="12551" max="12801" width="9.109375" style="259"/>
    <col min="12802" max="12802" width="3.109375" style="259" customWidth="1"/>
    <col min="12803" max="12803" width="36.88671875" style="259" bestFit="1" customWidth="1"/>
    <col min="12804" max="12804" width="10.33203125" style="259" customWidth="1"/>
    <col min="12805" max="12806" width="9.6640625" style="259" customWidth="1"/>
    <col min="12807" max="13057" width="9.109375" style="259"/>
    <col min="13058" max="13058" width="3.109375" style="259" customWidth="1"/>
    <col min="13059" max="13059" width="36.88671875" style="259" bestFit="1" customWidth="1"/>
    <col min="13060" max="13060" width="10.33203125" style="259" customWidth="1"/>
    <col min="13061" max="13062" width="9.6640625" style="259" customWidth="1"/>
    <col min="13063" max="13313" width="9.109375" style="259"/>
    <col min="13314" max="13314" width="3.109375" style="259" customWidth="1"/>
    <col min="13315" max="13315" width="36.88671875" style="259" bestFit="1" customWidth="1"/>
    <col min="13316" max="13316" width="10.33203125" style="259" customWidth="1"/>
    <col min="13317" max="13318" width="9.6640625" style="259" customWidth="1"/>
    <col min="13319" max="13569" width="9.109375" style="259"/>
    <col min="13570" max="13570" width="3.109375" style="259" customWidth="1"/>
    <col min="13571" max="13571" width="36.88671875" style="259" bestFit="1" customWidth="1"/>
    <col min="13572" max="13572" width="10.33203125" style="259" customWidth="1"/>
    <col min="13573" max="13574" width="9.6640625" style="259" customWidth="1"/>
    <col min="13575" max="13825" width="9.109375" style="259"/>
    <col min="13826" max="13826" width="3.109375" style="259" customWidth="1"/>
    <col min="13827" max="13827" width="36.88671875" style="259" bestFit="1" customWidth="1"/>
    <col min="13828" max="13828" width="10.33203125" style="259" customWidth="1"/>
    <col min="13829" max="13830" width="9.6640625" style="259" customWidth="1"/>
    <col min="13831" max="14081" width="9.109375" style="259"/>
    <col min="14082" max="14082" width="3.109375" style="259" customWidth="1"/>
    <col min="14083" max="14083" width="36.88671875" style="259" bestFit="1" customWidth="1"/>
    <col min="14084" max="14084" width="10.33203125" style="259" customWidth="1"/>
    <col min="14085" max="14086" width="9.6640625" style="259" customWidth="1"/>
    <col min="14087" max="14337" width="9.109375" style="259"/>
    <col min="14338" max="14338" width="3.109375" style="259" customWidth="1"/>
    <col min="14339" max="14339" width="36.88671875" style="259" bestFit="1" customWidth="1"/>
    <col min="14340" max="14340" width="10.33203125" style="259" customWidth="1"/>
    <col min="14341" max="14342" width="9.6640625" style="259" customWidth="1"/>
    <col min="14343" max="14593" width="9.109375" style="259"/>
    <col min="14594" max="14594" width="3.109375" style="259" customWidth="1"/>
    <col min="14595" max="14595" width="36.88671875" style="259" bestFit="1" customWidth="1"/>
    <col min="14596" max="14596" width="10.33203125" style="259" customWidth="1"/>
    <col min="14597" max="14598" width="9.6640625" style="259" customWidth="1"/>
    <col min="14599" max="14849" width="9.109375" style="259"/>
    <col min="14850" max="14850" width="3.109375" style="259" customWidth="1"/>
    <col min="14851" max="14851" width="36.88671875" style="259" bestFit="1" customWidth="1"/>
    <col min="14852" max="14852" width="10.33203125" style="259" customWidth="1"/>
    <col min="14853" max="14854" width="9.6640625" style="259" customWidth="1"/>
    <col min="14855" max="15105" width="9.109375" style="259"/>
    <col min="15106" max="15106" width="3.109375" style="259" customWidth="1"/>
    <col min="15107" max="15107" width="36.88671875" style="259" bestFit="1" customWidth="1"/>
    <col min="15108" max="15108" width="10.33203125" style="259" customWidth="1"/>
    <col min="15109" max="15110" width="9.6640625" style="259" customWidth="1"/>
    <col min="15111" max="15361" width="9.109375" style="259"/>
    <col min="15362" max="15362" width="3.109375" style="259" customWidth="1"/>
    <col min="15363" max="15363" width="36.88671875" style="259" bestFit="1" customWidth="1"/>
    <col min="15364" max="15364" width="10.33203125" style="259" customWidth="1"/>
    <col min="15365" max="15366" width="9.6640625" style="259" customWidth="1"/>
    <col min="15367" max="15617" width="9.109375" style="259"/>
    <col min="15618" max="15618" width="3.109375" style="259" customWidth="1"/>
    <col min="15619" max="15619" width="36.88671875" style="259" bestFit="1" customWidth="1"/>
    <col min="15620" max="15620" width="10.33203125" style="259" customWidth="1"/>
    <col min="15621" max="15622" width="9.6640625" style="259" customWidth="1"/>
    <col min="15623" max="15873" width="9.109375" style="259"/>
    <col min="15874" max="15874" width="3.109375" style="259" customWidth="1"/>
    <col min="15875" max="15875" width="36.88671875" style="259" bestFit="1" customWidth="1"/>
    <col min="15876" max="15876" width="10.33203125" style="259" customWidth="1"/>
    <col min="15877" max="15878" width="9.6640625" style="259" customWidth="1"/>
    <col min="15879" max="16129" width="9.109375" style="259"/>
    <col min="16130" max="16130" width="3.109375" style="259" customWidth="1"/>
    <col min="16131" max="16131" width="36.88671875" style="259" bestFit="1" customWidth="1"/>
    <col min="16132" max="16132" width="10.33203125" style="259" customWidth="1"/>
    <col min="16133" max="16134" width="9.6640625" style="259" customWidth="1"/>
    <col min="16135" max="16384" width="9.109375" style="259"/>
  </cols>
  <sheetData>
    <row r="2" spans="3:12" ht="15" thickBot="1" x14ac:dyDescent="0.35"/>
    <row r="3" spans="3:12" ht="17.25" customHeight="1" x14ac:dyDescent="0.3">
      <c r="C3" s="1461" t="s">
        <v>639</v>
      </c>
      <c r="D3" s="1462"/>
      <c r="E3" s="1465" t="s">
        <v>640</v>
      </c>
      <c r="F3" s="1467" t="s">
        <v>641</v>
      </c>
    </row>
    <row r="4" spans="3:12" ht="14.25" customHeight="1" thickBot="1" x14ac:dyDescent="0.35">
      <c r="C4" s="1463"/>
      <c r="D4" s="1464"/>
      <c r="E4" s="1466"/>
      <c r="F4" s="1468"/>
    </row>
    <row r="5" spans="3:12" ht="20.100000000000001" customHeight="1" thickBot="1" x14ac:dyDescent="0.35">
      <c r="C5" s="1469" t="s">
        <v>735</v>
      </c>
      <c r="D5" s="1470"/>
      <c r="E5" s="1470"/>
      <c r="F5" s="1471"/>
    </row>
    <row r="6" spans="3:12" ht="15" thickBot="1" x14ac:dyDescent="0.35">
      <c r="C6" s="260" t="s">
        <v>642</v>
      </c>
      <c r="D6" s="336"/>
      <c r="E6" s="261">
        <f>D6*0.002</f>
        <v>0</v>
      </c>
      <c r="F6" s="262">
        <v>0.2</v>
      </c>
    </row>
    <row r="7" spans="3:12" ht="9" customHeight="1" thickBot="1" x14ac:dyDescent="0.35">
      <c r="C7" s="263"/>
      <c r="E7" s="264"/>
      <c r="F7" s="265"/>
      <c r="L7" s="266"/>
    </row>
    <row r="8" spans="3:12" ht="20.100000000000001" customHeight="1" thickBot="1" x14ac:dyDescent="0.35">
      <c r="C8" s="1472" t="s">
        <v>736</v>
      </c>
      <c r="D8" s="1473"/>
      <c r="E8" s="1473"/>
      <c r="F8" s="1474"/>
      <c r="L8" s="267"/>
    </row>
    <row r="9" spans="3:12" ht="30.75" customHeight="1" thickBot="1" x14ac:dyDescent="0.35">
      <c r="C9" s="1475" t="s">
        <v>643</v>
      </c>
      <c r="D9" s="1476"/>
      <c r="E9" s="337">
        <v>0.15</v>
      </c>
      <c r="F9" s="268">
        <v>0.15</v>
      </c>
    </row>
    <row r="10" spans="3:12" ht="9" customHeight="1" thickBot="1" x14ac:dyDescent="0.35">
      <c r="C10" s="263"/>
      <c r="E10" s="264"/>
      <c r="F10" s="265"/>
    </row>
    <row r="11" spans="3:12" ht="20.100000000000001" customHeight="1" thickBot="1" x14ac:dyDescent="0.35">
      <c r="C11" s="1469" t="s">
        <v>644</v>
      </c>
      <c r="D11" s="1470"/>
      <c r="E11" s="1470"/>
      <c r="F11" s="1471"/>
    </row>
    <row r="12" spans="3:12" ht="45.75" customHeight="1" thickBot="1" x14ac:dyDescent="0.35">
      <c r="C12" s="1477" t="s">
        <v>645</v>
      </c>
      <c r="D12" s="1478"/>
      <c r="E12" s="338">
        <v>0.1</v>
      </c>
      <c r="F12" s="269">
        <v>0.1</v>
      </c>
    </row>
    <row r="13" spans="3:12" ht="9" customHeight="1" thickBot="1" x14ac:dyDescent="0.35">
      <c r="C13" s="263"/>
      <c r="E13" s="270"/>
      <c r="F13" s="265"/>
    </row>
    <row r="14" spans="3:12" ht="20.100000000000001" customHeight="1" thickBot="1" x14ac:dyDescent="0.35">
      <c r="C14" s="1469" t="s">
        <v>734</v>
      </c>
      <c r="D14" s="1470"/>
      <c r="E14" s="1470"/>
      <c r="F14" s="1471"/>
    </row>
    <row r="15" spans="3:12" ht="30" customHeight="1" x14ac:dyDescent="0.3">
      <c r="C15" s="1479" t="s">
        <v>646</v>
      </c>
      <c r="D15" s="1480"/>
      <c r="E15" s="339"/>
      <c r="F15" s="271">
        <v>0.35</v>
      </c>
    </row>
    <row r="16" spans="3:12" x14ac:dyDescent="0.3">
      <c r="C16" s="1481" t="s">
        <v>647</v>
      </c>
      <c r="D16" s="1482"/>
      <c r="E16" s="272"/>
      <c r="F16" s="273"/>
    </row>
    <row r="17" spans="3:6" ht="30" customHeight="1" x14ac:dyDescent="0.3">
      <c r="C17" s="1459" t="s">
        <v>648</v>
      </c>
      <c r="D17" s="1460"/>
      <c r="E17" s="340"/>
      <c r="F17" s="273">
        <v>0.2</v>
      </c>
    </row>
    <row r="18" spans="3:6" x14ac:dyDescent="0.3">
      <c r="C18" s="1481" t="s">
        <v>647</v>
      </c>
      <c r="D18" s="1482"/>
      <c r="E18" s="272"/>
      <c r="F18" s="273"/>
    </row>
    <row r="19" spans="3:6" ht="33" customHeight="1" thickBot="1" x14ac:dyDescent="0.35">
      <c r="C19" s="1483" t="s">
        <v>649</v>
      </c>
      <c r="D19" s="1484"/>
      <c r="E19" s="341"/>
      <c r="F19" s="274">
        <v>0.1</v>
      </c>
    </row>
    <row r="20" spans="3:6" ht="9" customHeight="1" thickBot="1" x14ac:dyDescent="0.35">
      <c r="C20" s="263"/>
      <c r="E20" s="270"/>
      <c r="F20" s="265"/>
    </row>
    <row r="21" spans="3:6" ht="20.100000000000001" customHeight="1" thickBot="1" x14ac:dyDescent="0.35">
      <c r="C21" s="1469" t="s">
        <v>650</v>
      </c>
      <c r="D21" s="1470"/>
      <c r="E21" s="1470"/>
      <c r="F21" s="1471"/>
    </row>
    <row r="22" spans="3:6" ht="30" customHeight="1" x14ac:dyDescent="0.3">
      <c r="C22" s="1485" t="s">
        <v>651</v>
      </c>
      <c r="D22" s="1486"/>
      <c r="E22" s="342">
        <v>0.1</v>
      </c>
      <c r="F22" s="275">
        <v>0.1</v>
      </c>
    </row>
    <row r="23" spans="3:6" x14ac:dyDescent="0.3">
      <c r="C23" s="1481" t="s">
        <v>647</v>
      </c>
      <c r="D23" s="1487"/>
      <c r="E23" s="276"/>
      <c r="F23" s="277"/>
    </row>
    <row r="24" spans="3:6" ht="30.75" customHeight="1" thickBot="1" x14ac:dyDescent="0.35">
      <c r="C24" s="1488" t="s">
        <v>652</v>
      </c>
      <c r="D24" s="1489"/>
      <c r="E24" s="341"/>
      <c r="F24" s="278">
        <v>0.05</v>
      </c>
    </row>
    <row r="25" spans="3:6" ht="9" customHeight="1" thickBot="1" x14ac:dyDescent="0.35">
      <c r="C25" s="263"/>
      <c r="E25" s="270"/>
      <c r="F25" s="279"/>
    </row>
    <row r="26" spans="3:6" ht="20.100000000000001" customHeight="1" thickBot="1" x14ac:dyDescent="0.35">
      <c r="C26" s="1469" t="s">
        <v>653</v>
      </c>
      <c r="D26" s="1470"/>
      <c r="E26" s="1470"/>
      <c r="F26" s="1471"/>
    </row>
    <row r="27" spans="3:6" ht="50.25" customHeight="1" thickBot="1" x14ac:dyDescent="0.35">
      <c r="C27" s="1477" t="s">
        <v>654</v>
      </c>
      <c r="D27" s="1478"/>
      <c r="E27" s="338">
        <v>0.1</v>
      </c>
      <c r="F27" s="269">
        <v>0.1</v>
      </c>
    </row>
    <row r="28" spans="3:6" ht="15" thickBot="1" x14ac:dyDescent="0.35">
      <c r="E28" s="280">
        <f>SUM(E6:E27)</f>
        <v>0.44999999999999996</v>
      </c>
      <c r="F28" s="281" t="s">
        <v>655</v>
      </c>
    </row>
  </sheetData>
  <sheetProtection algorithmName="SHA-512" hashValue="A8BUkCacDyJrGlyIaROYr9T2rkwEv8hS5rfSyzkxgrBk0OeOzPw/cGYLweBnSAtCQ4uMrhuEFi++ZcEjDE2ylw==" saltValue="S4aAAZiBXEQ1C01gaWyxBQ==" spinCount="100000" sheet="1" objects="1" scenarios="1"/>
  <mergeCells count="20">
    <mergeCell ref="C17:D17"/>
    <mergeCell ref="C3:D4"/>
    <mergeCell ref="E3:E4"/>
    <mergeCell ref="F3:F4"/>
    <mergeCell ref="C5:F5"/>
    <mergeCell ref="C8:F8"/>
    <mergeCell ref="C9:D9"/>
    <mergeCell ref="C11:F11"/>
    <mergeCell ref="C12:D12"/>
    <mergeCell ref="C14:F14"/>
    <mergeCell ref="C15:D15"/>
    <mergeCell ref="C16:D16"/>
    <mergeCell ref="C26:F26"/>
    <mergeCell ref="C27:D27"/>
    <mergeCell ref="C18:D18"/>
    <mergeCell ref="C19:D19"/>
    <mergeCell ref="C21:F21"/>
    <mergeCell ref="C22:D22"/>
    <mergeCell ref="C23:D23"/>
    <mergeCell ref="C24:D24"/>
  </mergeCells>
  <pageMargins left="0.7" right="0.7" top="0.75" bottom="0.75" header="0.3" footer="0.3"/>
  <pageSetup orientation="portrait"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BF63C-84DD-42AC-AA8D-C64522EA25DF}">
  <sheetPr>
    <tabColor theme="2" tint="-0.89999084444715716"/>
  </sheetPr>
  <dimension ref="B1:CX38"/>
  <sheetViews>
    <sheetView showGridLines="0" showRowColHeaders="0" zoomScaleNormal="100" workbookViewId="0">
      <selection activeCell="F22" sqref="F22:G22"/>
    </sheetView>
  </sheetViews>
  <sheetFormatPr defaultRowHeight="14.4" x14ac:dyDescent="0.3"/>
  <cols>
    <col min="1" max="1" width="2.6640625" customWidth="1"/>
    <col min="2" max="2" width="27.6640625" customWidth="1"/>
    <col min="3" max="3" width="2.6640625" customWidth="1"/>
    <col min="4" max="61" width="1.5546875" customWidth="1"/>
    <col min="62" max="62" width="3.109375" customWidth="1"/>
    <col min="63" max="72" width="1.5546875" customWidth="1"/>
    <col min="74" max="74" width="4" hidden="1" customWidth="1"/>
    <col min="80" max="80" width="0" hidden="1" customWidth="1"/>
    <col min="81" max="81" width="12.44140625" hidden="1" customWidth="1"/>
    <col min="86" max="86" width="10.6640625" customWidth="1"/>
  </cols>
  <sheetData>
    <row r="1" spans="2:82" ht="5.0999999999999996" customHeight="1" x14ac:dyDescent="0.3"/>
    <row r="2" spans="2:82" x14ac:dyDescent="0.3">
      <c r="AD2" s="144"/>
    </row>
    <row r="3" spans="2:82" ht="9.9" customHeight="1" thickBot="1" x14ac:dyDescent="0.35">
      <c r="D3" s="97"/>
      <c r="E3" s="97"/>
      <c r="F3" s="97"/>
      <c r="G3" s="97"/>
      <c r="H3" s="97"/>
      <c r="I3" s="97"/>
      <c r="J3" s="97"/>
      <c r="K3" s="97"/>
      <c r="L3" s="97"/>
      <c r="M3" s="97"/>
      <c r="N3" s="97"/>
      <c r="O3" s="97"/>
      <c r="P3" s="97"/>
      <c r="Q3" s="97"/>
      <c r="R3" s="97"/>
      <c r="S3" s="97"/>
      <c r="T3" s="97"/>
      <c r="U3" s="97"/>
      <c r="V3" s="97"/>
      <c r="W3" s="97"/>
      <c r="X3" s="97"/>
      <c r="Y3" s="97"/>
    </row>
    <row r="4" spans="2:82" ht="18" customHeight="1" x14ac:dyDescent="0.3">
      <c r="D4" s="1413" t="s">
        <v>783</v>
      </c>
      <c r="E4" s="1414"/>
      <c r="F4" s="1414"/>
      <c r="G4" s="1414"/>
      <c r="H4" s="1414"/>
      <c r="I4" s="1414"/>
      <c r="J4" s="1414"/>
      <c r="K4" s="1414"/>
      <c r="L4" s="1414"/>
      <c r="M4" s="1414"/>
      <c r="N4" s="1414"/>
      <c r="O4" s="1414"/>
      <c r="P4" s="1414"/>
      <c r="Q4" s="1414"/>
      <c r="R4" s="1414"/>
      <c r="S4" s="1414"/>
      <c r="T4" s="1414"/>
      <c r="U4" s="1414"/>
      <c r="V4" s="1414"/>
      <c r="W4" s="1414"/>
      <c r="X4" s="1414"/>
      <c r="Y4" s="1414"/>
      <c r="Z4" s="1414"/>
      <c r="AA4" s="1414"/>
      <c r="AB4" s="1414"/>
      <c r="AC4" s="1414"/>
      <c r="AD4" s="1414"/>
      <c r="AE4" s="1414"/>
      <c r="AF4" s="1414"/>
      <c r="AG4" s="1414"/>
      <c r="AH4" s="1414"/>
      <c r="AI4" s="1414"/>
      <c r="AJ4" s="1414"/>
      <c r="AK4" s="1414"/>
      <c r="AL4" s="1414"/>
      <c r="AM4" s="1414"/>
      <c r="AN4" s="1414"/>
      <c r="AO4" s="1414"/>
      <c r="AP4" s="1414"/>
      <c r="AQ4" s="1414"/>
      <c r="AR4" s="1414"/>
      <c r="AS4" s="1414"/>
      <c r="AT4" s="1414"/>
      <c r="AU4" s="1414"/>
      <c r="AV4" s="1414"/>
      <c r="AW4" s="1414"/>
      <c r="AX4" s="1414"/>
      <c r="AY4" s="1414"/>
      <c r="AZ4" s="1414"/>
      <c r="BA4" s="1414"/>
      <c r="BB4" s="1414"/>
      <c r="BC4" s="1414"/>
      <c r="BD4" s="1414"/>
      <c r="BE4" s="1414"/>
      <c r="BF4" s="1414"/>
      <c r="BG4" s="1414"/>
      <c r="BH4" s="1414"/>
      <c r="BI4" s="1414"/>
      <c r="BJ4" s="1415"/>
      <c r="BK4" s="97"/>
      <c r="BL4" s="97"/>
      <c r="BM4" s="97"/>
      <c r="BN4" s="97"/>
      <c r="BO4" s="97"/>
      <c r="BP4" s="97"/>
      <c r="BQ4" s="97"/>
      <c r="BR4" s="97"/>
      <c r="BS4" s="97"/>
      <c r="BT4" s="97"/>
    </row>
    <row r="5" spans="2:82" ht="6.75" customHeight="1" thickBot="1" x14ac:dyDescent="0.35">
      <c r="D5" s="1416"/>
      <c r="E5" s="1417"/>
      <c r="F5" s="1417"/>
      <c r="G5" s="1417"/>
      <c r="H5" s="1417"/>
      <c r="I5" s="1417"/>
      <c r="J5" s="1417"/>
      <c r="K5" s="1417"/>
      <c r="L5" s="1417"/>
      <c r="M5" s="1417"/>
      <c r="N5" s="1417"/>
      <c r="O5" s="1417"/>
      <c r="P5" s="1417"/>
      <c r="Q5" s="1417"/>
      <c r="R5" s="1417"/>
      <c r="S5" s="1417"/>
      <c r="T5" s="1417"/>
      <c r="U5" s="1417"/>
      <c r="V5" s="1417"/>
      <c r="W5" s="1417"/>
      <c r="X5" s="1417"/>
      <c r="Y5" s="1417"/>
      <c r="Z5" s="1417"/>
      <c r="AA5" s="1417"/>
      <c r="AB5" s="1417"/>
      <c r="AC5" s="1417"/>
      <c r="AD5" s="1417"/>
      <c r="AE5" s="1417"/>
      <c r="AF5" s="1417"/>
      <c r="AG5" s="1417"/>
      <c r="AH5" s="1417"/>
      <c r="AI5" s="1417"/>
      <c r="AJ5" s="1417"/>
      <c r="AK5" s="1417"/>
      <c r="AL5" s="1417"/>
      <c r="AM5" s="1417"/>
      <c r="AN5" s="1417"/>
      <c r="AO5" s="1417"/>
      <c r="AP5" s="1417"/>
      <c r="AQ5" s="1417"/>
      <c r="AR5" s="1417"/>
      <c r="AS5" s="1417"/>
      <c r="AT5" s="1417"/>
      <c r="AU5" s="1417"/>
      <c r="AV5" s="1417"/>
      <c r="AW5" s="1417"/>
      <c r="AX5" s="1417"/>
      <c r="AY5" s="1417"/>
      <c r="AZ5" s="1417"/>
      <c r="BA5" s="1417"/>
      <c r="BB5" s="1417"/>
      <c r="BC5" s="1417"/>
      <c r="BD5" s="1417"/>
      <c r="BE5" s="1417"/>
      <c r="BF5" s="1417"/>
      <c r="BG5" s="1417"/>
      <c r="BH5" s="1417"/>
      <c r="BI5" s="1417"/>
      <c r="BJ5" s="1418"/>
      <c r="BK5" s="97"/>
      <c r="BL5" s="97"/>
      <c r="BM5" s="97"/>
      <c r="BN5" s="97"/>
      <c r="BO5" s="97"/>
      <c r="BP5" s="97"/>
      <c r="BQ5" s="97"/>
      <c r="BR5" s="97"/>
      <c r="BS5" s="97"/>
      <c r="BT5" s="97"/>
    </row>
    <row r="6" spans="2:82" ht="18" customHeight="1" x14ac:dyDescent="0.3">
      <c r="D6" s="1419" t="s">
        <v>357</v>
      </c>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c r="AD6" s="1420"/>
      <c r="AE6" s="1420"/>
      <c r="AF6" s="1420"/>
      <c r="AG6" s="1420"/>
      <c r="AH6" s="1420"/>
      <c r="AI6" s="1420"/>
      <c r="AJ6" s="1420"/>
      <c r="AK6" s="1420"/>
      <c r="AL6" s="1420"/>
      <c r="AM6" s="1420"/>
      <c r="AN6" s="1420"/>
      <c r="AO6" s="1420"/>
      <c r="AP6" s="1420"/>
      <c r="AQ6" s="1420"/>
      <c r="AR6" s="1420"/>
      <c r="AS6" s="1420"/>
      <c r="AT6" s="1420"/>
      <c r="AU6" s="1420"/>
      <c r="AV6" s="1420"/>
      <c r="AW6" s="1420"/>
      <c r="AX6" s="1420"/>
      <c r="AY6" s="1420"/>
      <c r="AZ6" s="1420"/>
      <c r="BA6" s="1420"/>
      <c r="BB6" s="1420"/>
      <c r="BC6" s="1420"/>
      <c r="BD6" s="1420"/>
      <c r="BE6" s="1420"/>
      <c r="BF6" s="1420"/>
      <c r="BG6" s="1420"/>
      <c r="BH6" s="1420"/>
      <c r="BI6" s="1420"/>
      <c r="BJ6" s="1421"/>
      <c r="CA6" s="111"/>
      <c r="CD6" s="282"/>
    </row>
    <row r="7" spans="2:82" ht="18" customHeight="1" x14ac:dyDescent="0.3">
      <c r="D7" s="1422"/>
      <c r="E7" s="1423"/>
      <c r="F7" s="1423"/>
      <c r="G7" s="1423"/>
      <c r="H7" s="1423"/>
      <c r="I7" s="1423"/>
      <c r="J7" s="1423"/>
      <c r="K7" s="1423"/>
      <c r="L7" s="1423"/>
      <c r="M7" s="1423"/>
      <c r="N7" s="1423"/>
      <c r="O7" s="1423"/>
      <c r="P7" s="1423"/>
      <c r="Q7" s="1423"/>
      <c r="R7" s="1423"/>
      <c r="S7" s="1423"/>
      <c r="T7" s="1423"/>
      <c r="U7" s="1423"/>
      <c r="V7" s="1423"/>
      <c r="W7" s="1423"/>
      <c r="X7" s="1423"/>
      <c r="Y7" s="1423"/>
      <c r="Z7" s="1423"/>
      <c r="AA7" s="1423"/>
      <c r="AB7" s="1423"/>
      <c r="AC7" s="1423"/>
      <c r="AD7" s="1423"/>
      <c r="AE7" s="1423"/>
      <c r="AF7" s="1423"/>
      <c r="AG7" s="1423"/>
      <c r="AH7" s="1423"/>
      <c r="AI7" s="1423"/>
      <c r="AJ7" s="1423"/>
      <c r="AK7" s="1423"/>
      <c r="AL7" s="1423"/>
      <c r="AM7" s="1423"/>
      <c r="AN7" s="1423"/>
      <c r="AO7" s="1423"/>
      <c r="AP7" s="1423"/>
      <c r="AQ7" s="1423"/>
      <c r="AR7" s="1423"/>
      <c r="AS7" s="1423"/>
      <c r="AT7" s="1423"/>
      <c r="AU7" s="1423"/>
      <c r="AV7" s="1423"/>
      <c r="AW7" s="1423"/>
      <c r="AX7" s="1423"/>
      <c r="AY7" s="1423"/>
      <c r="AZ7" s="1423"/>
      <c r="BA7" s="1423"/>
      <c r="BB7" s="1423"/>
      <c r="BC7" s="1423"/>
      <c r="BD7" s="1423"/>
      <c r="BE7" s="1423"/>
      <c r="BF7" s="1423"/>
      <c r="BG7" s="1423"/>
      <c r="BH7" s="1423"/>
      <c r="BI7" s="1423"/>
      <c r="BJ7" s="1424"/>
    </row>
    <row r="8" spans="2:82" ht="12" customHeight="1" x14ac:dyDescent="0.3">
      <c r="D8" s="1422"/>
      <c r="E8" s="1423"/>
      <c r="F8" s="1423"/>
      <c r="G8" s="1423"/>
      <c r="H8" s="1423"/>
      <c r="I8" s="1423"/>
      <c r="J8" s="1423"/>
      <c r="K8" s="1423"/>
      <c r="L8" s="1423"/>
      <c r="M8" s="1423"/>
      <c r="N8" s="1423"/>
      <c r="O8" s="1423"/>
      <c r="P8" s="1423"/>
      <c r="Q8" s="1423"/>
      <c r="R8" s="1423"/>
      <c r="S8" s="1423"/>
      <c r="T8" s="1423"/>
      <c r="U8" s="1423"/>
      <c r="V8" s="1423"/>
      <c r="W8" s="1423"/>
      <c r="X8" s="1423"/>
      <c r="Y8" s="1423"/>
      <c r="Z8" s="1423"/>
      <c r="AA8" s="1423"/>
      <c r="AB8" s="1423"/>
      <c r="AC8" s="1423"/>
      <c r="AD8" s="1423"/>
      <c r="AE8" s="1423"/>
      <c r="AF8" s="1423"/>
      <c r="AG8" s="1423"/>
      <c r="AH8" s="1423"/>
      <c r="AI8" s="1423"/>
      <c r="AJ8" s="1423"/>
      <c r="AK8" s="1423"/>
      <c r="AL8" s="1423"/>
      <c r="AM8" s="1423"/>
      <c r="AN8" s="1423"/>
      <c r="AO8" s="1423"/>
      <c r="AP8" s="1423"/>
      <c r="AQ8" s="1423"/>
      <c r="AR8" s="1423"/>
      <c r="AS8" s="1423"/>
      <c r="AT8" s="1423"/>
      <c r="AU8" s="1423"/>
      <c r="AV8" s="1423"/>
      <c r="AW8" s="1423"/>
      <c r="AX8" s="1423"/>
      <c r="AY8" s="1423"/>
      <c r="AZ8" s="1423"/>
      <c r="BA8" s="1423"/>
      <c r="BB8" s="1423"/>
      <c r="BC8" s="1423"/>
      <c r="BD8" s="1423"/>
      <c r="BE8" s="1423"/>
      <c r="BF8" s="1423"/>
      <c r="BG8" s="1423"/>
      <c r="BH8" s="1423"/>
      <c r="BI8" s="1423"/>
      <c r="BJ8" s="1424"/>
    </row>
    <row r="9" spans="2:82" ht="9" customHeight="1" x14ac:dyDescent="0.3">
      <c r="D9" s="145"/>
      <c r="E9" s="513"/>
      <c r="F9" s="513"/>
      <c r="G9" s="513"/>
      <c r="H9" s="513"/>
      <c r="I9" s="513"/>
      <c r="J9" s="513"/>
      <c r="K9" s="513"/>
      <c r="L9" s="513"/>
      <c r="M9" s="513"/>
      <c r="N9" s="513"/>
      <c r="O9" s="513"/>
      <c r="P9" s="513"/>
      <c r="Q9" s="513"/>
      <c r="R9" s="513"/>
      <c r="S9" s="513"/>
      <c r="T9" s="513"/>
      <c r="U9" s="513"/>
      <c r="V9" s="513"/>
      <c r="W9" s="513"/>
      <c r="X9" s="513"/>
      <c r="Y9" s="513"/>
      <c r="Z9" s="513"/>
      <c r="AA9" s="513"/>
      <c r="AB9" s="513"/>
      <c r="AC9" s="513"/>
      <c r="AD9" s="513"/>
      <c r="AE9" s="513"/>
      <c r="AF9" s="513"/>
      <c r="AG9" s="513"/>
      <c r="AH9" s="513"/>
      <c r="AI9" s="513"/>
      <c r="AJ9" s="513"/>
      <c r="AK9" s="513"/>
      <c r="AL9" s="513"/>
      <c r="AM9" s="513"/>
      <c r="AN9" s="513"/>
      <c r="AO9" s="513"/>
      <c r="AP9" s="513"/>
      <c r="AQ9" s="513"/>
      <c r="AR9" s="513"/>
      <c r="AS9" s="513"/>
      <c r="AT9" s="513"/>
      <c r="AU9" s="513"/>
      <c r="AV9" s="513"/>
      <c r="AW9" s="513"/>
      <c r="AX9" s="513"/>
      <c r="AY9" s="513"/>
      <c r="AZ9" s="513"/>
      <c r="BA9" s="513"/>
      <c r="BB9" s="513"/>
      <c r="BC9" s="513"/>
      <c r="BD9" s="513"/>
      <c r="BE9" s="513"/>
      <c r="BF9" s="513"/>
      <c r="BG9" s="513"/>
      <c r="BH9" s="513"/>
      <c r="BI9" s="513"/>
      <c r="BJ9" s="146"/>
    </row>
    <row r="10" spans="2:82" ht="18" customHeight="1" thickBot="1" x14ac:dyDescent="0.35">
      <c r="D10" s="1425" t="s">
        <v>358</v>
      </c>
      <c r="E10" s="1166"/>
      <c r="F10" s="1166"/>
      <c r="G10" s="1166"/>
      <c r="H10" s="1166"/>
      <c r="I10" s="1166"/>
      <c r="J10" s="1166"/>
      <c r="K10" s="1166"/>
      <c r="L10" s="1166"/>
      <c r="M10" s="1166"/>
      <c r="N10" s="1166"/>
      <c r="O10" s="1166"/>
      <c r="P10" s="1426"/>
      <c r="Q10" s="1427">
        <f>'Automatic Response (2)'!M5</f>
        <v>0</v>
      </c>
      <c r="R10" s="1428"/>
      <c r="S10" s="1428"/>
      <c r="T10" s="1428"/>
      <c r="U10" s="1428"/>
      <c r="V10" s="1428"/>
      <c r="W10" s="1428"/>
      <c r="X10" s="1428"/>
      <c r="Y10" s="1428"/>
      <c r="Z10" s="1428"/>
      <c r="AA10" s="1428"/>
      <c r="AB10" s="1428"/>
      <c r="AC10" s="1428"/>
      <c r="AD10" s="1428"/>
      <c r="AE10" s="1428"/>
      <c r="AF10" s="1428"/>
      <c r="AG10" s="1428"/>
      <c r="AH10" s="1428"/>
      <c r="AI10" s="1428"/>
      <c r="AJ10" s="1428"/>
      <c r="AK10" s="1428"/>
      <c r="AL10" s="1428"/>
      <c r="AM10" s="1428"/>
      <c r="AN10" s="1428"/>
      <c r="AO10" s="1428"/>
      <c r="AP10" s="1428"/>
      <c r="AQ10" s="1428"/>
      <c r="AR10" s="1428"/>
      <c r="AS10" s="1428"/>
      <c r="AT10" s="1429"/>
      <c r="AX10" s="5"/>
      <c r="AY10" s="5"/>
      <c r="AZ10" s="5"/>
      <c r="BA10" s="5"/>
      <c r="BB10" s="5"/>
      <c r="BC10" s="5"/>
      <c r="BD10" s="5"/>
      <c r="BE10" s="5"/>
      <c r="BF10" s="5"/>
      <c r="BG10" s="5"/>
      <c r="BH10" s="5"/>
      <c r="BI10" s="5"/>
      <c r="BJ10" s="23"/>
    </row>
    <row r="11" spans="2:82" ht="9" customHeight="1" thickBot="1" x14ac:dyDescent="0.35">
      <c r="B11" s="525"/>
      <c r="D11" s="147"/>
      <c r="E11" s="148"/>
      <c r="F11" s="148"/>
      <c r="G11" s="148"/>
      <c r="H11" s="148"/>
      <c r="I11" s="148"/>
      <c r="J11" s="148"/>
      <c r="K11" s="148"/>
      <c r="L11" s="148"/>
      <c r="M11" s="148"/>
      <c r="N11" s="148"/>
      <c r="O11" s="148"/>
      <c r="P11" s="148"/>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25"/>
      <c r="AP11" s="25"/>
      <c r="AQ11" s="25"/>
      <c r="AR11" s="25"/>
      <c r="AS11" s="25"/>
      <c r="AT11" s="25"/>
      <c r="AU11" s="25"/>
      <c r="AV11" s="25"/>
      <c r="AW11" s="25"/>
      <c r="AX11" s="7"/>
      <c r="AY11" s="7"/>
      <c r="AZ11" s="7"/>
      <c r="BA11" s="7"/>
      <c r="BB11" s="7"/>
      <c r="BC11" s="7"/>
      <c r="BD11" s="7"/>
      <c r="BE11" s="7"/>
      <c r="BF11" s="7"/>
      <c r="BG11" s="7"/>
      <c r="BH11" s="7"/>
      <c r="BI11" s="7"/>
      <c r="BJ11" s="26"/>
    </row>
    <row r="12" spans="2:82" ht="16.95" customHeight="1" x14ac:dyDescent="0.3">
      <c r="B12" s="526"/>
      <c r="D12" s="1439" t="s">
        <v>360</v>
      </c>
      <c r="E12" s="1440"/>
      <c r="F12" s="1440"/>
      <c r="G12" s="1440"/>
      <c r="H12" s="1440"/>
      <c r="I12" s="1440"/>
      <c r="J12" s="1440"/>
      <c r="K12" s="1440"/>
      <c r="L12" s="1440"/>
      <c r="M12" s="1440"/>
      <c r="N12" s="1440"/>
      <c r="O12" s="1440"/>
      <c r="P12" s="1440"/>
      <c r="Q12" s="1440"/>
      <c r="R12" s="1440"/>
      <c r="S12" s="1440"/>
      <c r="T12" s="1440"/>
      <c r="U12" s="1440"/>
      <c r="V12" s="1440"/>
      <c r="W12" s="1440"/>
      <c r="X12" s="1440"/>
      <c r="Y12" s="1440"/>
      <c r="Z12" s="1440"/>
      <c r="AA12" s="1440"/>
      <c r="AB12" s="1440"/>
      <c r="AC12" s="1440"/>
      <c r="AD12" s="1440"/>
      <c r="AE12" s="1440"/>
      <c r="AF12" s="1440"/>
      <c r="AG12" s="1440"/>
      <c r="AH12" s="1440"/>
      <c r="AI12" s="1440"/>
      <c r="AJ12" s="1440"/>
      <c r="AK12" s="1440"/>
      <c r="AL12" s="1440"/>
      <c r="AM12" s="1440"/>
      <c r="AN12" s="1440"/>
      <c r="AO12" s="1440"/>
      <c r="AP12" s="1440"/>
      <c r="AQ12" s="1440"/>
      <c r="AR12" s="1440"/>
      <c r="AS12" s="1440"/>
      <c r="AT12" s="1440"/>
      <c r="AU12" s="1440"/>
      <c r="AV12" s="1440"/>
      <c r="AW12" s="1440"/>
      <c r="AX12" s="1440"/>
      <c r="AY12" s="1440"/>
      <c r="AZ12" s="1440"/>
      <c r="BA12" s="1440"/>
      <c r="BB12" s="1440"/>
      <c r="BC12" s="1440"/>
      <c r="BD12" s="1440"/>
      <c r="BE12" s="1440"/>
      <c r="BF12" s="1440"/>
      <c r="BG12" s="1440"/>
      <c r="BH12" s="1440"/>
      <c r="BI12" s="1440"/>
      <c r="BJ12" s="1441"/>
    </row>
    <row r="13" spans="2:82" ht="17.399999999999999" customHeight="1" x14ac:dyDescent="0.3">
      <c r="B13" s="522"/>
      <c r="D13" s="152"/>
      <c r="E13" s="514"/>
      <c r="F13" s="514"/>
      <c r="G13" s="514"/>
      <c r="H13" s="514"/>
      <c r="I13" s="514"/>
      <c r="J13" s="1430" t="s">
        <v>361</v>
      </c>
      <c r="K13" s="1431"/>
      <c r="L13" s="1431"/>
      <c r="M13" s="1431"/>
      <c r="N13" s="1431"/>
      <c r="O13" s="1432"/>
      <c r="P13" s="1433"/>
      <c r="Q13" s="1434"/>
      <c r="R13" s="1435"/>
      <c r="S13" s="1433"/>
      <c r="T13" s="1434"/>
      <c r="U13" s="1434"/>
      <c r="V13" s="1434"/>
      <c r="W13" s="1434"/>
      <c r="X13" s="1434"/>
      <c r="Y13" s="1434"/>
      <c r="Z13" s="1434"/>
      <c r="AA13" s="1434"/>
      <c r="AB13" s="1434"/>
      <c r="AC13" s="1434"/>
      <c r="AD13" s="1434"/>
      <c r="AE13" s="1434"/>
      <c r="AF13" s="1434"/>
      <c r="AG13" s="1434"/>
      <c r="AH13" s="1434"/>
      <c r="AI13" s="1434"/>
      <c r="AJ13" s="1434"/>
      <c r="AK13" s="1434"/>
      <c r="AL13" s="1434"/>
      <c r="AM13" s="1434"/>
      <c r="AN13" s="1434"/>
      <c r="AO13" s="1434"/>
      <c r="AP13" s="1434"/>
      <c r="AQ13" s="1434"/>
      <c r="AR13" s="1434"/>
      <c r="AS13" s="1434"/>
      <c r="AT13" s="1434"/>
      <c r="AU13" s="1434"/>
      <c r="AV13" s="1434"/>
      <c r="AW13" s="1434"/>
      <c r="AX13" s="1434"/>
      <c r="AY13" s="1434"/>
      <c r="AZ13" s="1434"/>
      <c r="BA13" s="1434"/>
      <c r="BB13" s="1434"/>
      <c r="BC13" s="1435"/>
      <c r="BD13" s="1436"/>
      <c r="BE13" s="1437"/>
      <c r="BF13" s="1437"/>
      <c r="BG13" s="1437"/>
      <c r="BH13" s="1437"/>
      <c r="BI13" s="1437"/>
      <c r="BJ13" s="1438"/>
    </row>
    <row r="14" spans="2:82" ht="18" customHeight="1" x14ac:dyDescent="0.3">
      <c r="B14" s="522"/>
      <c r="D14" s="153"/>
      <c r="E14" s="515"/>
      <c r="F14" s="515"/>
      <c r="G14" s="515"/>
      <c r="H14" s="515"/>
      <c r="I14" s="515"/>
      <c r="J14" s="1430" t="s">
        <v>361</v>
      </c>
      <c r="K14" s="1431"/>
      <c r="L14" s="1431"/>
      <c r="M14" s="1431"/>
      <c r="N14" s="1431"/>
      <c r="O14" s="1432"/>
      <c r="P14" s="1433"/>
      <c r="Q14" s="1434"/>
      <c r="R14" s="1435"/>
      <c r="S14" s="1433"/>
      <c r="T14" s="1434"/>
      <c r="U14" s="1434"/>
      <c r="V14" s="1434"/>
      <c r="W14" s="1434"/>
      <c r="X14" s="1434"/>
      <c r="Y14" s="1434"/>
      <c r="Z14" s="1434"/>
      <c r="AA14" s="1434"/>
      <c r="AB14" s="1434"/>
      <c r="AC14" s="1434"/>
      <c r="AD14" s="1434"/>
      <c r="AE14" s="1434"/>
      <c r="AF14" s="1434"/>
      <c r="AG14" s="1434"/>
      <c r="AH14" s="1434"/>
      <c r="AI14" s="1434"/>
      <c r="AJ14" s="1434"/>
      <c r="AK14" s="1434"/>
      <c r="AL14" s="1434"/>
      <c r="AM14" s="1434"/>
      <c r="AN14" s="1434"/>
      <c r="AO14" s="1434"/>
      <c r="AP14" s="1434"/>
      <c r="AQ14" s="1434"/>
      <c r="AR14" s="1434"/>
      <c r="AS14" s="1434"/>
      <c r="AT14" s="1434"/>
      <c r="AU14" s="1434"/>
      <c r="AV14" s="1434"/>
      <c r="AW14" s="1434"/>
      <c r="AX14" s="1434"/>
      <c r="AY14" s="1434"/>
      <c r="AZ14" s="1434"/>
      <c r="BA14" s="1434"/>
      <c r="BB14" s="1434"/>
      <c r="BC14" s="1435"/>
      <c r="BD14" s="1436"/>
      <c r="BE14" s="1437"/>
      <c r="BF14" s="1437"/>
      <c r="BG14" s="1437"/>
      <c r="BH14" s="1437"/>
      <c r="BI14" s="1437"/>
      <c r="BJ14" s="1438"/>
    </row>
    <row r="15" spans="2:82" ht="16.5" customHeight="1" x14ac:dyDescent="0.3">
      <c r="B15" s="522"/>
      <c r="D15" s="153"/>
      <c r="E15" s="515"/>
      <c r="F15" s="515"/>
      <c r="G15" s="515"/>
      <c r="H15" s="515"/>
      <c r="I15" s="515"/>
      <c r="J15" s="1430" t="s">
        <v>361</v>
      </c>
      <c r="K15" s="1431"/>
      <c r="L15" s="1431"/>
      <c r="M15" s="1431"/>
      <c r="N15" s="1431"/>
      <c r="O15" s="1432"/>
      <c r="P15" s="1433"/>
      <c r="Q15" s="1434"/>
      <c r="R15" s="1435"/>
      <c r="S15" s="1433"/>
      <c r="T15" s="1434"/>
      <c r="U15" s="1434"/>
      <c r="V15" s="1434"/>
      <c r="W15" s="1434"/>
      <c r="X15" s="1434"/>
      <c r="Y15" s="1434"/>
      <c r="Z15" s="1434"/>
      <c r="AA15" s="1434"/>
      <c r="AB15" s="1434"/>
      <c r="AC15" s="1434"/>
      <c r="AD15" s="1434"/>
      <c r="AE15" s="1434"/>
      <c r="AF15" s="1434"/>
      <c r="AG15" s="1434"/>
      <c r="AH15" s="1434"/>
      <c r="AI15" s="1434"/>
      <c r="AJ15" s="1434"/>
      <c r="AK15" s="1434"/>
      <c r="AL15" s="1434"/>
      <c r="AM15" s="1434"/>
      <c r="AN15" s="1434"/>
      <c r="AO15" s="1434"/>
      <c r="AP15" s="1434"/>
      <c r="AQ15" s="1434"/>
      <c r="AR15" s="1434"/>
      <c r="AS15" s="1434"/>
      <c r="AT15" s="1434"/>
      <c r="AU15" s="1434"/>
      <c r="AV15" s="1434"/>
      <c r="AW15" s="1434"/>
      <c r="AX15" s="1434"/>
      <c r="AY15" s="1434"/>
      <c r="AZ15" s="1434"/>
      <c r="BA15" s="1434"/>
      <c r="BB15" s="1434"/>
      <c r="BC15" s="1435"/>
      <c r="BD15" s="1436"/>
      <c r="BE15" s="1437"/>
      <c r="BF15" s="1437"/>
      <c r="BG15" s="1437"/>
      <c r="BH15" s="1437"/>
      <c r="BI15" s="1437"/>
      <c r="BJ15" s="1438"/>
      <c r="CB15" t="s">
        <v>40</v>
      </c>
      <c r="CC15" s="5" t="s">
        <v>45</v>
      </c>
    </row>
    <row r="16" spans="2:82" ht="15.75" customHeight="1" x14ac:dyDescent="0.3">
      <c r="B16" s="522"/>
      <c r="D16" s="153"/>
      <c r="E16" s="515"/>
      <c r="F16" s="515"/>
      <c r="G16" s="515"/>
      <c r="H16" s="515"/>
      <c r="I16" s="515"/>
      <c r="J16" s="1443" t="s">
        <v>361</v>
      </c>
      <c r="K16" s="1443"/>
      <c r="L16" s="1443"/>
      <c r="M16" s="1443"/>
      <c r="N16" s="1443"/>
      <c r="O16" s="1443"/>
      <c r="P16" s="1442"/>
      <c r="Q16" s="1442"/>
      <c r="R16" s="1442"/>
      <c r="S16" s="1442"/>
      <c r="T16" s="1442"/>
      <c r="U16" s="1442"/>
      <c r="V16" s="1442"/>
      <c r="W16" s="1442"/>
      <c r="X16" s="1442"/>
      <c r="Y16" s="1442"/>
      <c r="Z16" s="1442"/>
      <c r="AA16" s="1442"/>
      <c r="AB16" s="1442"/>
      <c r="AC16" s="1442"/>
      <c r="AD16" s="1442"/>
      <c r="AE16" s="1442"/>
      <c r="AF16" s="1442"/>
      <c r="AG16" s="1442"/>
      <c r="AH16" s="1442"/>
      <c r="AI16" s="1442"/>
      <c r="AJ16" s="1442"/>
      <c r="AK16" s="1442"/>
      <c r="AL16" s="1442"/>
      <c r="AM16" s="1442"/>
      <c r="AN16" s="1442"/>
      <c r="AO16" s="1442"/>
      <c r="AP16" s="1442"/>
      <c r="AQ16" s="1442"/>
      <c r="AR16" s="1442"/>
      <c r="AS16" s="1442"/>
      <c r="AT16" s="1442"/>
      <c r="AU16" s="1442"/>
      <c r="AV16" s="1442"/>
      <c r="AW16" s="1442"/>
      <c r="AX16" s="1442"/>
      <c r="AY16" s="1442"/>
      <c r="AZ16" s="1442"/>
      <c r="BA16" s="1442"/>
      <c r="BB16" s="1442"/>
      <c r="BC16" s="1442"/>
      <c r="BD16" s="1436"/>
      <c r="BE16" s="1437"/>
      <c r="BF16" s="1437"/>
      <c r="BG16" s="1437"/>
      <c r="BH16" s="1437"/>
      <c r="BI16" s="1437"/>
      <c r="BJ16" s="1438"/>
      <c r="CB16" t="s">
        <v>41</v>
      </c>
      <c r="CC16" s="5" t="s">
        <v>47</v>
      </c>
    </row>
    <row r="17" spans="2:102" ht="12.75" customHeight="1" thickBot="1" x14ac:dyDescent="0.35">
      <c r="B17" s="524">
        <f>'AA Calcultor  (9)'!E28</f>
        <v>0.44999999999999996</v>
      </c>
      <c r="D17" s="610"/>
      <c r="E17" s="611"/>
      <c r="F17" s="611"/>
      <c r="G17" s="611"/>
      <c r="H17" s="611"/>
      <c r="I17" s="611"/>
      <c r="J17" s="614"/>
      <c r="K17" s="614"/>
      <c r="L17" s="614"/>
      <c r="M17" s="614"/>
      <c r="N17" s="614"/>
      <c r="O17" s="614"/>
      <c r="P17" s="839"/>
      <c r="Q17" s="839"/>
      <c r="R17" s="839"/>
      <c r="S17" s="839"/>
      <c r="T17" s="839"/>
      <c r="U17" s="839"/>
      <c r="V17" s="839"/>
      <c r="W17" s="839"/>
      <c r="X17" s="839"/>
      <c r="Y17" s="839"/>
      <c r="Z17" s="839"/>
      <c r="AA17" s="839"/>
      <c r="AB17" s="839"/>
      <c r="AC17" s="839"/>
      <c r="AD17" s="839"/>
      <c r="AE17" s="839"/>
      <c r="AF17" s="839"/>
      <c r="AG17" s="839"/>
      <c r="AH17" s="839"/>
      <c r="AI17" s="839"/>
      <c r="AJ17" s="839"/>
      <c r="AK17" s="839"/>
      <c r="AL17" s="839"/>
      <c r="AM17" s="839"/>
      <c r="AN17" s="839"/>
      <c r="AO17" s="839"/>
      <c r="AP17" s="839"/>
      <c r="AQ17" s="839"/>
      <c r="AR17" s="839"/>
      <c r="AS17" s="839"/>
      <c r="AT17" s="839"/>
      <c r="AU17" s="839"/>
      <c r="AV17" s="839"/>
      <c r="AW17" s="839"/>
      <c r="AX17" s="839"/>
      <c r="AY17" s="839"/>
      <c r="AZ17" s="839"/>
      <c r="BA17" s="839"/>
      <c r="BB17" s="839"/>
      <c r="BC17" s="839"/>
      <c r="BD17" s="615"/>
      <c r="BE17" s="615"/>
      <c r="BF17" s="615"/>
      <c r="BG17" s="615"/>
      <c r="BH17" s="615"/>
      <c r="BI17" s="615"/>
      <c r="BJ17" s="616"/>
      <c r="CC17" s="5" t="s">
        <v>46</v>
      </c>
    </row>
    <row r="18" spans="2:102" ht="16.95" customHeight="1" thickBot="1" x14ac:dyDescent="0.35">
      <c r="B18" s="523"/>
      <c r="D18" s="508"/>
      <c r="E18" s="509"/>
      <c r="F18" s="509"/>
      <c r="G18" s="509"/>
      <c r="H18" s="509"/>
      <c r="I18" s="509"/>
      <c r="J18" s="510"/>
      <c r="K18" s="510"/>
      <c r="L18" s="511"/>
      <c r="M18" s="512"/>
      <c r="N18" s="512"/>
      <c r="O18" s="512"/>
      <c r="P18" s="512"/>
      <c r="Q18" s="512"/>
      <c r="R18" s="512"/>
      <c r="S18" s="512"/>
      <c r="T18" s="512"/>
      <c r="U18" s="512"/>
      <c r="V18" s="512"/>
      <c r="W18" s="512"/>
      <c r="X18" s="512"/>
      <c r="Y18" s="512"/>
      <c r="Z18" s="512"/>
      <c r="AA18" s="512"/>
      <c r="AB18" s="512"/>
      <c r="AC18" s="512"/>
      <c r="AD18" s="512"/>
      <c r="AE18" s="512"/>
      <c r="AF18" s="512"/>
      <c r="AG18" s="512"/>
      <c r="AH18" s="512"/>
      <c r="AI18" s="512"/>
      <c r="AJ18" s="512"/>
      <c r="AK18" s="512"/>
      <c r="AL18" s="512"/>
      <c r="AM18" s="512"/>
      <c r="AN18" s="512"/>
      <c r="AO18" s="47"/>
      <c r="AP18" s="47"/>
      <c r="AQ18" s="47"/>
      <c r="AR18" s="47"/>
      <c r="AS18" s="47"/>
      <c r="AT18" s="47"/>
      <c r="AU18" s="47"/>
      <c r="AV18" s="47"/>
      <c r="AW18" s="512"/>
      <c r="AX18" s="512"/>
      <c r="AY18" s="512"/>
      <c r="AZ18" s="512"/>
      <c r="BA18" s="512"/>
      <c r="BB18" s="512"/>
      <c r="BC18" s="512"/>
      <c r="BD18" s="512"/>
      <c r="BE18" s="512"/>
      <c r="BF18" s="512"/>
      <c r="BG18" s="512"/>
      <c r="BH18" s="512"/>
      <c r="BJ18" s="23"/>
      <c r="CC18" s="5"/>
    </row>
    <row r="19" spans="2:102" ht="16.95" customHeight="1" x14ac:dyDescent="0.3">
      <c r="D19" s="154" t="s">
        <v>684</v>
      </c>
      <c r="E19" s="516"/>
      <c r="F19" s="516"/>
      <c r="G19" s="516"/>
      <c r="H19" s="516"/>
      <c r="I19" s="516"/>
      <c r="J19" s="516"/>
      <c r="K19" s="516"/>
      <c r="L19" s="516"/>
      <c r="M19" s="516"/>
      <c r="N19" s="516"/>
      <c r="O19" s="516"/>
      <c r="P19" s="516"/>
      <c r="Q19" s="516"/>
      <c r="R19" s="516"/>
      <c r="S19" s="516"/>
      <c r="T19" s="516"/>
      <c r="U19" s="516"/>
      <c r="V19" s="516"/>
      <c r="W19" s="516"/>
      <c r="X19" s="516"/>
      <c r="Y19" s="516"/>
      <c r="Z19" s="516"/>
      <c r="AA19" s="516"/>
      <c r="AB19" s="516"/>
      <c r="AC19" s="516"/>
      <c r="AD19" s="516"/>
      <c r="AE19" s="516"/>
      <c r="AF19" s="516"/>
      <c r="AG19" s="516"/>
      <c r="AH19" s="516"/>
      <c r="AI19" s="517"/>
      <c r="AJ19" s="517"/>
      <c r="AK19" s="517"/>
      <c r="AL19" s="510"/>
      <c r="AM19" s="518"/>
      <c r="BF19" s="1456"/>
      <c r="BG19" s="1457"/>
      <c r="BH19" s="1458"/>
      <c r="BJ19" s="23"/>
      <c r="CI19" s="518"/>
      <c r="CJ19" s="518"/>
      <c r="CK19" s="518"/>
      <c r="CL19" s="518"/>
      <c r="CM19" s="518"/>
      <c r="CN19" s="518"/>
      <c r="CO19" s="518"/>
      <c r="CP19" s="518"/>
      <c r="CQ19" s="518"/>
      <c r="CR19" s="518"/>
      <c r="CS19" s="518"/>
      <c r="CT19" s="518"/>
      <c r="CU19" s="518"/>
      <c r="CV19" s="518"/>
      <c r="CW19" s="518"/>
      <c r="CX19" s="518"/>
    </row>
    <row r="20" spans="2:102" ht="16.95" customHeight="1" x14ac:dyDescent="0.3">
      <c r="D20" s="1149" t="s">
        <v>362</v>
      </c>
      <c r="E20" s="863"/>
      <c r="F20" s="863"/>
      <c r="G20" s="863"/>
      <c r="H20" s="863"/>
      <c r="I20" s="863"/>
      <c r="J20" s="863"/>
      <c r="K20" s="863"/>
      <c r="L20" s="863"/>
      <c r="M20" s="863"/>
      <c r="N20" s="863"/>
      <c r="O20" s="863"/>
      <c r="P20" s="863"/>
      <c r="Q20" s="863"/>
      <c r="R20" s="863"/>
      <c r="S20" s="863"/>
      <c r="T20" s="863"/>
      <c r="U20" s="863"/>
      <c r="V20" s="863"/>
      <c r="W20" s="863"/>
      <c r="X20" s="863"/>
      <c r="Y20" s="863"/>
      <c r="Z20" s="863"/>
      <c r="AA20" s="863"/>
      <c r="AB20" s="863"/>
      <c r="AC20" s="863"/>
      <c r="AD20" s="863"/>
      <c r="AE20" s="863"/>
      <c r="AF20" s="863"/>
      <c r="AG20" s="863"/>
      <c r="AH20" s="863"/>
      <c r="AI20" s="863"/>
      <c r="AJ20" s="863"/>
      <c r="AK20" s="863"/>
      <c r="AL20" s="863"/>
      <c r="AM20" s="863"/>
      <c r="AN20" s="863"/>
      <c r="AO20" s="863"/>
      <c r="AP20" s="863"/>
      <c r="AQ20" s="863"/>
      <c r="AR20" s="863"/>
      <c r="AS20" s="863"/>
      <c r="AT20" s="863"/>
      <c r="AU20" s="863"/>
      <c r="AV20" s="863"/>
      <c r="AW20" s="863"/>
      <c r="AX20" s="863"/>
      <c r="AY20" s="863"/>
      <c r="AZ20" s="863"/>
      <c r="BA20" s="863"/>
      <c r="BB20" s="863"/>
      <c r="BC20" s="863"/>
      <c r="BD20" s="863"/>
      <c r="BE20" s="863"/>
      <c r="BF20" s="863"/>
      <c r="BG20" s="863"/>
      <c r="BH20" s="863"/>
      <c r="BI20" s="863"/>
      <c r="BJ20" s="1150"/>
    </row>
    <row r="21" spans="2:102" ht="16.95" customHeight="1" x14ac:dyDescent="0.3">
      <c r="D21" s="1449" t="s">
        <v>1039</v>
      </c>
      <c r="E21" s="1450"/>
      <c r="F21" s="1450"/>
      <c r="G21" s="1450"/>
      <c r="H21" s="1450"/>
      <c r="I21" s="1450"/>
      <c r="J21" s="1450"/>
      <c r="K21" s="1450"/>
      <c r="L21" s="1450"/>
      <c r="M21" s="1450"/>
      <c r="N21" s="1450"/>
      <c r="O21" s="1450"/>
      <c r="P21" s="1450"/>
      <c r="Q21" s="1450"/>
      <c r="R21" s="1450"/>
      <c r="S21" s="1450"/>
      <c r="T21" s="1450"/>
      <c r="U21" s="1450"/>
      <c r="V21" s="1450"/>
      <c r="W21" s="1450"/>
      <c r="X21" s="1450"/>
      <c r="Y21" s="1450"/>
      <c r="Z21" s="1450"/>
      <c r="AA21" s="1450"/>
      <c r="AB21" s="1450"/>
      <c r="AC21" s="1450"/>
      <c r="AD21" s="1450"/>
      <c r="AE21" s="1450"/>
      <c r="AF21" s="1450"/>
      <c r="AG21" s="1450"/>
      <c r="AH21" s="1450"/>
      <c r="AI21" s="1450"/>
      <c r="AJ21" s="1450"/>
      <c r="AK21" s="1450"/>
      <c r="AL21" s="1450"/>
      <c r="AM21" s="1450"/>
      <c r="AN21" s="1450"/>
      <c r="AO21" s="1450"/>
      <c r="AP21" s="1450"/>
      <c r="AQ21" s="1450"/>
      <c r="AR21" s="1450"/>
      <c r="AS21" s="1450"/>
      <c r="AT21" s="1450"/>
      <c r="AU21" s="1450"/>
      <c r="AV21" s="1450"/>
      <c r="AW21" s="1450"/>
      <c r="AX21" s="1450"/>
      <c r="AY21" s="1450"/>
      <c r="AZ21" s="1450"/>
      <c r="BA21" s="1450"/>
      <c r="BB21" s="1450"/>
      <c r="BC21" s="1450"/>
      <c r="BD21" s="1450"/>
      <c r="BE21" s="1450"/>
      <c r="BF21" s="1450"/>
      <c r="BG21" s="1450"/>
      <c r="BH21" s="1450"/>
      <c r="BI21" s="1450"/>
      <c r="BJ21" s="1451"/>
    </row>
    <row r="22" spans="2:102" ht="16.95" customHeight="1" x14ac:dyDescent="0.3">
      <c r="D22" s="681"/>
      <c r="E22" s="511"/>
      <c r="F22" s="1452" t="b">
        <v>0</v>
      </c>
      <c r="G22" s="1452"/>
      <c r="I22" s="686" t="s">
        <v>1040</v>
      </c>
      <c r="J22" s="511"/>
      <c r="K22" s="511"/>
      <c r="L22" s="511"/>
      <c r="M22" s="511"/>
      <c r="N22" s="511"/>
      <c r="O22" s="511"/>
      <c r="P22" s="511"/>
      <c r="Q22" s="511"/>
      <c r="R22" s="511"/>
      <c r="S22" s="511"/>
      <c r="T22" s="511"/>
      <c r="U22" s="511"/>
      <c r="V22" s="511"/>
      <c r="W22" s="511"/>
      <c r="X22" s="511"/>
      <c r="Y22" s="511"/>
      <c r="Z22" s="511"/>
      <c r="AA22" s="511"/>
      <c r="AB22" s="511"/>
      <c r="AC22" s="511"/>
      <c r="AD22" s="511"/>
      <c r="AE22" s="511"/>
      <c r="AF22" s="511"/>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682"/>
    </row>
    <row r="23" spans="2:102" ht="16.95" customHeight="1" x14ac:dyDescent="0.3">
      <c r="D23" s="681"/>
      <c r="E23" s="511"/>
      <c r="F23" s="1452" t="b">
        <v>0</v>
      </c>
      <c r="G23" s="1452"/>
      <c r="I23" s="516" t="s">
        <v>1055</v>
      </c>
      <c r="J23" s="518"/>
      <c r="K23" s="518"/>
      <c r="L23" s="518"/>
      <c r="V23" s="511"/>
      <c r="W23" s="511"/>
      <c r="X23" s="511"/>
      <c r="Y23" s="511"/>
      <c r="Z23" s="511"/>
      <c r="AA23" s="511"/>
      <c r="AB23" s="511"/>
      <c r="AC23" s="511"/>
      <c r="AD23" s="511"/>
      <c r="AE23" s="511"/>
      <c r="AF23" s="511"/>
      <c r="AG23" s="511"/>
      <c r="AH23" s="511"/>
      <c r="AI23" s="511"/>
      <c r="AJ23" s="511"/>
      <c r="AK23" s="511"/>
      <c r="AL23" s="511"/>
      <c r="AM23" s="511"/>
      <c r="AN23" s="511"/>
      <c r="AO23" s="511"/>
      <c r="AP23" s="511"/>
      <c r="AQ23" s="511"/>
      <c r="AR23" s="511"/>
      <c r="AS23" s="511"/>
      <c r="AT23" s="511"/>
      <c r="AU23" s="511"/>
      <c r="AV23" s="511"/>
      <c r="AW23" s="511"/>
      <c r="AX23" s="511"/>
      <c r="AY23" s="511"/>
      <c r="AZ23" s="511"/>
      <c r="BA23" s="511"/>
      <c r="BB23" s="511"/>
      <c r="BC23" s="511"/>
      <c r="BD23" s="511"/>
      <c r="BE23" s="511"/>
      <c r="BF23" s="511"/>
      <c r="BG23" s="511"/>
      <c r="BH23" s="511"/>
      <c r="BI23" s="511"/>
      <c r="BJ23" s="682"/>
      <c r="BZ23" t="s">
        <v>540</v>
      </c>
    </row>
    <row r="24" spans="2:102" ht="16.95" customHeight="1" x14ac:dyDescent="0.3">
      <c r="D24" s="681"/>
      <c r="E24" s="511"/>
      <c r="F24" s="1452" t="b">
        <v>0</v>
      </c>
      <c r="G24" s="1452"/>
      <c r="I24" s="686" t="s">
        <v>1041</v>
      </c>
      <c r="J24" s="511"/>
      <c r="K24" s="511"/>
      <c r="L24" s="511"/>
      <c r="M24" s="511"/>
      <c r="N24" s="511"/>
      <c r="O24" s="511"/>
      <c r="P24" s="511"/>
      <c r="Q24" s="511"/>
      <c r="R24" s="511"/>
      <c r="S24" s="511"/>
      <c r="T24" s="511"/>
      <c r="U24" s="511"/>
      <c r="V24" s="511"/>
      <c r="W24" s="511"/>
      <c r="X24" s="511"/>
      <c r="Y24" s="511"/>
      <c r="Z24" s="511"/>
      <c r="AA24" s="511"/>
      <c r="AB24" s="511"/>
      <c r="AC24" s="511"/>
      <c r="AD24" s="511"/>
      <c r="AE24" s="511"/>
      <c r="AF24" s="511"/>
      <c r="AG24" s="511"/>
      <c r="AH24" s="511"/>
      <c r="AI24" s="511"/>
      <c r="AJ24" s="511"/>
      <c r="AK24" s="511"/>
      <c r="AL24" s="511"/>
      <c r="AM24" s="511"/>
      <c r="AN24" s="511"/>
      <c r="AO24" s="511"/>
      <c r="AP24" s="511"/>
      <c r="AQ24" s="511"/>
      <c r="AR24" s="511"/>
      <c r="AS24" s="511"/>
      <c r="AT24" s="511"/>
      <c r="AU24" s="511"/>
      <c r="AV24" s="511"/>
      <c r="AW24" s="511"/>
      <c r="AX24" s="511"/>
      <c r="AY24" s="511"/>
      <c r="AZ24" s="511"/>
      <c r="BA24" s="511"/>
      <c r="BB24" s="511"/>
      <c r="BC24" s="511"/>
      <c r="BD24" s="511"/>
      <c r="BE24" s="511"/>
      <c r="BF24" s="511"/>
      <c r="BG24" s="511"/>
      <c r="BH24" s="511"/>
      <c r="BI24" s="511"/>
      <c r="BJ24" s="682"/>
    </row>
    <row r="25" spans="2:102" ht="16.95" customHeight="1" x14ac:dyDescent="0.3">
      <c r="D25" s="683"/>
      <c r="E25" s="518"/>
      <c r="F25" s="1452" t="b">
        <v>0</v>
      </c>
      <c r="G25" s="1452"/>
      <c r="I25" s="686" t="s">
        <v>1042</v>
      </c>
      <c r="J25" s="511"/>
      <c r="K25" s="511"/>
      <c r="L25" s="511"/>
      <c r="M25" s="511"/>
      <c r="N25" s="511"/>
      <c r="O25" s="511"/>
      <c r="P25" s="511"/>
      <c r="Q25" s="511"/>
      <c r="R25" s="511"/>
      <c r="S25" s="511"/>
      <c r="T25" s="511"/>
      <c r="U25" s="511"/>
      <c r="AC25" s="518"/>
      <c r="AD25" s="518"/>
      <c r="AE25" s="518"/>
      <c r="AF25" s="518"/>
      <c r="AG25" s="518"/>
      <c r="AH25" s="518"/>
      <c r="AI25" s="518"/>
      <c r="AJ25" s="518"/>
      <c r="AK25" s="518"/>
      <c r="AL25" s="518"/>
      <c r="AM25" s="518"/>
      <c r="AN25" s="518"/>
      <c r="AO25" s="518"/>
      <c r="AP25" s="518"/>
      <c r="AQ25" s="518"/>
      <c r="AR25" s="518"/>
      <c r="AS25" s="518"/>
      <c r="AT25" s="518"/>
      <c r="AU25" s="518"/>
      <c r="AV25" s="518"/>
      <c r="AW25" s="518"/>
      <c r="AX25" s="518"/>
      <c r="AY25" s="518"/>
      <c r="AZ25" s="518"/>
      <c r="BA25" s="518"/>
      <c r="BB25" s="518"/>
      <c r="BC25" s="518"/>
      <c r="BD25" s="518"/>
      <c r="BE25" s="518"/>
      <c r="BF25" s="518"/>
      <c r="BG25" s="518"/>
      <c r="BH25" s="518"/>
      <c r="BI25" s="518"/>
      <c r="BJ25" s="684"/>
      <c r="BY25" s="239"/>
      <c r="BZ25" s="239"/>
      <c r="CA25" s="239"/>
      <c r="CB25" s="239"/>
      <c r="CC25" s="239"/>
    </row>
    <row r="26" spans="2:102" ht="16.95" customHeight="1" x14ac:dyDescent="0.3">
      <c r="D26" s="683"/>
      <c r="E26" s="518"/>
      <c r="F26" s="516"/>
      <c r="G26" s="518"/>
      <c r="H26" s="518"/>
      <c r="I26" s="518"/>
      <c r="J26" s="518"/>
      <c r="K26" s="518"/>
      <c r="L26" s="518"/>
      <c r="M26" s="518"/>
      <c r="N26" s="518"/>
      <c r="O26" s="518"/>
      <c r="P26" s="518"/>
      <c r="Q26" s="518"/>
      <c r="R26" s="518"/>
      <c r="S26" s="518"/>
      <c r="T26" s="518"/>
      <c r="U26" s="518"/>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AT26" s="518"/>
      <c r="AU26" s="518"/>
      <c r="AV26" s="518"/>
      <c r="AW26" s="518"/>
      <c r="AX26" s="518"/>
      <c r="AY26" s="518"/>
      <c r="AZ26" s="518"/>
      <c r="BA26" s="518"/>
      <c r="BB26" s="518"/>
      <c r="BC26" s="518"/>
      <c r="BD26" s="518"/>
      <c r="BE26" s="518"/>
      <c r="BF26" s="518"/>
      <c r="BG26" s="518"/>
      <c r="BH26" s="518"/>
      <c r="BI26" s="518"/>
      <c r="BJ26" s="684"/>
    </row>
    <row r="27" spans="2:102" ht="16.95" customHeight="1" thickBot="1" x14ac:dyDescent="0.35">
      <c r="D27" s="612"/>
      <c r="E27" s="613"/>
      <c r="F27" s="613"/>
      <c r="G27" s="613"/>
      <c r="H27" s="613"/>
      <c r="I27" s="613"/>
      <c r="J27" s="613"/>
      <c r="K27" s="613"/>
      <c r="L27" s="613"/>
      <c r="M27" s="613"/>
      <c r="N27" s="613"/>
      <c r="O27" s="613"/>
      <c r="P27" s="613"/>
      <c r="Q27" s="613"/>
      <c r="R27" s="613"/>
      <c r="S27" s="613"/>
      <c r="T27" s="613"/>
      <c r="U27" s="613"/>
      <c r="V27" s="613"/>
      <c r="W27" s="613"/>
      <c r="X27" s="613"/>
      <c r="Y27" s="613"/>
      <c r="Z27" s="613"/>
      <c r="AA27" s="613"/>
      <c r="AB27" s="613"/>
      <c r="AC27" s="613"/>
      <c r="AD27" s="613"/>
      <c r="AE27" s="613"/>
      <c r="AF27" s="613"/>
      <c r="AG27" s="613"/>
      <c r="AH27" s="613"/>
      <c r="AI27" s="613"/>
      <c r="AJ27" s="613"/>
      <c r="AK27" s="613"/>
      <c r="AL27" s="613"/>
      <c r="AM27" s="613"/>
      <c r="AN27" s="613"/>
      <c r="AO27" s="613"/>
      <c r="AP27" s="613"/>
      <c r="AQ27" s="613"/>
      <c r="AR27" s="613"/>
      <c r="AS27" s="613"/>
      <c r="AT27" s="613"/>
      <c r="AU27" s="613"/>
      <c r="AV27" s="613"/>
      <c r="AW27" s="613"/>
      <c r="AX27" s="613"/>
      <c r="AY27" s="613"/>
      <c r="AZ27" s="613"/>
      <c r="BA27" s="613"/>
      <c r="BB27" s="613"/>
      <c r="BC27" s="613"/>
      <c r="BD27" s="613"/>
      <c r="BE27" s="613"/>
      <c r="BF27" s="613"/>
      <c r="BG27" s="613"/>
      <c r="BH27" s="613"/>
      <c r="BI27" s="613"/>
      <c r="BJ27" s="685"/>
    </row>
    <row r="28" spans="2:102" ht="16.95" customHeight="1" x14ac:dyDescent="0.3">
      <c r="D28" s="1453" t="s">
        <v>363</v>
      </c>
      <c r="E28" s="1454"/>
      <c r="F28" s="1454"/>
      <c r="G28" s="1454"/>
      <c r="H28" s="1454"/>
      <c r="I28" s="1454"/>
      <c r="J28" s="1454"/>
      <c r="K28" s="1454"/>
      <c r="L28" s="1454"/>
      <c r="M28" s="1454"/>
      <c r="N28" s="1454"/>
      <c r="O28" s="1454"/>
      <c r="P28" s="1454"/>
      <c r="Q28" s="1454"/>
      <c r="R28" s="1454"/>
      <c r="S28" s="1454"/>
      <c r="T28" s="1454"/>
      <c r="U28" s="1454"/>
      <c r="V28" s="1454"/>
      <c r="W28" s="1454"/>
      <c r="X28" s="1454"/>
      <c r="Y28" s="1454"/>
      <c r="Z28" s="1454"/>
      <c r="AA28" s="1454"/>
      <c r="AB28" s="1454"/>
      <c r="AC28" s="1454"/>
      <c r="AD28" s="1454"/>
      <c r="AE28" s="1454"/>
      <c r="AF28" s="1454"/>
      <c r="AG28" s="1454"/>
      <c r="AH28" s="1454"/>
      <c r="AI28" s="1454"/>
      <c r="AJ28" s="1454"/>
      <c r="AK28" s="1454"/>
      <c r="AL28" s="1454"/>
      <c r="AM28" s="1454"/>
      <c r="AN28" s="1454"/>
      <c r="AO28" s="1454"/>
      <c r="AP28" s="1454"/>
      <c r="AQ28" s="1454"/>
      <c r="AR28" s="1454"/>
      <c r="AS28" s="1454"/>
      <c r="AT28" s="1454"/>
      <c r="AU28" s="1454"/>
      <c r="AV28" s="1454"/>
      <c r="AW28" s="1454"/>
      <c r="AX28" s="1454"/>
      <c r="AY28" s="1454"/>
      <c r="AZ28" s="1454"/>
      <c r="BA28" s="1454"/>
      <c r="BB28" s="1454"/>
      <c r="BC28" s="1454"/>
      <c r="BD28" s="1454"/>
      <c r="BE28" s="1454"/>
      <c r="BF28" s="1454"/>
      <c r="BG28" s="1454"/>
      <c r="BH28" s="1454"/>
      <c r="BI28" s="1454"/>
      <c r="BJ28" s="1455"/>
    </row>
    <row r="29" spans="2:102" ht="16.95" customHeight="1" x14ac:dyDescent="0.3">
      <c r="D29" s="1449" t="s">
        <v>364</v>
      </c>
      <c r="E29" s="1450"/>
      <c r="F29" s="1450"/>
      <c r="G29" s="1450"/>
      <c r="H29" s="1450"/>
      <c r="I29" s="1450"/>
      <c r="J29" s="1450"/>
      <c r="K29" s="1450"/>
      <c r="L29" s="1450"/>
      <c r="M29" s="1450"/>
      <c r="N29" s="1450"/>
      <c r="O29" s="1450"/>
      <c r="P29" s="1450"/>
      <c r="Q29" s="1450"/>
      <c r="R29" s="1450"/>
      <c r="S29" s="1450"/>
      <c r="T29" s="1450"/>
      <c r="U29" s="1450"/>
      <c r="V29" s="1450"/>
      <c r="W29" s="1450"/>
      <c r="X29" s="1450"/>
      <c r="Y29" s="1450"/>
      <c r="Z29" s="1450"/>
      <c r="AA29" s="1450"/>
      <c r="AB29" s="1450"/>
      <c r="AC29" s="1450"/>
      <c r="AD29" s="1450"/>
      <c r="AE29" s="1450"/>
      <c r="AF29" s="1450"/>
      <c r="AG29" s="1450"/>
      <c r="AH29" s="1450"/>
      <c r="AI29" s="1450"/>
      <c r="AJ29" s="1450"/>
      <c r="AK29" s="1450"/>
      <c r="AL29" s="1450"/>
      <c r="AM29" s="1450"/>
      <c r="AN29" s="1450"/>
      <c r="AO29" s="1450"/>
      <c r="AP29" s="1450"/>
      <c r="AQ29" s="1450"/>
      <c r="AR29" s="1450"/>
      <c r="AS29" s="1450"/>
      <c r="AT29" s="1450"/>
      <c r="AU29" s="1450"/>
      <c r="AV29" s="1450"/>
      <c r="AW29" s="1450"/>
      <c r="AX29" s="1450"/>
      <c r="AY29" s="1450"/>
      <c r="AZ29" s="1450"/>
      <c r="BA29" s="1450"/>
      <c r="BB29" s="1450"/>
      <c r="BC29" s="1450"/>
      <c r="BD29" s="1450"/>
      <c r="BE29" s="1450"/>
      <c r="BF29" s="1450"/>
      <c r="BG29" s="1450"/>
      <c r="BH29" s="1450"/>
      <c r="BI29" s="1450"/>
      <c r="BJ29" s="1451"/>
      <c r="BN29" s="986" t="s">
        <v>242</v>
      </c>
      <c r="BO29" s="986"/>
      <c r="BP29" s="986"/>
      <c r="BQ29" s="986"/>
      <c r="BR29" s="986"/>
      <c r="BS29" s="986"/>
      <c r="BT29" s="986"/>
      <c r="BU29" s="986"/>
      <c r="BV29" s="986"/>
      <c r="BW29" s="986"/>
      <c r="BX29" s="986"/>
    </row>
    <row r="30" spans="2:102" ht="16.95" customHeight="1" x14ac:dyDescent="0.3">
      <c r="D30" s="1449"/>
      <c r="E30" s="1450"/>
      <c r="F30" s="1450"/>
      <c r="G30" s="1450"/>
      <c r="H30" s="1450"/>
      <c r="I30" s="1450"/>
      <c r="J30" s="1450"/>
      <c r="K30" s="1450"/>
      <c r="L30" s="1450"/>
      <c r="M30" s="1450"/>
      <c r="N30" s="1450"/>
      <c r="O30" s="1450"/>
      <c r="P30" s="1450"/>
      <c r="Q30" s="1450"/>
      <c r="R30" s="1450"/>
      <c r="S30" s="1450"/>
      <c r="T30" s="1450"/>
      <c r="U30" s="1450"/>
      <c r="V30" s="1450"/>
      <c r="W30" s="1450"/>
      <c r="X30" s="1450"/>
      <c r="Y30" s="1450"/>
      <c r="Z30" s="1450"/>
      <c r="AA30" s="1450"/>
      <c r="AB30" s="1450"/>
      <c r="AC30" s="1450"/>
      <c r="AD30" s="1450"/>
      <c r="AE30" s="1450"/>
      <c r="AF30" s="1450"/>
      <c r="AG30" s="1450"/>
      <c r="AH30" s="1450"/>
      <c r="AI30" s="1450"/>
      <c r="AJ30" s="1450"/>
      <c r="AK30" s="1450"/>
      <c r="AL30" s="1450"/>
      <c r="AM30" s="1450"/>
      <c r="AN30" s="1450"/>
      <c r="AO30" s="1450"/>
      <c r="AP30" s="1450"/>
      <c r="AQ30" s="1450"/>
      <c r="AR30" s="1450"/>
      <c r="AS30" s="1450"/>
      <c r="AT30" s="1450"/>
      <c r="AU30" s="1450"/>
      <c r="AV30" s="1450"/>
      <c r="AW30" s="1450"/>
      <c r="AX30" s="1450"/>
      <c r="AY30" s="1450"/>
      <c r="AZ30" s="1450"/>
      <c r="BA30" s="1450"/>
      <c r="BB30" s="1450"/>
      <c r="BC30" s="1450"/>
      <c r="BD30" s="1450"/>
      <c r="BE30" s="1450"/>
      <c r="BF30" s="1450"/>
      <c r="BG30" s="1450"/>
      <c r="BH30" s="1450"/>
      <c r="BI30" s="1450"/>
      <c r="BJ30" s="1451"/>
    </row>
    <row r="31" spans="2:102" ht="16.95" customHeight="1" x14ac:dyDescent="0.3">
      <c r="D31" s="155"/>
      <c r="F31" s="519"/>
      <c r="G31" s="519"/>
      <c r="H31" s="1444" t="s">
        <v>365</v>
      </c>
      <c r="I31" s="1444"/>
      <c r="J31" s="1444"/>
      <c r="K31" s="1444"/>
      <c r="L31" s="1444"/>
      <c r="M31" s="1444"/>
      <c r="N31" s="511"/>
      <c r="O31" s="511"/>
      <c r="P31" s="511"/>
      <c r="Q31" s="511"/>
      <c r="R31" s="1445" t="s">
        <v>366</v>
      </c>
      <c r="S31" s="1445"/>
      <c r="T31" s="1445"/>
      <c r="U31" s="1445"/>
      <c r="V31" s="1445"/>
      <c r="W31" s="1445"/>
      <c r="X31" s="1445"/>
      <c r="Y31" s="1445"/>
      <c r="Z31" s="1445"/>
      <c r="AA31" s="1445"/>
      <c r="AB31" s="1445"/>
      <c r="AC31" s="1445"/>
      <c r="AD31" s="1445"/>
      <c r="AE31" s="1445"/>
      <c r="AF31" s="1445"/>
      <c r="AG31" s="1445"/>
      <c r="AH31" s="1445"/>
      <c r="AI31" s="1445"/>
      <c r="AJ31" s="1445"/>
      <c r="AK31" s="1445"/>
      <c r="AL31" s="1445"/>
      <c r="AM31" s="1445"/>
      <c r="AN31" s="1445"/>
      <c r="AO31" s="1445"/>
      <c r="AP31" s="1445"/>
      <c r="AQ31" s="1445"/>
      <c r="AR31" s="1445"/>
      <c r="AS31" s="1445"/>
      <c r="AT31" s="1445"/>
      <c r="AU31" s="1445"/>
      <c r="AV31" s="1445"/>
      <c r="AW31" s="511"/>
      <c r="AX31" s="511"/>
      <c r="AY31" s="511"/>
      <c r="AZ31" s="511"/>
      <c r="BA31" s="511"/>
      <c r="BB31" s="1444" t="s">
        <v>367</v>
      </c>
      <c r="BC31" s="1444"/>
      <c r="BD31" s="1444"/>
      <c r="BE31" s="1444"/>
      <c r="BF31" s="1444"/>
      <c r="BG31" s="511"/>
      <c r="BH31" s="511"/>
      <c r="BI31" s="511"/>
      <c r="BJ31" s="23"/>
    </row>
    <row r="32" spans="2:102" ht="16.95" customHeight="1" x14ac:dyDescent="0.3">
      <c r="D32" s="130"/>
      <c r="H32" s="1446"/>
      <c r="I32" s="1447"/>
      <c r="J32" s="1447"/>
      <c r="K32" s="1447"/>
      <c r="L32" s="1447"/>
      <c r="M32" s="1447"/>
      <c r="N32" s="27"/>
      <c r="O32" s="27"/>
      <c r="P32" s="27"/>
      <c r="Q32" s="27"/>
      <c r="R32" s="1448"/>
      <c r="S32" s="1448"/>
      <c r="T32" s="1448"/>
      <c r="U32" s="1448"/>
      <c r="V32" s="1448"/>
      <c r="W32" s="1448"/>
      <c r="X32" s="1448"/>
      <c r="Y32" s="1448"/>
      <c r="Z32" s="1448"/>
      <c r="AA32" s="1448"/>
      <c r="AB32" s="1448"/>
      <c r="AC32" s="1448"/>
      <c r="AD32" s="1448"/>
      <c r="AE32" s="1448"/>
      <c r="AF32" s="1448"/>
      <c r="AG32" s="1448"/>
      <c r="AH32" s="1448"/>
      <c r="AI32" s="1448"/>
      <c r="AJ32" s="1448"/>
      <c r="AK32" s="1448"/>
      <c r="AL32" s="1448"/>
      <c r="AM32" s="1448"/>
      <c r="AN32" s="1448"/>
      <c r="AO32" s="1448"/>
      <c r="AP32" s="1448"/>
      <c r="AQ32" s="1448"/>
      <c r="AR32" s="1448"/>
      <c r="AS32" s="1448"/>
      <c r="AT32" s="1448"/>
      <c r="AU32" s="1448"/>
      <c r="AV32" s="1448"/>
      <c r="AW32" s="27"/>
      <c r="AX32" s="27"/>
      <c r="AY32" s="27"/>
      <c r="AZ32" s="27"/>
      <c r="BA32" s="27"/>
      <c r="BB32" s="1448"/>
      <c r="BC32" s="1448"/>
      <c r="BD32" s="1448"/>
      <c r="BE32" s="1448"/>
      <c r="BF32" s="1448"/>
      <c r="BJ32" s="23"/>
    </row>
    <row r="33" spans="4:62" ht="13.5" customHeight="1" x14ac:dyDescent="0.3">
      <c r="D33" s="130"/>
      <c r="H33" s="1446"/>
      <c r="I33" s="1447"/>
      <c r="J33" s="1447"/>
      <c r="K33" s="1447"/>
      <c r="L33" s="1447"/>
      <c r="M33" s="1447"/>
      <c r="N33" s="27"/>
      <c r="O33" s="27"/>
      <c r="P33" s="27"/>
      <c r="Q33" s="27"/>
      <c r="R33" s="1448"/>
      <c r="S33" s="1448"/>
      <c r="T33" s="1448"/>
      <c r="U33" s="1448"/>
      <c r="V33" s="1448"/>
      <c r="W33" s="1448"/>
      <c r="X33" s="1448"/>
      <c r="Y33" s="1448"/>
      <c r="Z33" s="1448"/>
      <c r="AA33" s="1448"/>
      <c r="AB33" s="1448"/>
      <c r="AC33" s="1448"/>
      <c r="AD33" s="1448"/>
      <c r="AE33" s="1448"/>
      <c r="AF33" s="1448"/>
      <c r="AG33" s="1448"/>
      <c r="AH33" s="1448"/>
      <c r="AI33" s="1448"/>
      <c r="AJ33" s="1448"/>
      <c r="AK33" s="1448"/>
      <c r="AL33" s="1448"/>
      <c r="AM33" s="1448"/>
      <c r="AN33" s="1448"/>
      <c r="AO33" s="1448"/>
      <c r="AP33" s="1448"/>
      <c r="AQ33" s="1448"/>
      <c r="AR33" s="1448"/>
      <c r="AS33" s="1448"/>
      <c r="AT33" s="1448"/>
      <c r="AU33" s="1448"/>
      <c r="AV33" s="1448"/>
      <c r="AW33" s="27"/>
      <c r="AX33" s="27"/>
      <c r="AY33" s="27"/>
      <c r="AZ33" s="27"/>
      <c r="BA33" s="27"/>
      <c r="BB33" s="1448"/>
      <c r="BC33" s="1448"/>
      <c r="BD33" s="1448"/>
      <c r="BE33" s="1448"/>
      <c r="BF33" s="1448"/>
      <c r="BJ33" s="23"/>
    </row>
    <row r="34" spans="4:62" ht="18" customHeight="1" x14ac:dyDescent="0.3">
      <c r="D34" s="130"/>
      <c r="H34" s="1446"/>
      <c r="I34" s="1447"/>
      <c r="J34" s="1447"/>
      <c r="K34" s="1447"/>
      <c r="L34" s="1447"/>
      <c r="M34" s="1447"/>
      <c r="N34" s="27"/>
      <c r="O34" s="27"/>
      <c r="P34" s="27"/>
      <c r="Q34" s="27"/>
      <c r="R34" s="1448"/>
      <c r="S34" s="1448"/>
      <c r="T34" s="1448"/>
      <c r="U34" s="1448"/>
      <c r="V34" s="1448"/>
      <c r="W34" s="1448"/>
      <c r="X34" s="1448"/>
      <c r="Y34" s="1448"/>
      <c r="Z34" s="1448"/>
      <c r="AA34" s="1448"/>
      <c r="AB34" s="1448"/>
      <c r="AC34" s="1448"/>
      <c r="AD34" s="1448"/>
      <c r="AE34" s="1448"/>
      <c r="AF34" s="1448"/>
      <c r="AG34" s="1448"/>
      <c r="AH34" s="1448"/>
      <c r="AI34" s="1448"/>
      <c r="AJ34" s="1448"/>
      <c r="AK34" s="1448"/>
      <c r="AL34" s="1448"/>
      <c r="AM34" s="1448"/>
      <c r="AN34" s="1448"/>
      <c r="AO34" s="1448"/>
      <c r="AP34" s="1448"/>
      <c r="AQ34" s="1448"/>
      <c r="AR34" s="1448"/>
      <c r="AS34" s="1448"/>
      <c r="AT34" s="1448"/>
      <c r="AU34" s="1448"/>
      <c r="AV34" s="1448"/>
      <c r="AW34" s="27"/>
      <c r="AX34" s="27"/>
      <c r="AY34" s="27"/>
      <c r="AZ34" s="27"/>
      <c r="BA34" s="27"/>
      <c r="BB34" s="1448"/>
      <c r="BC34" s="1448"/>
      <c r="BD34" s="1448"/>
      <c r="BE34" s="1448"/>
      <c r="BF34" s="1448"/>
      <c r="BJ34" s="23"/>
    </row>
    <row r="35" spans="4:62" ht="18" customHeight="1" x14ac:dyDescent="0.3">
      <c r="D35" s="130"/>
      <c r="H35" s="1446"/>
      <c r="I35" s="1447"/>
      <c r="J35" s="1447"/>
      <c r="K35" s="1447"/>
      <c r="L35" s="1447"/>
      <c r="M35" s="1447"/>
      <c r="N35" s="27"/>
      <c r="O35" s="27"/>
      <c r="P35" s="27"/>
      <c r="Q35" s="27"/>
      <c r="R35" s="1448"/>
      <c r="S35" s="1448"/>
      <c r="T35" s="1448"/>
      <c r="U35" s="1448"/>
      <c r="V35" s="1448"/>
      <c r="W35" s="1448"/>
      <c r="X35" s="1448"/>
      <c r="Y35" s="1448"/>
      <c r="Z35" s="1448"/>
      <c r="AA35" s="1448"/>
      <c r="AB35" s="1448"/>
      <c r="AC35" s="1448"/>
      <c r="AD35" s="1448"/>
      <c r="AE35" s="1448"/>
      <c r="AF35" s="1448"/>
      <c r="AG35" s="1448"/>
      <c r="AH35" s="1448"/>
      <c r="AI35" s="1448"/>
      <c r="AJ35" s="1448"/>
      <c r="AK35" s="1448"/>
      <c r="AL35" s="1448"/>
      <c r="AM35" s="1448"/>
      <c r="AN35" s="1448"/>
      <c r="AO35" s="1448"/>
      <c r="AP35" s="1448"/>
      <c r="AQ35" s="1448"/>
      <c r="AR35" s="1448"/>
      <c r="AS35" s="1448"/>
      <c r="AT35" s="1448"/>
      <c r="AU35" s="1448"/>
      <c r="AV35" s="1448"/>
      <c r="AW35" s="27"/>
      <c r="AX35" s="27"/>
      <c r="AY35" s="27"/>
      <c r="AZ35" s="27"/>
      <c r="BA35" s="27"/>
      <c r="BB35" s="1448"/>
      <c r="BC35" s="1448"/>
      <c r="BD35" s="1448"/>
      <c r="BE35" s="1448"/>
      <c r="BF35" s="1448"/>
      <c r="BJ35" s="23"/>
    </row>
    <row r="36" spans="4:62" ht="18" customHeight="1" thickBot="1" x14ac:dyDescent="0.35">
      <c r="D36" s="24"/>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6"/>
    </row>
    <row r="37" spans="4:62" ht="18" customHeight="1" x14ac:dyDescent="0.3"/>
    <row r="38" spans="4:62" ht="18" customHeight="1" x14ac:dyDescent="0.3"/>
  </sheetData>
  <sheetProtection algorithmName="SHA-512" hashValue="Eoc+/OibeXBS29+68ocbVJhsA+5+sdv8ruGVGxxUgL08b2Vnzys3Wu3+tyyN+UhPGpiKrL0fokt3vHMM+Sh3sw==" saltValue="ZeWGscN/OYiv+nGqVhipwQ==" spinCount="100000" sheet="1" objects="1" scenarios="1"/>
  <mergeCells count="46">
    <mergeCell ref="J13:O13"/>
    <mergeCell ref="P13:R13"/>
    <mergeCell ref="S13:BC13"/>
    <mergeCell ref="BD13:BJ13"/>
    <mergeCell ref="D4:BJ5"/>
    <mergeCell ref="D6:BJ8"/>
    <mergeCell ref="D10:P10"/>
    <mergeCell ref="Q10:AT10"/>
    <mergeCell ref="D12:BJ12"/>
    <mergeCell ref="D28:BJ28"/>
    <mergeCell ref="D29:BJ30"/>
    <mergeCell ref="D20:BJ20"/>
    <mergeCell ref="J14:O14"/>
    <mergeCell ref="P14:R14"/>
    <mergeCell ref="S14:BC14"/>
    <mergeCell ref="BD14:BJ14"/>
    <mergeCell ref="J15:O15"/>
    <mergeCell ref="P15:R15"/>
    <mergeCell ref="S15:BC15"/>
    <mergeCell ref="BD15:BJ15"/>
    <mergeCell ref="J16:O16"/>
    <mergeCell ref="P16:R16"/>
    <mergeCell ref="S16:BC16"/>
    <mergeCell ref="BD16:BJ16"/>
    <mergeCell ref="BF19:BH19"/>
    <mergeCell ref="D21:BJ21"/>
    <mergeCell ref="F22:G22"/>
    <mergeCell ref="F23:G23"/>
    <mergeCell ref="F24:G24"/>
    <mergeCell ref="F25:G25"/>
    <mergeCell ref="BN29:BX29"/>
    <mergeCell ref="H31:M31"/>
    <mergeCell ref="R31:AV31"/>
    <mergeCell ref="BB31:BF31"/>
    <mergeCell ref="H35:M35"/>
    <mergeCell ref="R35:AV35"/>
    <mergeCell ref="BB35:BF35"/>
    <mergeCell ref="H33:M33"/>
    <mergeCell ref="R33:AV33"/>
    <mergeCell ref="BB33:BF33"/>
    <mergeCell ref="H34:M34"/>
    <mergeCell ref="R34:AV34"/>
    <mergeCell ref="BB34:BF34"/>
    <mergeCell ref="H32:M32"/>
    <mergeCell ref="R32:AV32"/>
    <mergeCell ref="BB32:BF32"/>
  </mergeCells>
  <conditionalFormatting sqref="P13:BC17">
    <cfRule type="expression" dxfId="20" priority="1">
      <formula>#REF!&gt;5</formula>
    </cfRule>
  </conditionalFormatting>
  <dataValidations count="2">
    <dataValidation type="list" allowBlank="1" showInputMessage="1" showErrorMessage="1" sqref="BF19:BH19" xr:uid="{0BFC6709-585B-434E-A3A6-FE820BD2C22A}">
      <formula1>$CB$15:$CB$16</formula1>
    </dataValidation>
    <dataValidation allowBlank="1" showInputMessage="1" showErrorMessage="1" promptTitle="Fire Department Name" prompt="You must enter the Fire Department name on the Automatic Aid Response Worksheets" sqref="Q10:AT10" xr:uid="{02004364-61EB-483B-8C18-C44A4024DB99}"/>
  </dataValidations>
  <printOptions horizontalCentered="1" verticalCentered="1"/>
  <pageMargins left="0" right="0" top="0" bottom="0" header="1" footer="0"/>
  <pageSetup orientation="portrait" r:id="rId1"/>
  <headerFooter>
    <oddHeader>&amp;C&amp;G</oddHeader>
    <oddFooter>&amp;L&amp;D&amp;R&amp;N</oddFooter>
  </headerFooter>
  <drawing r:id="rId2"/>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tabColor theme="1"/>
    <pageSetUpPr fitToPage="1"/>
  </sheetPr>
  <dimension ref="A1:AC48"/>
  <sheetViews>
    <sheetView showGridLines="0" showRowColHeaders="0" tabSelected="1" zoomScale="120" zoomScaleNormal="120" workbookViewId="0"/>
  </sheetViews>
  <sheetFormatPr defaultColWidth="8.88671875" defaultRowHeight="14.4" x14ac:dyDescent="0.3"/>
  <cols>
    <col min="1" max="1" width="10.33203125" style="225" customWidth="1"/>
    <col min="2" max="16384" width="8.88671875" style="225"/>
  </cols>
  <sheetData>
    <row r="1" spans="1:29" ht="15" thickBot="1" x14ac:dyDescent="0.35">
      <c r="A1" s="634"/>
      <c r="B1" s="634"/>
      <c r="C1" s="634"/>
      <c r="D1" s="634"/>
      <c r="E1" s="634"/>
      <c r="F1" s="634"/>
      <c r="G1" s="634"/>
      <c r="H1" s="634"/>
      <c r="I1" s="634"/>
      <c r="J1" s="634"/>
      <c r="K1" s="634"/>
      <c r="L1" s="634"/>
      <c r="M1" s="634"/>
      <c r="N1" s="634"/>
      <c r="O1" s="634"/>
      <c r="P1" s="634"/>
      <c r="Q1" s="634"/>
      <c r="R1" s="634"/>
      <c r="S1" s="634"/>
      <c r="T1" s="634"/>
      <c r="U1" s="634"/>
      <c r="V1" s="634"/>
      <c r="W1" s="634"/>
      <c r="X1" s="634"/>
      <c r="Y1" s="634"/>
      <c r="Z1" s="634"/>
      <c r="AA1" s="634"/>
      <c r="AB1" s="637"/>
      <c r="AC1" s="637"/>
    </row>
    <row r="2" spans="1:29" x14ac:dyDescent="0.3">
      <c r="A2" s="634"/>
      <c r="B2" s="638"/>
      <c r="C2" s="639"/>
      <c r="D2" s="639"/>
      <c r="E2" s="639"/>
      <c r="F2" s="639"/>
      <c r="G2" s="639"/>
      <c r="H2" s="639"/>
      <c r="I2" s="639"/>
      <c r="J2" s="639"/>
      <c r="K2" s="639"/>
      <c r="L2" s="639"/>
      <c r="M2" s="639"/>
      <c r="N2" s="639"/>
      <c r="O2" s="639"/>
      <c r="P2" s="639"/>
      <c r="Q2" s="639"/>
      <c r="R2" s="640"/>
      <c r="S2" s="634"/>
      <c r="T2" s="634"/>
      <c r="U2" s="634"/>
      <c r="V2" s="634"/>
      <c r="W2" s="634"/>
      <c r="X2" s="634"/>
      <c r="Y2" s="634"/>
      <c r="Z2" s="634"/>
      <c r="AA2" s="634"/>
      <c r="AB2" s="637"/>
      <c r="AC2" s="637"/>
    </row>
    <row r="3" spans="1:29" ht="15" customHeight="1" x14ac:dyDescent="0.3">
      <c r="A3" s="634"/>
      <c r="B3" s="641"/>
      <c r="C3" s="634"/>
      <c r="D3" s="634"/>
      <c r="E3" s="634"/>
      <c r="F3" s="634"/>
      <c r="G3" s="634"/>
      <c r="H3" s="634"/>
      <c r="I3" s="634"/>
      <c r="J3" s="634"/>
      <c r="K3" s="634"/>
      <c r="L3" s="634"/>
      <c r="M3" s="634"/>
      <c r="N3" s="634"/>
      <c r="O3" s="634"/>
      <c r="P3" s="634"/>
      <c r="Q3" s="634"/>
      <c r="R3" s="642"/>
      <c r="S3" s="634"/>
      <c r="T3" s="634"/>
      <c r="U3" s="634"/>
      <c r="V3" s="634"/>
      <c r="W3" s="634"/>
      <c r="X3" s="634"/>
      <c r="Y3" s="634"/>
      <c r="Z3" s="634"/>
      <c r="AA3" s="634"/>
      <c r="AB3" s="637"/>
      <c r="AC3" s="637"/>
    </row>
    <row r="4" spans="1:29" ht="15" customHeight="1" x14ac:dyDescent="0.3">
      <c r="A4" s="634"/>
      <c r="B4" s="641"/>
      <c r="C4" s="634"/>
      <c r="D4" s="634"/>
      <c r="E4" s="634"/>
      <c r="F4" s="634"/>
      <c r="G4" s="634"/>
      <c r="H4" s="634"/>
      <c r="I4" s="634"/>
      <c r="J4" s="634"/>
      <c r="K4" s="634"/>
      <c r="L4" s="634"/>
      <c r="M4" s="634"/>
      <c r="N4" s="634"/>
      <c r="O4" s="634"/>
      <c r="P4" s="634"/>
      <c r="Q4" s="634"/>
      <c r="R4" s="642"/>
      <c r="S4" s="634"/>
      <c r="T4" s="634"/>
      <c r="U4" s="634"/>
      <c r="V4" s="634"/>
      <c r="W4" s="634"/>
      <c r="X4" s="634"/>
      <c r="Y4" s="634"/>
      <c r="Z4" s="634"/>
      <c r="AA4" s="634"/>
      <c r="AB4" s="637"/>
      <c r="AC4" s="637"/>
    </row>
    <row r="5" spans="1:29" ht="15" customHeight="1" x14ac:dyDescent="0.3">
      <c r="A5" s="634"/>
      <c r="B5" s="641"/>
      <c r="C5" s="634"/>
      <c r="D5" s="634"/>
      <c r="E5" s="634"/>
      <c r="F5" s="634"/>
      <c r="G5" s="634"/>
      <c r="H5" s="634"/>
      <c r="I5" s="634"/>
      <c r="J5" s="634"/>
      <c r="K5" s="634"/>
      <c r="L5" s="634"/>
      <c r="M5" s="634"/>
      <c r="N5" s="634"/>
      <c r="O5" s="634"/>
      <c r="P5" s="634"/>
      <c r="Q5" s="634"/>
      <c r="R5" s="642"/>
      <c r="S5" s="634"/>
      <c r="T5" s="634"/>
      <c r="U5" s="634"/>
      <c r="V5" s="634"/>
      <c r="W5" s="634"/>
      <c r="X5" s="634"/>
      <c r="Y5" s="634"/>
      <c r="Z5" s="634"/>
      <c r="AA5" s="634"/>
      <c r="AB5" s="637"/>
      <c r="AC5" s="637"/>
    </row>
    <row r="6" spans="1:29" ht="7.95" customHeight="1" x14ac:dyDescent="0.3">
      <c r="A6" s="634"/>
      <c r="B6" s="641"/>
      <c r="C6" s="634"/>
      <c r="D6" s="634"/>
      <c r="E6" s="634"/>
      <c r="F6" s="634"/>
      <c r="G6" s="634"/>
      <c r="H6" s="634"/>
      <c r="I6" s="634"/>
      <c r="J6" s="634"/>
      <c r="K6" s="634"/>
      <c r="L6" s="634"/>
      <c r="M6" s="634"/>
      <c r="N6" s="634"/>
      <c r="O6" s="634"/>
      <c r="P6" s="634"/>
      <c r="Q6" s="634"/>
      <c r="R6" s="642"/>
      <c r="S6" s="634"/>
      <c r="T6" s="634"/>
      <c r="U6" s="634"/>
      <c r="V6" s="634"/>
      <c r="W6" s="634"/>
      <c r="X6" s="634"/>
      <c r="Y6" s="634"/>
      <c r="Z6" s="634"/>
      <c r="AA6" s="634"/>
      <c r="AB6" s="637"/>
      <c r="AC6" s="637"/>
    </row>
    <row r="7" spans="1:29" ht="16.5" customHeight="1" x14ac:dyDescent="0.3">
      <c r="A7" s="634"/>
      <c r="B7" s="641"/>
      <c r="C7" s="862" t="s">
        <v>628</v>
      </c>
      <c r="D7" s="862"/>
      <c r="E7" s="862"/>
      <c r="F7" s="862"/>
      <c r="G7" s="862"/>
      <c r="H7" s="862"/>
      <c r="I7" s="862"/>
      <c r="J7" s="862"/>
      <c r="K7" s="862"/>
      <c r="L7" s="862"/>
      <c r="M7" s="862"/>
      <c r="N7" s="862"/>
      <c r="O7" s="862"/>
      <c r="P7" s="862"/>
      <c r="Q7" s="862"/>
      <c r="R7" s="642"/>
      <c r="S7" s="634"/>
      <c r="T7" s="634"/>
      <c r="U7" s="634"/>
      <c r="V7" s="634"/>
      <c r="W7" s="634"/>
      <c r="X7" s="634"/>
      <c r="Y7" s="634"/>
      <c r="Z7" s="634"/>
      <c r="AA7" s="634"/>
      <c r="AB7" s="637"/>
      <c r="AC7" s="637"/>
    </row>
    <row r="8" spans="1:29" ht="5.4" customHeight="1" x14ac:dyDescent="0.3">
      <c r="A8" s="634"/>
      <c r="B8" s="641"/>
      <c r="C8" s="634"/>
      <c r="D8" s="634"/>
      <c r="E8" s="634"/>
      <c r="F8" s="634"/>
      <c r="G8" s="634"/>
      <c r="H8" s="634"/>
      <c r="I8" s="634"/>
      <c r="J8" s="634"/>
      <c r="K8" s="634"/>
      <c r="L8" s="634"/>
      <c r="M8" s="634"/>
      <c r="N8" s="634"/>
      <c r="O8" s="634"/>
      <c r="P8" s="634"/>
      <c r="Q8" s="634"/>
      <c r="R8" s="642"/>
      <c r="S8" s="634"/>
      <c r="T8" s="634"/>
      <c r="U8" s="634"/>
      <c r="V8" s="634"/>
      <c r="W8" s="634"/>
      <c r="X8" s="634"/>
      <c r="Y8" s="634"/>
      <c r="Z8" s="634"/>
      <c r="AA8" s="634"/>
      <c r="AB8" s="637"/>
      <c r="AC8" s="637"/>
    </row>
    <row r="9" spans="1:29" ht="15" customHeight="1" x14ac:dyDescent="0.3">
      <c r="A9" s="634"/>
      <c r="B9" s="641"/>
      <c r="C9" s="634"/>
      <c r="D9" s="634"/>
      <c r="E9" s="634"/>
      <c r="F9" s="634"/>
      <c r="G9" s="634"/>
      <c r="H9" s="634"/>
      <c r="I9" s="634"/>
      <c r="J9" s="634"/>
      <c r="K9" s="634"/>
      <c r="L9" s="634"/>
      <c r="M9" s="634"/>
      <c r="N9" s="634"/>
      <c r="O9" s="634"/>
      <c r="P9" s="634"/>
      <c r="Q9" s="634"/>
      <c r="R9" s="642"/>
      <c r="S9" s="634"/>
      <c r="T9" s="634"/>
      <c r="U9" s="634"/>
      <c r="V9" s="634"/>
      <c r="W9" s="634"/>
      <c r="X9" s="634"/>
      <c r="Y9" s="634"/>
      <c r="Z9" s="634"/>
      <c r="AA9" s="634"/>
      <c r="AB9" s="637"/>
      <c r="AC9" s="637"/>
    </row>
    <row r="10" spans="1:29" ht="15" customHeight="1" x14ac:dyDescent="0.3">
      <c r="A10" s="634"/>
      <c r="B10" s="641"/>
      <c r="C10" s="634"/>
      <c r="D10" s="634"/>
      <c r="E10" s="634"/>
      <c r="F10" s="634"/>
      <c r="G10" s="634"/>
      <c r="H10" s="634"/>
      <c r="I10" s="634"/>
      <c r="J10" s="634"/>
      <c r="K10" s="634"/>
      <c r="L10" s="634"/>
      <c r="M10" s="634"/>
      <c r="N10" s="634"/>
      <c r="O10" s="634"/>
      <c r="P10" s="634"/>
      <c r="Q10" s="634"/>
      <c r="R10" s="642"/>
      <c r="S10" s="634"/>
      <c r="T10" s="634"/>
      <c r="U10" s="634"/>
      <c r="V10" s="634"/>
      <c r="W10" s="634"/>
      <c r="X10" s="634"/>
      <c r="Y10" s="634"/>
      <c r="Z10" s="634"/>
      <c r="AA10" s="634"/>
      <c r="AB10" s="637"/>
      <c r="AC10" s="637"/>
    </row>
    <row r="11" spans="1:29" ht="15" customHeight="1" x14ac:dyDescent="0.3">
      <c r="A11" s="634"/>
      <c r="B11" s="641"/>
      <c r="C11" s="634"/>
      <c r="D11" s="634"/>
      <c r="E11" s="634"/>
      <c r="F11" s="634"/>
      <c r="G11" s="634"/>
      <c r="H11" s="634"/>
      <c r="I11" s="634"/>
      <c r="J11" s="634"/>
      <c r="K11" s="634"/>
      <c r="L11" s="634"/>
      <c r="M11" s="634"/>
      <c r="N11" s="634"/>
      <c r="O11" s="634"/>
      <c r="P11" s="634"/>
      <c r="Q11" s="634"/>
      <c r="R11" s="642"/>
      <c r="S11" s="634"/>
      <c r="T11" s="634"/>
      <c r="U11" s="634"/>
      <c r="V11" s="634"/>
      <c r="W11" s="634"/>
      <c r="X11" s="634"/>
      <c r="Y11" s="634"/>
      <c r="Z11" s="634"/>
      <c r="AA11" s="634"/>
      <c r="AB11" s="637"/>
      <c r="AC11" s="637"/>
    </row>
    <row r="12" spans="1:29" ht="4.2" customHeight="1" x14ac:dyDescent="0.3">
      <c r="A12" s="634"/>
      <c r="B12" s="641"/>
      <c r="C12" s="634"/>
      <c r="D12" s="634"/>
      <c r="E12" s="634"/>
      <c r="F12" s="634"/>
      <c r="G12" s="634"/>
      <c r="H12" s="634"/>
      <c r="I12" s="634"/>
      <c r="J12" s="634"/>
      <c r="K12" s="634"/>
      <c r="L12" s="634"/>
      <c r="M12" s="634"/>
      <c r="N12" s="634"/>
      <c r="O12" s="634"/>
      <c r="P12" s="634"/>
      <c r="Q12" s="634"/>
      <c r="R12" s="642"/>
      <c r="S12" s="634"/>
      <c r="T12" s="634"/>
      <c r="U12" s="634"/>
      <c r="V12" s="634"/>
      <c r="W12" s="634"/>
      <c r="X12" s="634"/>
      <c r="Y12" s="634"/>
      <c r="Z12" s="634"/>
      <c r="AA12" s="634"/>
      <c r="AB12" s="637"/>
      <c r="AC12" s="637"/>
    </row>
    <row r="13" spans="1:29" ht="15" customHeight="1" x14ac:dyDescent="0.5">
      <c r="A13" s="634"/>
      <c r="B13" s="641"/>
      <c r="C13" s="634"/>
      <c r="D13" s="634"/>
      <c r="E13" s="634"/>
      <c r="F13" s="643"/>
      <c r="G13" s="644"/>
      <c r="H13" s="643"/>
      <c r="I13" s="643"/>
      <c r="J13" s="643"/>
      <c r="K13" s="643"/>
      <c r="L13" s="643"/>
      <c r="M13" s="643"/>
      <c r="N13" s="643"/>
      <c r="O13" s="643"/>
      <c r="P13" s="643"/>
      <c r="Q13" s="634"/>
      <c r="R13" s="642"/>
      <c r="S13" s="634"/>
      <c r="T13" s="634"/>
      <c r="U13" s="634"/>
      <c r="V13" s="634"/>
      <c r="W13" s="634"/>
      <c r="X13" s="634"/>
      <c r="Y13" s="634"/>
      <c r="Z13" s="634"/>
      <c r="AA13" s="634"/>
      <c r="AB13" s="637"/>
      <c r="AC13" s="637"/>
    </row>
    <row r="14" spans="1:29" ht="15" customHeight="1" x14ac:dyDescent="0.6">
      <c r="A14" s="634"/>
      <c r="B14" s="641"/>
      <c r="C14" s="634"/>
      <c r="D14" s="634"/>
      <c r="E14" s="634"/>
      <c r="F14" s="634"/>
      <c r="G14" s="645"/>
      <c r="H14" s="645"/>
      <c r="I14" s="645"/>
      <c r="J14" s="645"/>
      <c r="K14" s="645"/>
      <c r="L14" s="645"/>
      <c r="M14" s="645"/>
      <c r="N14" s="645"/>
      <c r="O14" s="645"/>
      <c r="P14" s="634"/>
      <c r="Q14" s="634"/>
      <c r="R14" s="642"/>
      <c r="S14" s="634"/>
      <c r="T14" s="634"/>
      <c r="U14" s="634"/>
      <c r="V14" s="634"/>
      <c r="W14" s="634"/>
      <c r="X14" s="634"/>
      <c r="Y14" s="634"/>
      <c r="Z14" s="634"/>
      <c r="AA14" s="634"/>
      <c r="AB14" s="637"/>
      <c r="AC14" s="637"/>
    </row>
    <row r="15" spans="1:29" ht="15" customHeight="1" x14ac:dyDescent="0.6">
      <c r="A15" s="634"/>
      <c r="B15" s="641"/>
      <c r="C15" s="634"/>
      <c r="D15" s="634"/>
      <c r="E15" s="634"/>
      <c r="F15" s="634"/>
      <c r="G15" s="646"/>
      <c r="H15" s="646"/>
      <c r="I15" s="646"/>
      <c r="J15" s="646"/>
      <c r="K15" s="646"/>
      <c r="L15" s="646"/>
      <c r="M15" s="646"/>
      <c r="N15" s="646"/>
      <c r="O15" s="645"/>
      <c r="P15" s="634"/>
      <c r="Q15" s="634"/>
      <c r="R15" s="642"/>
      <c r="S15" s="634"/>
      <c r="T15" s="634"/>
      <c r="U15" s="634"/>
      <c r="V15" s="634"/>
      <c r="W15" s="634"/>
      <c r="X15" s="634"/>
      <c r="Y15" s="634"/>
      <c r="Z15" s="634"/>
      <c r="AA15" s="634"/>
      <c r="AB15" s="637"/>
      <c r="AC15" s="637"/>
    </row>
    <row r="16" spans="1:29" ht="15" customHeight="1" x14ac:dyDescent="0.6">
      <c r="A16" s="634"/>
      <c r="B16" s="641"/>
      <c r="C16" s="634"/>
      <c r="D16" s="634"/>
      <c r="E16" s="634"/>
      <c r="F16" s="634"/>
      <c r="G16" s="645"/>
      <c r="H16" s="647"/>
      <c r="I16" s="647"/>
      <c r="J16" s="647"/>
      <c r="K16" s="647"/>
      <c r="L16" s="647"/>
      <c r="M16" s="647"/>
      <c r="N16" s="645"/>
      <c r="O16" s="645"/>
      <c r="P16" s="634"/>
      <c r="Q16" s="634"/>
      <c r="R16" s="642"/>
      <c r="S16" s="634"/>
      <c r="T16" s="634"/>
      <c r="U16" s="634"/>
      <c r="V16" s="634"/>
      <c r="W16" s="634"/>
      <c r="X16" s="634"/>
      <c r="Y16" s="634"/>
      <c r="Z16" s="634"/>
      <c r="AA16" s="634"/>
      <c r="AB16" s="637"/>
      <c r="AC16" s="637"/>
    </row>
    <row r="17" spans="1:29" ht="15" customHeight="1" x14ac:dyDescent="0.6">
      <c r="A17" s="634"/>
      <c r="B17" s="641"/>
      <c r="C17" s="634"/>
      <c r="D17" s="634"/>
      <c r="E17" s="634"/>
      <c r="F17" s="634"/>
      <c r="G17" s="645"/>
      <c r="H17" s="635"/>
      <c r="I17" s="635"/>
      <c r="J17" s="635"/>
      <c r="K17" s="635"/>
      <c r="L17" s="635"/>
      <c r="M17" s="635"/>
      <c r="N17" s="645"/>
      <c r="O17" s="645"/>
      <c r="P17" s="634"/>
      <c r="Q17" s="634"/>
      <c r="R17" s="642"/>
      <c r="S17" s="634"/>
      <c r="T17" s="634"/>
      <c r="U17" s="634"/>
      <c r="V17" s="634"/>
      <c r="W17" s="634"/>
      <c r="X17" s="634"/>
      <c r="Y17" s="634"/>
      <c r="Z17" s="634"/>
      <c r="AA17" s="634"/>
      <c r="AB17" s="637"/>
      <c r="AC17" s="637"/>
    </row>
    <row r="18" spans="1:29" ht="15" customHeight="1" x14ac:dyDescent="0.6">
      <c r="A18" s="634"/>
      <c r="B18" s="641"/>
      <c r="C18" s="634"/>
      <c r="D18" s="634"/>
      <c r="E18" s="634"/>
      <c r="F18" s="634"/>
      <c r="G18" s="645"/>
      <c r="H18" s="635"/>
      <c r="I18" s="635"/>
      <c r="J18" s="635"/>
      <c r="K18" s="635"/>
      <c r="L18" s="635"/>
      <c r="M18" s="635"/>
      <c r="N18" s="645"/>
      <c r="O18" s="645"/>
      <c r="P18" s="634"/>
      <c r="Q18" s="634"/>
      <c r="R18" s="642"/>
      <c r="S18" s="634"/>
      <c r="T18" s="634"/>
      <c r="U18" s="634"/>
      <c r="V18" s="634"/>
      <c r="W18" s="634"/>
      <c r="X18" s="634"/>
      <c r="Y18" s="634"/>
      <c r="Z18" s="634"/>
      <c r="AA18" s="634"/>
      <c r="AB18" s="637"/>
      <c r="AC18" s="637"/>
    </row>
    <row r="19" spans="1:29" ht="15" customHeight="1" x14ac:dyDescent="0.3">
      <c r="A19" s="634"/>
      <c r="B19" s="641"/>
      <c r="C19" s="634"/>
      <c r="D19" s="634"/>
      <c r="E19" s="634"/>
      <c r="F19" s="634"/>
      <c r="G19" s="634"/>
      <c r="H19" s="635"/>
      <c r="I19" s="635"/>
      <c r="J19" s="635"/>
      <c r="K19" s="635"/>
      <c r="L19" s="635"/>
      <c r="M19" s="635"/>
      <c r="N19" s="634"/>
      <c r="O19" s="634"/>
      <c r="P19" s="634"/>
      <c r="Q19" s="634"/>
      <c r="R19" s="642"/>
      <c r="S19" s="634"/>
      <c r="T19" s="634"/>
      <c r="U19" s="634"/>
      <c r="V19" s="634"/>
      <c r="W19" s="634"/>
      <c r="X19" s="634"/>
      <c r="Y19" s="634"/>
      <c r="Z19" s="634"/>
      <c r="AA19" s="634"/>
      <c r="AB19" s="637"/>
      <c r="AC19" s="637"/>
    </row>
    <row r="20" spans="1:29" ht="15" customHeight="1" x14ac:dyDescent="0.3">
      <c r="A20" s="634"/>
      <c r="B20" s="641"/>
      <c r="C20" s="634"/>
      <c r="D20" s="634"/>
      <c r="E20" s="634"/>
      <c r="F20" s="634"/>
      <c r="G20" s="634"/>
      <c r="H20" s="635"/>
      <c r="I20" s="635"/>
      <c r="J20" s="635"/>
      <c r="K20" s="635"/>
      <c r="L20" s="635"/>
      <c r="M20" s="635"/>
      <c r="N20" s="634"/>
      <c r="O20" s="634"/>
      <c r="P20" s="634"/>
      <c r="Q20" s="634"/>
      <c r="R20" s="642"/>
      <c r="S20" s="634"/>
      <c r="T20" s="634"/>
      <c r="U20" s="634"/>
      <c r="V20" s="634"/>
      <c r="W20" s="634"/>
      <c r="X20" s="634"/>
      <c r="Y20" s="634"/>
      <c r="Z20" s="634"/>
      <c r="AA20" s="634"/>
      <c r="AB20" s="637"/>
      <c r="AC20" s="637"/>
    </row>
    <row r="21" spans="1:29" ht="15" customHeight="1" x14ac:dyDescent="0.3">
      <c r="A21" s="634"/>
      <c r="B21" s="641"/>
      <c r="C21" s="634"/>
      <c r="D21" s="634"/>
      <c r="E21" s="634"/>
      <c r="F21" s="634"/>
      <c r="G21" s="634"/>
      <c r="H21" s="635"/>
      <c r="I21" s="635"/>
      <c r="J21" s="635"/>
      <c r="K21" s="635"/>
      <c r="L21" s="635"/>
      <c r="M21" s="635"/>
      <c r="N21" s="634"/>
      <c r="O21" s="634"/>
      <c r="P21" s="634"/>
      <c r="Q21" s="634"/>
      <c r="R21" s="642"/>
      <c r="S21" s="634"/>
      <c r="T21" s="634"/>
      <c r="U21" s="634"/>
      <c r="V21" s="634"/>
      <c r="W21" s="634"/>
      <c r="X21" s="634"/>
      <c r="Y21" s="634"/>
      <c r="Z21" s="634"/>
      <c r="AA21" s="634"/>
      <c r="AB21" s="637"/>
      <c r="AC21" s="637"/>
    </row>
    <row r="22" spans="1:29" ht="15" customHeight="1" x14ac:dyDescent="0.3">
      <c r="A22" s="634"/>
      <c r="B22" s="641"/>
      <c r="C22" s="634"/>
      <c r="D22" s="634"/>
      <c r="E22" s="634"/>
      <c r="F22" s="634"/>
      <c r="G22" s="634"/>
      <c r="H22" s="635"/>
      <c r="I22" s="635"/>
      <c r="J22" s="635"/>
      <c r="K22" s="635"/>
      <c r="L22" s="635"/>
      <c r="M22" s="635"/>
      <c r="N22" s="634"/>
      <c r="O22" s="634"/>
      <c r="P22" s="634"/>
      <c r="Q22" s="634"/>
      <c r="R22" s="642"/>
      <c r="S22" s="634"/>
      <c r="T22" s="634"/>
      <c r="U22" s="634"/>
      <c r="V22" s="634"/>
      <c r="W22" s="634"/>
      <c r="X22" s="634"/>
      <c r="Y22" s="634"/>
      <c r="Z22" s="634"/>
      <c r="AA22" s="634"/>
      <c r="AB22" s="637"/>
      <c r="AC22" s="637"/>
    </row>
    <row r="23" spans="1:29" ht="15" customHeight="1" x14ac:dyDescent="0.3">
      <c r="A23" s="634"/>
      <c r="B23" s="641"/>
      <c r="C23" s="634"/>
      <c r="D23" s="634"/>
      <c r="E23" s="634"/>
      <c r="F23" s="634"/>
      <c r="G23" s="634"/>
      <c r="H23" s="635"/>
      <c r="I23" s="635"/>
      <c r="J23" s="635"/>
      <c r="K23" s="635"/>
      <c r="L23" s="635"/>
      <c r="M23" s="635"/>
      <c r="N23" s="634"/>
      <c r="O23" s="634"/>
      <c r="P23" s="634"/>
      <c r="Q23" s="634"/>
      <c r="R23" s="642"/>
      <c r="S23" s="634"/>
      <c r="T23" s="634"/>
      <c r="U23" s="634"/>
      <c r="V23" s="634"/>
      <c r="W23" s="634"/>
      <c r="X23" s="634"/>
      <c r="Y23" s="634"/>
      <c r="Z23" s="634"/>
      <c r="AA23" s="634"/>
      <c r="AB23" s="637"/>
      <c r="AC23" s="637"/>
    </row>
    <row r="24" spans="1:29" ht="15" customHeight="1" x14ac:dyDescent="0.3">
      <c r="A24" s="634"/>
      <c r="B24" s="641"/>
      <c r="C24" s="634"/>
      <c r="D24" s="634"/>
      <c r="E24" s="634"/>
      <c r="F24" s="634"/>
      <c r="G24" s="634"/>
      <c r="H24" s="635"/>
      <c r="I24" s="635"/>
      <c r="J24" s="635"/>
      <c r="K24" s="635"/>
      <c r="L24" s="635"/>
      <c r="M24" s="635"/>
      <c r="N24" s="634"/>
      <c r="O24" s="634"/>
      <c r="P24" s="634"/>
      <c r="Q24" s="634"/>
      <c r="R24" s="642"/>
      <c r="S24" s="634"/>
      <c r="T24" s="634"/>
      <c r="U24" s="634"/>
      <c r="V24" s="634"/>
      <c r="W24" s="634"/>
      <c r="X24" s="634"/>
      <c r="Y24" s="634"/>
      <c r="Z24" s="634"/>
      <c r="AA24" s="634"/>
      <c r="AB24" s="637"/>
      <c r="AC24" s="637"/>
    </row>
    <row r="25" spans="1:29" ht="15" customHeight="1" x14ac:dyDescent="0.3">
      <c r="A25" s="634"/>
      <c r="B25" s="641"/>
      <c r="C25" s="634"/>
      <c r="D25" s="634"/>
      <c r="E25" s="634"/>
      <c r="F25" s="634"/>
      <c r="G25" s="634"/>
      <c r="H25" s="635"/>
      <c r="I25" s="635"/>
      <c r="J25" s="635"/>
      <c r="K25" s="635"/>
      <c r="L25" s="635"/>
      <c r="M25" s="635"/>
      <c r="N25" s="634"/>
      <c r="O25" s="634"/>
      <c r="P25" s="634"/>
      <c r="Q25" s="634"/>
      <c r="R25" s="642"/>
      <c r="S25" s="634"/>
      <c r="T25" s="634"/>
      <c r="U25" s="634"/>
      <c r="V25" s="634"/>
      <c r="W25" s="634"/>
      <c r="X25" s="634"/>
      <c r="Y25" s="634"/>
      <c r="Z25" s="634"/>
      <c r="AA25" s="634"/>
      <c r="AB25" s="637"/>
      <c r="AC25" s="637"/>
    </row>
    <row r="26" spans="1:29" ht="15" customHeight="1" x14ac:dyDescent="0.3">
      <c r="A26" s="634"/>
      <c r="B26" s="641"/>
      <c r="C26" s="634"/>
      <c r="D26" s="634"/>
      <c r="E26" s="634"/>
      <c r="F26" s="634"/>
      <c r="G26" s="634"/>
      <c r="H26" s="635"/>
      <c r="I26" s="635"/>
      <c r="J26" s="635"/>
      <c r="K26" s="635"/>
      <c r="L26" s="635"/>
      <c r="M26" s="635"/>
      <c r="N26" s="634"/>
      <c r="O26" s="634"/>
      <c r="P26" s="634"/>
      <c r="Q26" s="634"/>
      <c r="R26" s="642"/>
      <c r="S26" s="634"/>
      <c r="T26" s="634"/>
      <c r="U26" s="634"/>
      <c r="V26" s="634"/>
      <c r="W26" s="634"/>
      <c r="X26" s="634"/>
      <c r="Y26" s="634"/>
      <c r="Z26" s="634"/>
      <c r="AA26" s="634"/>
      <c r="AB26" s="637"/>
      <c r="AC26" s="637"/>
    </row>
    <row r="27" spans="1:29" ht="15" customHeight="1" thickBot="1" x14ac:dyDescent="0.35">
      <c r="A27" s="634"/>
      <c r="B27" s="648"/>
      <c r="C27" s="649"/>
      <c r="D27" s="649"/>
      <c r="E27" s="649"/>
      <c r="F27" s="649"/>
      <c r="G27" s="649"/>
      <c r="H27" s="650"/>
      <c r="I27" s="650"/>
      <c r="J27" s="650"/>
      <c r="K27" s="650"/>
      <c r="L27" s="650"/>
      <c r="M27" s="650"/>
      <c r="N27" s="649"/>
      <c r="O27" s="649"/>
      <c r="P27" s="649"/>
      <c r="Q27" s="649"/>
      <c r="R27" s="651"/>
      <c r="S27" s="634"/>
      <c r="T27" s="634"/>
      <c r="U27" s="634"/>
      <c r="V27" s="634"/>
      <c r="W27" s="634"/>
      <c r="X27" s="634"/>
      <c r="Y27" s="634"/>
      <c r="Z27" s="634"/>
      <c r="AA27" s="634"/>
      <c r="AB27" s="637"/>
      <c r="AC27" s="637"/>
    </row>
    <row r="28" spans="1:29" ht="15" customHeight="1" x14ac:dyDescent="0.3">
      <c r="A28" s="634"/>
      <c r="B28" s="634"/>
      <c r="C28" s="634"/>
      <c r="D28" s="634"/>
      <c r="E28" s="634"/>
      <c r="F28" s="634"/>
      <c r="G28" s="634"/>
      <c r="H28" s="635"/>
      <c r="I28" s="635"/>
      <c r="J28" s="635"/>
      <c r="K28" s="635"/>
      <c r="L28" s="635"/>
      <c r="M28" s="635"/>
      <c r="N28" s="634"/>
      <c r="O28" s="634"/>
      <c r="P28" s="634"/>
      <c r="Q28" s="634"/>
      <c r="R28" s="634"/>
      <c r="S28" s="634"/>
      <c r="T28" s="634"/>
      <c r="U28" s="634"/>
      <c r="V28" s="634"/>
      <c r="W28" s="634"/>
      <c r="X28" s="634"/>
      <c r="Y28" s="634"/>
      <c r="Z28" s="634"/>
      <c r="AA28" s="634"/>
      <c r="AB28" s="637"/>
      <c r="AC28" s="637"/>
    </row>
    <row r="29" spans="1:29" ht="15" customHeight="1" x14ac:dyDescent="0.3">
      <c r="A29" s="634"/>
      <c r="B29" s="634"/>
      <c r="C29" s="634"/>
      <c r="D29" s="636"/>
      <c r="E29" s="636"/>
      <c r="F29" s="636"/>
      <c r="G29" s="636"/>
      <c r="H29" s="636"/>
      <c r="I29" s="636"/>
      <c r="J29" s="636"/>
      <c r="K29" s="636"/>
      <c r="L29" s="636"/>
      <c r="M29" s="636"/>
      <c r="N29" s="636"/>
      <c r="O29" s="636"/>
      <c r="P29" s="636"/>
      <c r="Q29" s="636"/>
      <c r="R29" s="634"/>
      <c r="S29" s="634"/>
      <c r="T29" s="634"/>
      <c r="U29" s="634"/>
      <c r="V29" s="634"/>
      <c r="W29" s="634"/>
      <c r="X29" s="634"/>
      <c r="Y29" s="634"/>
      <c r="Z29" s="634"/>
      <c r="AA29" s="634"/>
      <c r="AB29" s="637"/>
      <c r="AC29" s="637"/>
    </row>
    <row r="30" spans="1:29" ht="15" customHeight="1" x14ac:dyDescent="0.3">
      <c r="A30" s="634"/>
      <c r="B30" s="634"/>
      <c r="C30" s="634"/>
      <c r="D30" s="636"/>
      <c r="E30" s="636"/>
      <c r="F30" s="636"/>
      <c r="G30" s="636"/>
      <c r="H30" s="636"/>
      <c r="I30" s="636"/>
      <c r="J30" s="636"/>
      <c r="K30" s="636"/>
      <c r="L30" s="636"/>
      <c r="M30" s="636"/>
      <c r="N30" s="636"/>
      <c r="O30" s="636"/>
      <c r="P30" s="636"/>
      <c r="Q30" s="636"/>
      <c r="R30" s="634"/>
      <c r="S30" s="634"/>
      <c r="T30" s="634"/>
      <c r="U30" s="634"/>
      <c r="V30" s="634"/>
      <c r="W30" s="634"/>
      <c r="X30" s="634"/>
      <c r="Y30" s="634"/>
      <c r="Z30" s="634"/>
      <c r="AA30" s="634"/>
      <c r="AB30" s="637"/>
      <c r="AC30" s="637"/>
    </row>
    <row r="31" spans="1:29" ht="15" customHeight="1" x14ac:dyDescent="0.3">
      <c r="A31" s="634"/>
      <c r="B31" s="634"/>
      <c r="C31" s="634"/>
      <c r="D31" s="634"/>
      <c r="E31" s="634"/>
      <c r="F31" s="634"/>
      <c r="G31" s="634"/>
      <c r="H31" s="635"/>
      <c r="I31" s="635"/>
      <c r="J31" s="635"/>
      <c r="K31" s="635"/>
      <c r="L31" s="635"/>
      <c r="M31" s="635"/>
      <c r="N31" s="634"/>
      <c r="O31" s="634"/>
      <c r="P31" s="634"/>
      <c r="Q31" s="634"/>
      <c r="R31" s="634"/>
      <c r="S31" s="634"/>
      <c r="T31" s="634"/>
      <c r="U31" s="634"/>
      <c r="V31" s="634"/>
      <c r="W31" s="634"/>
      <c r="X31" s="634"/>
      <c r="Y31" s="634"/>
      <c r="Z31" s="634"/>
      <c r="AA31" s="634"/>
      <c r="AB31" s="637"/>
      <c r="AC31" s="637"/>
    </row>
    <row r="32" spans="1:29" ht="15" customHeight="1" x14ac:dyDescent="0.3">
      <c r="A32" s="634"/>
      <c r="B32" s="634"/>
      <c r="C32" s="634"/>
      <c r="D32" s="634"/>
      <c r="E32" s="634"/>
      <c r="F32" s="634"/>
      <c r="G32" s="634"/>
      <c r="H32" s="634"/>
      <c r="I32" s="634"/>
      <c r="J32" s="634"/>
      <c r="K32" s="634"/>
      <c r="L32" s="634"/>
      <c r="M32" s="634"/>
      <c r="N32" s="634"/>
      <c r="O32" s="634"/>
      <c r="P32" s="634"/>
      <c r="Q32" s="634"/>
      <c r="R32" s="634"/>
      <c r="S32" s="634"/>
      <c r="T32" s="634"/>
      <c r="U32" s="634"/>
      <c r="V32" s="634"/>
      <c r="W32" s="634"/>
      <c r="X32" s="634"/>
      <c r="Y32" s="634"/>
      <c r="Z32" s="634"/>
      <c r="AA32" s="634"/>
      <c r="AB32" s="637"/>
      <c r="AC32" s="637"/>
    </row>
    <row r="33" spans="1:29" ht="15" customHeight="1" x14ac:dyDescent="0.3">
      <c r="A33" s="634"/>
      <c r="B33" s="634"/>
      <c r="C33" s="634"/>
      <c r="D33" s="634"/>
      <c r="E33" s="634"/>
      <c r="F33" s="634"/>
      <c r="G33" s="634"/>
      <c r="H33" s="634"/>
      <c r="I33" s="634"/>
      <c r="J33" s="634"/>
      <c r="K33" s="634"/>
      <c r="L33" s="634"/>
      <c r="M33" s="634"/>
      <c r="N33" s="634"/>
      <c r="O33" s="634"/>
      <c r="P33" s="634"/>
      <c r="Q33" s="634"/>
      <c r="R33" s="634"/>
      <c r="S33" s="634"/>
      <c r="T33" s="634"/>
      <c r="U33" s="634"/>
      <c r="V33" s="634"/>
      <c r="W33" s="634"/>
      <c r="X33" s="634"/>
      <c r="Y33" s="634"/>
      <c r="Z33" s="634"/>
      <c r="AA33" s="634"/>
      <c r="AB33" s="637"/>
      <c r="AC33" s="637"/>
    </row>
    <row r="34" spans="1:29" ht="15" customHeight="1" x14ac:dyDescent="0.3">
      <c r="A34" s="634"/>
      <c r="B34" s="634"/>
      <c r="C34" s="634"/>
      <c r="D34" s="634"/>
      <c r="E34" s="634"/>
      <c r="F34" s="634"/>
      <c r="G34" s="634"/>
      <c r="H34" s="634"/>
      <c r="I34" s="634"/>
      <c r="J34" s="634"/>
      <c r="K34" s="634"/>
      <c r="L34" s="634"/>
      <c r="M34" s="634"/>
      <c r="N34" s="634"/>
      <c r="O34" s="634"/>
      <c r="P34" s="634"/>
      <c r="Q34" s="634"/>
      <c r="R34" s="634"/>
      <c r="S34" s="634"/>
      <c r="T34" s="634"/>
      <c r="U34" s="634"/>
      <c r="V34" s="634"/>
      <c r="W34" s="634"/>
      <c r="X34" s="634"/>
      <c r="Y34" s="634"/>
      <c r="Z34" s="634"/>
      <c r="AA34" s="634"/>
      <c r="AB34" s="637"/>
      <c r="AC34" s="637"/>
    </row>
    <row r="35" spans="1:29" ht="15" customHeight="1" x14ac:dyDescent="0.3">
      <c r="A35" s="634"/>
      <c r="B35" s="634"/>
      <c r="C35" s="634"/>
      <c r="D35" s="634"/>
      <c r="E35" s="634"/>
      <c r="F35" s="634"/>
      <c r="G35" s="634"/>
      <c r="H35" s="634"/>
      <c r="I35" s="634"/>
      <c r="J35" s="634"/>
      <c r="K35" s="634"/>
      <c r="L35" s="634"/>
      <c r="M35" s="634"/>
      <c r="N35" s="634"/>
      <c r="O35" s="634"/>
      <c r="P35" s="634"/>
      <c r="Q35" s="634"/>
      <c r="R35" s="634"/>
      <c r="S35" s="634"/>
      <c r="T35" s="634"/>
      <c r="U35" s="634"/>
      <c r="V35" s="634"/>
      <c r="W35" s="634"/>
      <c r="X35" s="634"/>
      <c r="Y35" s="634"/>
      <c r="Z35" s="634"/>
      <c r="AA35" s="634"/>
      <c r="AB35" s="637"/>
      <c r="AC35" s="637"/>
    </row>
    <row r="36" spans="1:29" ht="15" customHeight="1" x14ac:dyDescent="0.3">
      <c r="A36" s="634"/>
      <c r="B36" s="634"/>
      <c r="C36" s="634"/>
      <c r="D36" s="634"/>
      <c r="E36" s="634"/>
      <c r="F36" s="634"/>
      <c r="G36" s="634"/>
      <c r="H36" s="634"/>
      <c r="I36" s="634"/>
      <c r="J36" s="634"/>
      <c r="K36" s="634"/>
      <c r="L36" s="634"/>
      <c r="M36" s="634"/>
      <c r="N36" s="634"/>
      <c r="O36" s="634"/>
      <c r="P36" s="634"/>
      <c r="Q36" s="634"/>
      <c r="R36" s="634"/>
      <c r="S36" s="634"/>
      <c r="T36" s="634"/>
      <c r="U36" s="634"/>
      <c r="V36" s="634"/>
      <c r="W36" s="634"/>
      <c r="X36" s="634"/>
      <c r="Y36" s="634"/>
      <c r="Z36" s="634"/>
      <c r="AA36" s="634"/>
      <c r="AB36" s="637"/>
      <c r="AC36" s="637"/>
    </row>
    <row r="37" spans="1:29" ht="15" customHeight="1" x14ac:dyDescent="0.3">
      <c r="A37" s="634"/>
      <c r="B37" s="634"/>
      <c r="C37" s="634"/>
      <c r="D37" s="634"/>
      <c r="E37" s="634"/>
      <c r="F37" s="634"/>
      <c r="G37" s="634"/>
      <c r="H37" s="634"/>
      <c r="I37" s="634"/>
      <c r="J37" s="634"/>
      <c r="K37" s="634"/>
      <c r="L37" s="634"/>
      <c r="M37" s="634"/>
      <c r="N37" s="634"/>
      <c r="O37" s="634"/>
      <c r="P37" s="634"/>
      <c r="Q37" s="634"/>
      <c r="R37" s="634"/>
      <c r="S37" s="634"/>
      <c r="T37" s="634"/>
      <c r="U37" s="634"/>
      <c r="V37" s="634"/>
      <c r="W37" s="634"/>
      <c r="X37" s="634"/>
      <c r="Y37" s="634"/>
      <c r="Z37" s="634"/>
      <c r="AA37" s="634"/>
      <c r="AB37" s="637"/>
      <c r="AC37" s="637"/>
    </row>
    <row r="38" spans="1:29" ht="15" customHeight="1" x14ac:dyDescent="0.3">
      <c r="A38" s="634"/>
      <c r="B38" s="634"/>
      <c r="C38" s="634"/>
      <c r="D38" s="634"/>
      <c r="E38" s="634"/>
      <c r="F38" s="634"/>
      <c r="G38" s="634"/>
      <c r="H38" s="634"/>
      <c r="I38" s="634"/>
      <c r="J38" s="634"/>
      <c r="K38" s="634"/>
      <c r="L38" s="634"/>
      <c r="M38" s="634"/>
      <c r="N38" s="634"/>
      <c r="O38" s="634"/>
      <c r="P38" s="634"/>
      <c r="Q38" s="634"/>
      <c r="R38" s="634"/>
      <c r="S38" s="634"/>
      <c r="T38" s="634"/>
      <c r="U38" s="634"/>
      <c r="V38" s="634"/>
      <c r="W38" s="634"/>
      <c r="X38" s="634"/>
      <c r="Y38" s="634"/>
      <c r="Z38" s="634"/>
      <c r="AA38" s="634"/>
      <c r="AB38" s="637"/>
      <c r="AC38" s="637"/>
    </row>
    <row r="39" spans="1:29" ht="15" customHeight="1" x14ac:dyDescent="0.3">
      <c r="A39" s="634"/>
      <c r="B39" s="634"/>
      <c r="C39" s="634"/>
      <c r="D39" s="634"/>
      <c r="E39" s="634"/>
      <c r="F39" s="634"/>
      <c r="G39" s="634"/>
      <c r="H39" s="634"/>
      <c r="I39" s="634"/>
      <c r="J39" s="634"/>
      <c r="K39" s="634"/>
      <c r="L39" s="634"/>
      <c r="M39" s="634"/>
      <c r="N39" s="634"/>
      <c r="O39" s="634"/>
      <c r="P39" s="634"/>
      <c r="Q39" s="634"/>
      <c r="R39" s="634"/>
      <c r="S39" s="634"/>
      <c r="T39" s="634"/>
      <c r="U39" s="634"/>
      <c r="V39" s="634"/>
      <c r="W39" s="634"/>
      <c r="X39" s="634"/>
      <c r="Y39" s="634"/>
      <c r="Z39" s="634"/>
      <c r="AA39" s="634"/>
      <c r="AB39" s="637"/>
      <c r="AC39" s="637"/>
    </row>
    <row r="40" spans="1:29" ht="15" customHeight="1" x14ac:dyDescent="0.3">
      <c r="A40" s="634"/>
      <c r="B40" s="634"/>
      <c r="C40" s="634"/>
      <c r="D40" s="634"/>
      <c r="E40" s="634"/>
      <c r="F40" s="634"/>
      <c r="G40" s="634"/>
      <c r="H40" s="634"/>
      <c r="I40" s="634"/>
      <c r="J40" s="634"/>
      <c r="K40" s="634"/>
      <c r="L40" s="634"/>
      <c r="M40" s="634"/>
      <c r="N40" s="634"/>
      <c r="O40" s="634"/>
      <c r="P40" s="634"/>
      <c r="Q40" s="634"/>
      <c r="R40" s="634"/>
      <c r="S40" s="634"/>
      <c r="T40" s="634"/>
      <c r="U40" s="634"/>
      <c r="V40" s="634"/>
      <c r="W40" s="634"/>
      <c r="X40" s="634"/>
      <c r="Y40" s="634"/>
      <c r="Z40" s="634"/>
      <c r="AA40" s="634"/>
      <c r="AB40" s="637"/>
      <c r="AC40" s="637"/>
    </row>
    <row r="41" spans="1:29" ht="15" customHeight="1" x14ac:dyDescent="0.3">
      <c r="A41" s="634"/>
      <c r="B41" s="634"/>
      <c r="C41" s="634"/>
      <c r="D41" s="634"/>
      <c r="E41" s="634"/>
      <c r="F41" s="634"/>
      <c r="G41" s="634"/>
      <c r="H41" s="634"/>
      <c r="I41" s="634"/>
      <c r="J41" s="634"/>
      <c r="K41" s="634"/>
      <c r="L41" s="634"/>
      <c r="M41" s="634"/>
      <c r="N41" s="634"/>
      <c r="O41" s="634"/>
      <c r="P41" s="634"/>
      <c r="Q41" s="634"/>
      <c r="R41" s="634"/>
      <c r="S41" s="634"/>
      <c r="T41" s="634"/>
      <c r="U41" s="634"/>
      <c r="V41" s="634"/>
      <c r="W41" s="634"/>
      <c r="X41" s="634"/>
      <c r="Y41" s="634"/>
      <c r="Z41" s="634"/>
      <c r="AA41" s="634"/>
      <c r="AB41" s="637"/>
      <c r="AC41" s="637"/>
    </row>
    <row r="42" spans="1:29" ht="15" customHeight="1" x14ac:dyDescent="0.3">
      <c r="A42" s="634"/>
      <c r="B42" s="634"/>
      <c r="C42" s="634"/>
      <c r="D42" s="634"/>
      <c r="E42" s="634"/>
      <c r="F42" s="634"/>
      <c r="G42" s="634"/>
      <c r="H42" s="634"/>
      <c r="I42" s="634"/>
      <c r="J42" s="634"/>
      <c r="K42" s="634"/>
      <c r="L42" s="634"/>
      <c r="M42" s="634"/>
      <c r="N42" s="634"/>
      <c r="O42" s="634"/>
      <c r="P42" s="634"/>
      <c r="Q42" s="634"/>
      <c r="R42" s="634"/>
      <c r="S42" s="634"/>
      <c r="T42" s="634"/>
      <c r="U42" s="634"/>
      <c r="V42" s="634"/>
      <c r="W42" s="634"/>
      <c r="X42" s="634"/>
      <c r="Y42" s="634"/>
      <c r="Z42" s="634"/>
      <c r="AA42" s="634"/>
      <c r="AB42" s="637"/>
      <c r="AC42" s="637"/>
    </row>
    <row r="43" spans="1:29" ht="15" customHeight="1" x14ac:dyDescent="0.3"/>
    <row r="44" spans="1:29" ht="15" customHeight="1" x14ac:dyDescent="0.3"/>
    <row r="45" spans="1:29" ht="15" customHeight="1" x14ac:dyDescent="0.3"/>
    <row r="46" spans="1:29" ht="15" customHeight="1" x14ac:dyDescent="0.3"/>
    <row r="47" spans="1:29" ht="15" customHeight="1" x14ac:dyDescent="0.3"/>
    <row r="48" spans="1:29" ht="15" customHeight="1" x14ac:dyDescent="0.3"/>
  </sheetData>
  <sheetProtection algorithmName="SHA-512" hashValue="lHHx3Fg11CKuHQSdLOe0lW02/0E9R2nbjxkKuJPCmBuP6oeDxMaegN9hl1//PiBE+cXx7iy8qhfjKQkwkb5Vbw==" saltValue="SABU1Ugll7KiesBbEw647Q==" spinCount="100000" sheet="1" objects="1" scenarios="1"/>
  <mergeCells count="1">
    <mergeCell ref="C7:Q7"/>
  </mergeCells>
  <printOptions horizontalCentered="1" verticalCentered="1"/>
  <pageMargins left="0" right="0" top="0" bottom="0" header="0" footer="0"/>
  <pageSetup fitToWidth="0"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0A1D11-BC41-484C-B44A-CA590AFFE446}">
  <sheetPr>
    <tabColor theme="2" tint="-0.89999084444715716"/>
  </sheetPr>
  <dimension ref="C2:L28"/>
  <sheetViews>
    <sheetView showGridLines="0" showRowColHeaders="0" zoomScaleNormal="100" workbookViewId="0">
      <selection activeCell="D6" sqref="D6"/>
    </sheetView>
  </sheetViews>
  <sheetFormatPr defaultRowHeight="14.4" x14ac:dyDescent="0.3"/>
  <cols>
    <col min="1" max="1" width="9.109375" style="259"/>
    <col min="2" max="2" width="3.109375" style="259" customWidth="1"/>
    <col min="3" max="3" width="36.88671875" style="259" bestFit="1" customWidth="1"/>
    <col min="4" max="4" width="10.33203125" style="259" customWidth="1"/>
    <col min="5" max="6" width="9.6640625" style="259" customWidth="1"/>
    <col min="7" max="257" width="9.109375" style="259"/>
    <col min="258" max="258" width="3.109375" style="259" customWidth="1"/>
    <col min="259" max="259" width="36.88671875" style="259" bestFit="1" customWidth="1"/>
    <col min="260" max="260" width="10.33203125" style="259" customWidth="1"/>
    <col min="261" max="262" width="9.6640625" style="259" customWidth="1"/>
    <col min="263" max="513" width="9.109375" style="259"/>
    <col min="514" max="514" width="3.109375" style="259" customWidth="1"/>
    <col min="515" max="515" width="36.88671875" style="259" bestFit="1" customWidth="1"/>
    <col min="516" max="516" width="10.33203125" style="259" customWidth="1"/>
    <col min="517" max="518" width="9.6640625" style="259" customWidth="1"/>
    <col min="519" max="769" width="9.109375" style="259"/>
    <col min="770" max="770" width="3.109375" style="259" customWidth="1"/>
    <col min="771" max="771" width="36.88671875" style="259" bestFit="1" customWidth="1"/>
    <col min="772" max="772" width="10.33203125" style="259" customWidth="1"/>
    <col min="773" max="774" width="9.6640625" style="259" customWidth="1"/>
    <col min="775" max="1025" width="9.109375" style="259"/>
    <col min="1026" max="1026" width="3.109375" style="259" customWidth="1"/>
    <col min="1027" max="1027" width="36.88671875" style="259" bestFit="1" customWidth="1"/>
    <col min="1028" max="1028" width="10.33203125" style="259" customWidth="1"/>
    <col min="1029" max="1030" width="9.6640625" style="259" customWidth="1"/>
    <col min="1031" max="1281" width="9.109375" style="259"/>
    <col min="1282" max="1282" width="3.109375" style="259" customWidth="1"/>
    <col min="1283" max="1283" width="36.88671875" style="259" bestFit="1" customWidth="1"/>
    <col min="1284" max="1284" width="10.33203125" style="259" customWidth="1"/>
    <col min="1285" max="1286" width="9.6640625" style="259" customWidth="1"/>
    <col min="1287" max="1537" width="9.109375" style="259"/>
    <col min="1538" max="1538" width="3.109375" style="259" customWidth="1"/>
    <col min="1539" max="1539" width="36.88671875" style="259" bestFit="1" customWidth="1"/>
    <col min="1540" max="1540" width="10.33203125" style="259" customWidth="1"/>
    <col min="1541" max="1542" width="9.6640625" style="259" customWidth="1"/>
    <col min="1543" max="1793" width="9.109375" style="259"/>
    <col min="1794" max="1794" width="3.109375" style="259" customWidth="1"/>
    <col min="1795" max="1795" width="36.88671875" style="259" bestFit="1" customWidth="1"/>
    <col min="1796" max="1796" width="10.33203125" style="259" customWidth="1"/>
    <col min="1797" max="1798" width="9.6640625" style="259" customWidth="1"/>
    <col min="1799" max="2049" width="9.109375" style="259"/>
    <col min="2050" max="2050" width="3.109375" style="259" customWidth="1"/>
    <col min="2051" max="2051" width="36.88671875" style="259" bestFit="1" customWidth="1"/>
    <col min="2052" max="2052" width="10.33203125" style="259" customWidth="1"/>
    <col min="2053" max="2054" width="9.6640625" style="259" customWidth="1"/>
    <col min="2055" max="2305" width="9.109375" style="259"/>
    <col min="2306" max="2306" width="3.109375" style="259" customWidth="1"/>
    <col min="2307" max="2307" width="36.88671875" style="259" bestFit="1" customWidth="1"/>
    <col min="2308" max="2308" width="10.33203125" style="259" customWidth="1"/>
    <col min="2309" max="2310" width="9.6640625" style="259" customWidth="1"/>
    <col min="2311" max="2561" width="9.109375" style="259"/>
    <col min="2562" max="2562" width="3.109375" style="259" customWidth="1"/>
    <col min="2563" max="2563" width="36.88671875" style="259" bestFit="1" customWidth="1"/>
    <col min="2564" max="2564" width="10.33203125" style="259" customWidth="1"/>
    <col min="2565" max="2566" width="9.6640625" style="259" customWidth="1"/>
    <col min="2567" max="2817" width="9.109375" style="259"/>
    <col min="2818" max="2818" width="3.109375" style="259" customWidth="1"/>
    <col min="2819" max="2819" width="36.88671875" style="259" bestFit="1" customWidth="1"/>
    <col min="2820" max="2820" width="10.33203125" style="259" customWidth="1"/>
    <col min="2821" max="2822" width="9.6640625" style="259" customWidth="1"/>
    <col min="2823" max="3073" width="9.109375" style="259"/>
    <col min="3074" max="3074" width="3.109375" style="259" customWidth="1"/>
    <col min="3075" max="3075" width="36.88671875" style="259" bestFit="1" customWidth="1"/>
    <col min="3076" max="3076" width="10.33203125" style="259" customWidth="1"/>
    <col min="3077" max="3078" width="9.6640625" style="259" customWidth="1"/>
    <col min="3079" max="3329" width="9.109375" style="259"/>
    <col min="3330" max="3330" width="3.109375" style="259" customWidth="1"/>
    <col min="3331" max="3331" width="36.88671875" style="259" bestFit="1" customWidth="1"/>
    <col min="3332" max="3332" width="10.33203125" style="259" customWidth="1"/>
    <col min="3333" max="3334" width="9.6640625" style="259" customWidth="1"/>
    <col min="3335" max="3585" width="9.109375" style="259"/>
    <col min="3586" max="3586" width="3.109375" style="259" customWidth="1"/>
    <col min="3587" max="3587" width="36.88671875" style="259" bestFit="1" customWidth="1"/>
    <col min="3588" max="3588" width="10.33203125" style="259" customWidth="1"/>
    <col min="3589" max="3590" width="9.6640625" style="259" customWidth="1"/>
    <col min="3591" max="3841" width="9.109375" style="259"/>
    <col min="3842" max="3842" width="3.109375" style="259" customWidth="1"/>
    <col min="3843" max="3843" width="36.88671875" style="259" bestFit="1" customWidth="1"/>
    <col min="3844" max="3844" width="10.33203125" style="259" customWidth="1"/>
    <col min="3845" max="3846" width="9.6640625" style="259" customWidth="1"/>
    <col min="3847" max="4097" width="9.109375" style="259"/>
    <col min="4098" max="4098" width="3.109375" style="259" customWidth="1"/>
    <col min="4099" max="4099" width="36.88671875" style="259" bestFit="1" customWidth="1"/>
    <col min="4100" max="4100" width="10.33203125" style="259" customWidth="1"/>
    <col min="4101" max="4102" width="9.6640625" style="259" customWidth="1"/>
    <col min="4103" max="4353" width="9.109375" style="259"/>
    <col min="4354" max="4354" width="3.109375" style="259" customWidth="1"/>
    <col min="4355" max="4355" width="36.88671875" style="259" bestFit="1" customWidth="1"/>
    <col min="4356" max="4356" width="10.33203125" style="259" customWidth="1"/>
    <col min="4357" max="4358" width="9.6640625" style="259" customWidth="1"/>
    <col min="4359" max="4609" width="9.109375" style="259"/>
    <col min="4610" max="4610" width="3.109375" style="259" customWidth="1"/>
    <col min="4611" max="4611" width="36.88671875" style="259" bestFit="1" customWidth="1"/>
    <col min="4612" max="4612" width="10.33203125" style="259" customWidth="1"/>
    <col min="4613" max="4614" width="9.6640625" style="259" customWidth="1"/>
    <col min="4615" max="4865" width="9.109375" style="259"/>
    <col min="4866" max="4866" width="3.109375" style="259" customWidth="1"/>
    <col min="4867" max="4867" width="36.88671875" style="259" bestFit="1" customWidth="1"/>
    <col min="4868" max="4868" width="10.33203125" style="259" customWidth="1"/>
    <col min="4869" max="4870" width="9.6640625" style="259" customWidth="1"/>
    <col min="4871" max="5121" width="9.109375" style="259"/>
    <col min="5122" max="5122" width="3.109375" style="259" customWidth="1"/>
    <col min="5123" max="5123" width="36.88671875" style="259" bestFit="1" customWidth="1"/>
    <col min="5124" max="5124" width="10.33203125" style="259" customWidth="1"/>
    <col min="5125" max="5126" width="9.6640625" style="259" customWidth="1"/>
    <col min="5127" max="5377" width="9.109375" style="259"/>
    <col min="5378" max="5378" width="3.109375" style="259" customWidth="1"/>
    <col min="5379" max="5379" width="36.88671875" style="259" bestFit="1" customWidth="1"/>
    <col min="5380" max="5380" width="10.33203125" style="259" customWidth="1"/>
    <col min="5381" max="5382" width="9.6640625" style="259" customWidth="1"/>
    <col min="5383" max="5633" width="9.109375" style="259"/>
    <col min="5634" max="5634" width="3.109375" style="259" customWidth="1"/>
    <col min="5635" max="5635" width="36.88671875" style="259" bestFit="1" customWidth="1"/>
    <col min="5636" max="5636" width="10.33203125" style="259" customWidth="1"/>
    <col min="5637" max="5638" width="9.6640625" style="259" customWidth="1"/>
    <col min="5639" max="5889" width="9.109375" style="259"/>
    <col min="5890" max="5890" width="3.109375" style="259" customWidth="1"/>
    <col min="5891" max="5891" width="36.88671875" style="259" bestFit="1" customWidth="1"/>
    <col min="5892" max="5892" width="10.33203125" style="259" customWidth="1"/>
    <col min="5893" max="5894" width="9.6640625" style="259" customWidth="1"/>
    <col min="5895" max="6145" width="9.109375" style="259"/>
    <col min="6146" max="6146" width="3.109375" style="259" customWidth="1"/>
    <col min="6147" max="6147" width="36.88671875" style="259" bestFit="1" customWidth="1"/>
    <col min="6148" max="6148" width="10.33203125" style="259" customWidth="1"/>
    <col min="6149" max="6150" width="9.6640625" style="259" customWidth="1"/>
    <col min="6151" max="6401" width="9.109375" style="259"/>
    <col min="6402" max="6402" width="3.109375" style="259" customWidth="1"/>
    <col min="6403" max="6403" width="36.88671875" style="259" bestFit="1" customWidth="1"/>
    <col min="6404" max="6404" width="10.33203125" style="259" customWidth="1"/>
    <col min="6405" max="6406" width="9.6640625" style="259" customWidth="1"/>
    <col min="6407" max="6657" width="9.109375" style="259"/>
    <col min="6658" max="6658" width="3.109375" style="259" customWidth="1"/>
    <col min="6659" max="6659" width="36.88671875" style="259" bestFit="1" customWidth="1"/>
    <col min="6660" max="6660" width="10.33203125" style="259" customWidth="1"/>
    <col min="6661" max="6662" width="9.6640625" style="259" customWidth="1"/>
    <col min="6663" max="6913" width="9.109375" style="259"/>
    <col min="6914" max="6914" width="3.109375" style="259" customWidth="1"/>
    <col min="6915" max="6915" width="36.88671875" style="259" bestFit="1" customWidth="1"/>
    <col min="6916" max="6916" width="10.33203125" style="259" customWidth="1"/>
    <col min="6917" max="6918" width="9.6640625" style="259" customWidth="1"/>
    <col min="6919" max="7169" width="9.109375" style="259"/>
    <col min="7170" max="7170" width="3.109375" style="259" customWidth="1"/>
    <col min="7171" max="7171" width="36.88671875" style="259" bestFit="1" customWidth="1"/>
    <col min="7172" max="7172" width="10.33203125" style="259" customWidth="1"/>
    <col min="7173" max="7174" width="9.6640625" style="259" customWidth="1"/>
    <col min="7175" max="7425" width="9.109375" style="259"/>
    <col min="7426" max="7426" width="3.109375" style="259" customWidth="1"/>
    <col min="7427" max="7427" width="36.88671875" style="259" bestFit="1" customWidth="1"/>
    <col min="7428" max="7428" width="10.33203125" style="259" customWidth="1"/>
    <col min="7429" max="7430" width="9.6640625" style="259" customWidth="1"/>
    <col min="7431" max="7681" width="9.109375" style="259"/>
    <col min="7682" max="7682" width="3.109375" style="259" customWidth="1"/>
    <col min="7683" max="7683" width="36.88671875" style="259" bestFit="1" customWidth="1"/>
    <col min="7684" max="7684" width="10.33203125" style="259" customWidth="1"/>
    <col min="7685" max="7686" width="9.6640625" style="259" customWidth="1"/>
    <col min="7687" max="7937" width="9.109375" style="259"/>
    <col min="7938" max="7938" width="3.109375" style="259" customWidth="1"/>
    <col min="7939" max="7939" width="36.88671875" style="259" bestFit="1" customWidth="1"/>
    <col min="7940" max="7940" width="10.33203125" style="259" customWidth="1"/>
    <col min="7941" max="7942" width="9.6640625" style="259" customWidth="1"/>
    <col min="7943" max="8193" width="9.109375" style="259"/>
    <col min="8194" max="8194" width="3.109375" style="259" customWidth="1"/>
    <col min="8195" max="8195" width="36.88671875" style="259" bestFit="1" customWidth="1"/>
    <col min="8196" max="8196" width="10.33203125" style="259" customWidth="1"/>
    <col min="8197" max="8198" width="9.6640625" style="259" customWidth="1"/>
    <col min="8199" max="8449" width="9.109375" style="259"/>
    <col min="8450" max="8450" width="3.109375" style="259" customWidth="1"/>
    <col min="8451" max="8451" width="36.88671875" style="259" bestFit="1" customWidth="1"/>
    <col min="8452" max="8452" width="10.33203125" style="259" customWidth="1"/>
    <col min="8453" max="8454" width="9.6640625" style="259" customWidth="1"/>
    <col min="8455" max="8705" width="9.109375" style="259"/>
    <col min="8706" max="8706" width="3.109375" style="259" customWidth="1"/>
    <col min="8707" max="8707" width="36.88671875" style="259" bestFit="1" customWidth="1"/>
    <col min="8708" max="8708" width="10.33203125" style="259" customWidth="1"/>
    <col min="8709" max="8710" width="9.6640625" style="259" customWidth="1"/>
    <col min="8711" max="8961" width="9.109375" style="259"/>
    <col min="8962" max="8962" width="3.109375" style="259" customWidth="1"/>
    <col min="8963" max="8963" width="36.88671875" style="259" bestFit="1" customWidth="1"/>
    <col min="8964" max="8964" width="10.33203125" style="259" customWidth="1"/>
    <col min="8965" max="8966" width="9.6640625" style="259" customWidth="1"/>
    <col min="8967" max="9217" width="9.109375" style="259"/>
    <col min="9218" max="9218" width="3.109375" style="259" customWidth="1"/>
    <col min="9219" max="9219" width="36.88671875" style="259" bestFit="1" customWidth="1"/>
    <col min="9220" max="9220" width="10.33203125" style="259" customWidth="1"/>
    <col min="9221" max="9222" width="9.6640625" style="259" customWidth="1"/>
    <col min="9223" max="9473" width="9.109375" style="259"/>
    <col min="9474" max="9474" width="3.109375" style="259" customWidth="1"/>
    <col min="9475" max="9475" width="36.88671875" style="259" bestFit="1" customWidth="1"/>
    <col min="9476" max="9476" width="10.33203125" style="259" customWidth="1"/>
    <col min="9477" max="9478" width="9.6640625" style="259" customWidth="1"/>
    <col min="9479" max="9729" width="9.109375" style="259"/>
    <col min="9730" max="9730" width="3.109375" style="259" customWidth="1"/>
    <col min="9731" max="9731" width="36.88671875" style="259" bestFit="1" customWidth="1"/>
    <col min="9732" max="9732" width="10.33203125" style="259" customWidth="1"/>
    <col min="9733" max="9734" width="9.6640625" style="259" customWidth="1"/>
    <col min="9735" max="9985" width="9.109375" style="259"/>
    <col min="9986" max="9986" width="3.109375" style="259" customWidth="1"/>
    <col min="9987" max="9987" width="36.88671875" style="259" bestFit="1" customWidth="1"/>
    <col min="9988" max="9988" width="10.33203125" style="259" customWidth="1"/>
    <col min="9989" max="9990" width="9.6640625" style="259" customWidth="1"/>
    <col min="9991" max="10241" width="9.109375" style="259"/>
    <col min="10242" max="10242" width="3.109375" style="259" customWidth="1"/>
    <col min="10243" max="10243" width="36.88671875" style="259" bestFit="1" customWidth="1"/>
    <col min="10244" max="10244" width="10.33203125" style="259" customWidth="1"/>
    <col min="10245" max="10246" width="9.6640625" style="259" customWidth="1"/>
    <col min="10247" max="10497" width="9.109375" style="259"/>
    <col min="10498" max="10498" width="3.109375" style="259" customWidth="1"/>
    <col min="10499" max="10499" width="36.88671875" style="259" bestFit="1" customWidth="1"/>
    <col min="10500" max="10500" width="10.33203125" style="259" customWidth="1"/>
    <col min="10501" max="10502" width="9.6640625" style="259" customWidth="1"/>
    <col min="10503" max="10753" width="9.109375" style="259"/>
    <col min="10754" max="10754" width="3.109375" style="259" customWidth="1"/>
    <col min="10755" max="10755" width="36.88671875" style="259" bestFit="1" customWidth="1"/>
    <col min="10756" max="10756" width="10.33203125" style="259" customWidth="1"/>
    <col min="10757" max="10758" width="9.6640625" style="259" customWidth="1"/>
    <col min="10759" max="11009" width="9.109375" style="259"/>
    <col min="11010" max="11010" width="3.109375" style="259" customWidth="1"/>
    <col min="11011" max="11011" width="36.88671875" style="259" bestFit="1" customWidth="1"/>
    <col min="11012" max="11012" width="10.33203125" style="259" customWidth="1"/>
    <col min="11013" max="11014" width="9.6640625" style="259" customWidth="1"/>
    <col min="11015" max="11265" width="9.109375" style="259"/>
    <col min="11266" max="11266" width="3.109375" style="259" customWidth="1"/>
    <col min="11267" max="11267" width="36.88671875" style="259" bestFit="1" customWidth="1"/>
    <col min="11268" max="11268" width="10.33203125" style="259" customWidth="1"/>
    <col min="11269" max="11270" width="9.6640625" style="259" customWidth="1"/>
    <col min="11271" max="11521" width="9.109375" style="259"/>
    <col min="11522" max="11522" width="3.109375" style="259" customWidth="1"/>
    <col min="11523" max="11523" width="36.88671875" style="259" bestFit="1" customWidth="1"/>
    <col min="11524" max="11524" width="10.33203125" style="259" customWidth="1"/>
    <col min="11525" max="11526" width="9.6640625" style="259" customWidth="1"/>
    <col min="11527" max="11777" width="9.109375" style="259"/>
    <col min="11778" max="11778" width="3.109375" style="259" customWidth="1"/>
    <col min="11779" max="11779" width="36.88671875" style="259" bestFit="1" customWidth="1"/>
    <col min="11780" max="11780" width="10.33203125" style="259" customWidth="1"/>
    <col min="11781" max="11782" width="9.6640625" style="259" customWidth="1"/>
    <col min="11783" max="12033" width="9.109375" style="259"/>
    <col min="12034" max="12034" width="3.109375" style="259" customWidth="1"/>
    <col min="12035" max="12035" width="36.88671875" style="259" bestFit="1" customWidth="1"/>
    <col min="12036" max="12036" width="10.33203125" style="259" customWidth="1"/>
    <col min="12037" max="12038" width="9.6640625" style="259" customWidth="1"/>
    <col min="12039" max="12289" width="9.109375" style="259"/>
    <col min="12290" max="12290" width="3.109375" style="259" customWidth="1"/>
    <col min="12291" max="12291" width="36.88671875" style="259" bestFit="1" customWidth="1"/>
    <col min="12292" max="12292" width="10.33203125" style="259" customWidth="1"/>
    <col min="12293" max="12294" width="9.6640625" style="259" customWidth="1"/>
    <col min="12295" max="12545" width="9.109375" style="259"/>
    <col min="12546" max="12546" width="3.109375" style="259" customWidth="1"/>
    <col min="12547" max="12547" width="36.88671875" style="259" bestFit="1" customWidth="1"/>
    <col min="12548" max="12548" width="10.33203125" style="259" customWidth="1"/>
    <col min="12549" max="12550" width="9.6640625" style="259" customWidth="1"/>
    <col min="12551" max="12801" width="9.109375" style="259"/>
    <col min="12802" max="12802" width="3.109375" style="259" customWidth="1"/>
    <col min="12803" max="12803" width="36.88671875" style="259" bestFit="1" customWidth="1"/>
    <col min="12804" max="12804" width="10.33203125" style="259" customWidth="1"/>
    <col min="12805" max="12806" width="9.6640625" style="259" customWidth="1"/>
    <col min="12807" max="13057" width="9.109375" style="259"/>
    <col min="13058" max="13058" width="3.109375" style="259" customWidth="1"/>
    <col min="13059" max="13059" width="36.88671875" style="259" bestFit="1" customWidth="1"/>
    <col min="13060" max="13060" width="10.33203125" style="259" customWidth="1"/>
    <col min="13061" max="13062" width="9.6640625" style="259" customWidth="1"/>
    <col min="13063" max="13313" width="9.109375" style="259"/>
    <col min="13314" max="13314" width="3.109375" style="259" customWidth="1"/>
    <col min="13315" max="13315" width="36.88671875" style="259" bestFit="1" customWidth="1"/>
    <col min="13316" max="13316" width="10.33203125" style="259" customWidth="1"/>
    <col min="13317" max="13318" width="9.6640625" style="259" customWidth="1"/>
    <col min="13319" max="13569" width="9.109375" style="259"/>
    <col min="13570" max="13570" width="3.109375" style="259" customWidth="1"/>
    <col min="13571" max="13571" width="36.88671875" style="259" bestFit="1" customWidth="1"/>
    <col min="13572" max="13572" width="10.33203125" style="259" customWidth="1"/>
    <col min="13573" max="13574" width="9.6640625" style="259" customWidth="1"/>
    <col min="13575" max="13825" width="9.109375" style="259"/>
    <col min="13826" max="13826" width="3.109375" style="259" customWidth="1"/>
    <col min="13827" max="13827" width="36.88671875" style="259" bestFit="1" customWidth="1"/>
    <col min="13828" max="13828" width="10.33203125" style="259" customWidth="1"/>
    <col min="13829" max="13830" width="9.6640625" style="259" customWidth="1"/>
    <col min="13831" max="14081" width="9.109375" style="259"/>
    <col min="14082" max="14082" width="3.109375" style="259" customWidth="1"/>
    <col min="14083" max="14083" width="36.88671875" style="259" bestFit="1" customWidth="1"/>
    <col min="14084" max="14084" width="10.33203125" style="259" customWidth="1"/>
    <col min="14085" max="14086" width="9.6640625" style="259" customWidth="1"/>
    <col min="14087" max="14337" width="9.109375" style="259"/>
    <col min="14338" max="14338" width="3.109375" style="259" customWidth="1"/>
    <col min="14339" max="14339" width="36.88671875" style="259" bestFit="1" customWidth="1"/>
    <col min="14340" max="14340" width="10.33203125" style="259" customWidth="1"/>
    <col min="14341" max="14342" width="9.6640625" style="259" customWidth="1"/>
    <col min="14343" max="14593" width="9.109375" style="259"/>
    <col min="14594" max="14594" width="3.109375" style="259" customWidth="1"/>
    <col min="14595" max="14595" width="36.88671875" style="259" bestFit="1" customWidth="1"/>
    <col min="14596" max="14596" width="10.33203125" style="259" customWidth="1"/>
    <col min="14597" max="14598" width="9.6640625" style="259" customWidth="1"/>
    <col min="14599" max="14849" width="9.109375" style="259"/>
    <col min="14850" max="14850" width="3.109375" style="259" customWidth="1"/>
    <col min="14851" max="14851" width="36.88671875" style="259" bestFit="1" customWidth="1"/>
    <col min="14852" max="14852" width="10.33203125" style="259" customWidth="1"/>
    <col min="14853" max="14854" width="9.6640625" style="259" customWidth="1"/>
    <col min="14855" max="15105" width="9.109375" style="259"/>
    <col min="15106" max="15106" width="3.109375" style="259" customWidth="1"/>
    <col min="15107" max="15107" width="36.88671875" style="259" bestFit="1" customWidth="1"/>
    <col min="15108" max="15108" width="10.33203125" style="259" customWidth="1"/>
    <col min="15109" max="15110" width="9.6640625" style="259" customWidth="1"/>
    <col min="15111" max="15361" width="9.109375" style="259"/>
    <col min="15362" max="15362" width="3.109375" style="259" customWidth="1"/>
    <col min="15363" max="15363" width="36.88671875" style="259" bestFit="1" customWidth="1"/>
    <col min="15364" max="15364" width="10.33203125" style="259" customWidth="1"/>
    <col min="15365" max="15366" width="9.6640625" style="259" customWidth="1"/>
    <col min="15367" max="15617" width="9.109375" style="259"/>
    <col min="15618" max="15618" width="3.109375" style="259" customWidth="1"/>
    <col min="15619" max="15619" width="36.88671875" style="259" bestFit="1" customWidth="1"/>
    <col min="15620" max="15620" width="10.33203125" style="259" customWidth="1"/>
    <col min="15621" max="15622" width="9.6640625" style="259" customWidth="1"/>
    <col min="15623" max="15873" width="9.109375" style="259"/>
    <col min="15874" max="15874" width="3.109375" style="259" customWidth="1"/>
    <col min="15875" max="15875" width="36.88671875" style="259" bestFit="1" customWidth="1"/>
    <col min="15876" max="15876" width="10.33203125" style="259" customWidth="1"/>
    <col min="15877" max="15878" width="9.6640625" style="259" customWidth="1"/>
    <col min="15879" max="16129" width="9.109375" style="259"/>
    <col min="16130" max="16130" width="3.109375" style="259" customWidth="1"/>
    <col min="16131" max="16131" width="36.88671875" style="259" bestFit="1" customWidth="1"/>
    <col min="16132" max="16132" width="10.33203125" style="259" customWidth="1"/>
    <col min="16133" max="16134" width="9.6640625" style="259" customWidth="1"/>
    <col min="16135" max="16384" width="9.109375" style="259"/>
  </cols>
  <sheetData>
    <row r="2" spans="3:12" ht="15" thickBot="1" x14ac:dyDescent="0.35"/>
    <row r="3" spans="3:12" ht="17.25" customHeight="1" x14ac:dyDescent="0.3">
      <c r="C3" s="1461" t="s">
        <v>639</v>
      </c>
      <c r="D3" s="1462"/>
      <c r="E3" s="1465" t="s">
        <v>640</v>
      </c>
      <c r="F3" s="1467" t="s">
        <v>641</v>
      </c>
    </row>
    <row r="4" spans="3:12" ht="14.25" customHeight="1" thickBot="1" x14ac:dyDescent="0.35">
      <c r="C4" s="1463"/>
      <c r="D4" s="1464"/>
      <c r="E4" s="1466"/>
      <c r="F4" s="1468"/>
    </row>
    <row r="5" spans="3:12" ht="20.100000000000001" customHeight="1" thickBot="1" x14ac:dyDescent="0.35">
      <c r="C5" s="1469" t="s">
        <v>735</v>
      </c>
      <c r="D5" s="1470"/>
      <c r="E5" s="1470"/>
      <c r="F5" s="1471"/>
    </row>
    <row r="6" spans="3:12" ht="15" thickBot="1" x14ac:dyDescent="0.35">
      <c r="C6" s="260" t="s">
        <v>642</v>
      </c>
      <c r="D6" s="336"/>
      <c r="E6" s="261">
        <f>D6*0.002</f>
        <v>0</v>
      </c>
      <c r="F6" s="262">
        <v>0.2</v>
      </c>
    </row>
    <row r="7" spans="3:12" ht="9" customHeight="1" thickBot="1" x14ac:dyDescent="0.35">
      <c r="C7" s="263"/>
      <c r="E7" s="264"/>
      <c r="F7" s="265"/>
      <c r="L7" s="266"/>
    </row>
    <row r="8" spans="3:12" ht="20.100000000000001" customHeight="1" thickBot="1" x14ac:dyDescent="0.35">
      <c r="C8" s="1472" t="s">
        <v>736</v>
      </c>
      <c r="D8" s="1473"/>
      <c r="E8" s="1473"/>
      <c r="F8" s="1474"/>
      <c r="L8" s="267"/>
    </row>
    <row r="9" spans="3:12" ht="30.75" customHeight="1" thickBot="1" x14ac:dyDescent="0.35">
      <c r="C9" s="1475" t="s">
        <v>643</v>
      </c>
      <c r="D9" s="1476"/>
      <c r="E9" s="337">
        <v>0.15</v>
      </c>
      <c r="F9" s="268">
        <v>0.15</v>
      </c>
    </row>
    <row r="10" spans="3:12" ht="9" customHeight="1" thickBot="1" x14ac:dyDescent="0.35">
      <c r="C10" s="263"/>
      <c r="E10" s="264"/>
      <c r="F10" s="265"/>
    </row>
    <row r="11" spans="3:12" ht="20.100000000000001" customHeight="1" thickBot="1" x14ac:dyDescent="0.35">
      <c r="C11" s="1469" t="s">
        <v>644</v>
      </c>
      <c r="D11" s="1470"/>
      <c r="E11" s="1470"/>
      <c r="F11" s="1471"/>
    </row>
    <row r="12" spans="3:12" ht="45.75" customHeight="1" thickBot="1" x14ac:dyDescent="0.35">
      <c r="C12" s="1477" t="s">
        <v>645</v>
      </c>
      <c r="D12" s="1478"/>
      <c r="E12" s="338">
        <v>0.1</v>
      </c>
      <c r="F12" s="269">
        <v>0.1</v>
      </c>
    </row>
    <row r="13" spans="3:12" ht="9" customHeight="1" thickBot="1" x14ac:dyDescent="0.35">
      <c r="C13" s="263"/>
      <c r="E13" s="270"/>
      <c r="F13" s="265"/>
    </row>
    <row r="14" spans="3:12" ht="20.100000000000001" customHeight="1" thickBot="1" x14ac:dyDescent="0.35">
      <c r="C14" s="1469" t="s">
        <v>734</v>
      </c>
      <c r="D14" s="1470"/>
      <c r="E14" s="1470"/>
      <c r="F14" s="1471"/>
    </row>
    <row r="15" spans="3:12" ht="30" customHeight="1" x14ac:dyDescent="0.3">
      <c r="C15" s="1479" t="s">
        <v>646</v>
      </c>
      <c r="D15" s="1480"/>
      <c r="E15" s="339"/>
      <c r="F15" s="271">
        <v>0.35</v>
      </c>
    </row>
    <row r="16" spans="3:12" x14ac:dyDescent="0.3">
      <c r="C16" s="1481" t="s">
        <v>647</v>
      </c>
      <c r="D16" s="1482"/>
      <c r="E16" s="272"/>
      <c r="F16" s="273"/>
    </row>
    <row r="17" spans="3:6" ht="30" customHeight="1" x14ac:dyDescent="0.3">
      <c r="C17" s="1459" t="s">
        <v>648</v>
      </c>
      <c r="D17" s="1460"/>
      <c r="E17" s="340"/>
      <c r="F17" s="273">
        <v>0.2</v>
      </c>
    </row>
    <row r="18" spans="3:6" x14ac:dyDescent="0.3">
      <c r="C18" s="1481" t="s">
        <v>647</v>
      </c>
      <c r="D18" s="1482"/>
      <c r="E18" s="272"/>
      <c r="F18" s="273"/>
    </row>
    <row r="19" spans="3:6" ht="33" customHeight="1" thickBot="1" x14ac:dyDescent="0.35">
      <c r="C19" s="1483" t="s">
        <v>649</v>
      </c>
      <c r="D19" s="1484"/>
      <c r="E19" s="341"/>
      <c r="F19" s="274">
        <v>0.1</v>
      </c>
    </row>
    <row r="20" spans="3:6" ht="9" customHeight="1" thickBot="1" x14ac:dyDescent="0.35">
      <c r="C20" s="263"/>
      <c r="E20" s="270"/>
      <c r="F20" s="265"/>
    </row>
    <row r="21" spans="3:6" ht="20.100000000000001" customHeight="1" thickBot="1" x14ac:dyDescent="0.35">
      <c r="C21" s="1469" t="s">
        <v>650</v>
      </c>
      <c r="D21" s="1470"/>
      <c r="E21" s="1470"/>
      <c r="F21" s="1471"/>
    </row>
    <row r="22" spans="3:6" ht="30" customHeight="1" x14ac:dyDescent="0.3">
      <c r="C22" s="1485" t="s">
        <v>651</v>
      </c>
      <c r="D22" s="1486"/>
      <c r="E22" s="342">
        <v>0.1</v>
      </c>
      <c r="F22" s="275">
        <v>0.1</v>
      </c>
    </row>
    <row r="23" spans="3:6" x14ac:dyDescent="0.3">
      <c r="C23" s="1481" t="s">
        <v>647</v>
      </c>
      <c r="D23" s="1487"/>
      <c r="E23" s="276"/>
      <c r="F23" s="277"/>
    </row>
    <row r="24" spans="3:6" ht="30.75" customHeight="1" thickBot="1" x14ac:dyDescent="0.35">
      <c r="C24" s="1488" t="s">
        <v>652</v>
      </c>
      <c r="D24" s="1489"/>
      <c r="E24" s="341"/>
      <c r="F24" s="278">
        <v>0.05</v>
      </c>
    </row>
    <row r="25" spans="3:6" ht="9" customHeight="1" thickBot="1" x14ac:dyDescent="0.35">
      <c r="C25" s="263"/>
      <c r="E25" s="270"/>
      <c r="F25" s="279"/>
    </row>
    <row r="26" spans="3:6" ht="20.100000000000001" customHeight="1" thickBot="1" x14ac:dyDescent="0.35">
      <c r="C26" s="1469" t="s">
        <v>653</v>
      </c>
      <c r="D26" s="1470"/>
      <c r="E26" s="1470"/>
      <c r="F26" s="1471"/>
    </row>
    <row r="27" spans="3:6" ht="50.25" customHeight="1" thickBot="1" x14ac:dyDescent="0.35">
      <c r="C27" s="1477" t="s">
        <v>654</v>
      </c>
      <c r="D27" s="1478"/>
      <c r="E27" s="338">
        <v>0.1</v>
      </c>
      <c r="F27" s="269">
        <v>0.1</v>
      </c>
    </row>
    <row r="28" spans="3:6" ht="15" thickBot="1" x14ac:dyDescent="0.35">
      <c r="E28" s="280">
        <f>SUM(E6:E27)</f>
        <v>0.44999999999999996</v>
      </c>
      <c r="F28" s="281" t="s">
        <v>655</v>
      </c>
    </row>
  </sheetData>
  <sheetProtection algorithmName="SHA-512" hashValue="F67TiuMti0pNwvXFh4l53DZmEheFLbiUo5YTkPN3p1hx79TuDvsFUjt/6PZBlBUswHG7mkw9KKpHuZt6VS4aHQ==" saltValue="DPtkZWJId+p7xk/Flc0T8Q==" spinCount="100000" sheet="1" objects="1" scenarios="1"/>
  <mergeCells count="20">
    <mergeCell ref="C17:D17"/>
    <mergeCell ref="C3:D4"/>
    <mergeCell ref="E3:E4"/>
    <mergeCell ref="F3:F4"/>
    <mergeCell ref="C5:F5"/>
    <mergeCell ref="C8:F8"/>
    <mergeCell ref="C9:D9"/>
    <mergeCell ref="C11:F11"/>
    <mergeCell ref="C12:D12"/>
    <mergeCell ref="C14:F14"/>
    <mergeCell ref="C15:D15"/>
    <mergeCell ref="C16:D16"/>
    <mergeCell ref="C26:F26"/>
    <mergeCell ref="C27:D27"/>
    <mergeCell ref="C18:D18"/>
    <mergeCell ref="C19:D19"/>
    <mergeCell ref="C21:F21"/>
    <mergeCell ref="C22:D22"/>
    <mergeCell ref="C23:D23"/>
    <mergeCell ref="C24:D24"/>
  </mergeCells>
  <pageMargins left="0.7" right="0.7" top="0.75" bottom="0.75" header="0.3" footer="0.3"/>
  <pageSetup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6AB75-808C-4CDB-B457-EC78469A2BCC}">
  <sheetPr>
    <tabColor theme="2" tint="-0.89999084444715716"/>
  </sheetPr>
  <dimension ref="B1:CX38"/>
  <sheetViews>
    <sheetView showGridLines="0" showRowColHeaders="0" zoomScaleNormal="100" workbookViewId="0">
      <selection activeCell="F22" sqref="F22:G22"/>
    </sheetView>
  </sheetViews>
  <sheetFormatPr defaultRowHeight="14.4" x14ac:dyDescent="0.3"/>
  <cols>
    <col min="1" max="1" width="2.6640625" customWidth="1"/>
    <col min="2" max="2" width="27.6640625" customWidth="1"/>
    <col min="3" max="3" width="2.6640625" customWidth="1"/>
    <col min="4" max="61" width="1.5546875" customWidth="1"/>
    <col min="62" max="62" width="3.109375" customWidth="1"/>
    <col min="63" max="72" width="1.5546875" customWidth="1"/>
    <col min="74" max="74" width="4" hidden="1" customWidth="1"/>
    <col min="80" max="80" width="0" hidden="1" customWidth="1"/>
    <col min="81" max="81" width="12.44140625" hidden="1" customWidth="1"/>
    <col min="86" max="86" width="10.6640625" customWidth="1"/>
  </cols>
  <sheetData>
    <row r="1" spans="2:82" ht="5.0999999999999996" customHeight="1" x14ac:dyDescent="0.3"/>
    <row r="2" spans="2:82" x14ac:dyDescent="0.3">
      <c r="AD2" s="144"/>
    </row>
    <row r="3" spans="2:82" ht="9.9" customHeight="1" thickBot="1" x14ac:dyDescent="0.35">
      <c r="D3" s="97"/>
      <c r="E3" s="97"/>
      <c r="F3" s="97"/>
      <c r="G3" s="97"/>
      <c r="H3" s="97"/>
      <c r="I3" s="97"/>
      <c r="J3" s="97"/>
      <c r="K3" s="97"/>
      <c r="L3" s="97"/>
      <c r="M3" s="97"/>
      <c r="N3" s="97"/>
      <c r="O3" s="97"/>
      <c r="P3" s="97"/>
      <c r="Q3" s="97"/>
      <c r="R3" s="97"/>
      <c r="S3" s="97"/>
      <c r="T3" s="97"/>
      <c r="U3" s="97"/>
      <c r="V3" s="97"/>
      <c r="W3" s="97"/>
      <c r="X3" s="97"/>
      <c r="Y3" s="97"/>
    </row>
    <row r="4" spans="2:82" ht="18" customHeight="1" x14ac:dyDescent="0.3">
      <c r="D4" s="1413" t="s">
        <v>781</v>
      </c>
      <c r="E4" s="1414"/>
      <c r="F4" s="1414"/>
      <c r="G4" s="1414"/>
      <c r="H4" s="1414"/>
      <c r="I4" s="1414"/>
      <c r="J4" s="1414"/>
      <c r="K4" s="1414"/>
      <c r="L4" s="1414"/>
      <c r="M4" s="1414"/>
      <c r="N4" s="1414"/>
      <c r="O4" s="1414"/>
      <c r="P4" s="1414"/>
      <c r="Q4" s="1414"/>
      <c r="R4" s="1414"/>
      <c r="S4" s="1414"/>
      <c r="T4" s="1414"/>
      <c r="U4" s="1414"/>
      <c r="V4" s="1414"/>
      <c r="W4" s="1414"/>
      <c r="X4" s="1414"/>
      <c r="Y4" s="1414"/>
      <c r="Z4" s="1414"/>
      <c r="AA4" s="1414"/>
      <c r="AB4" s="1414"/>
      <c r="AC4" s="1414"/>
      <c r="AD4" s="1414"/>
      <c r="AE4" s="1414"/>
      <c r="AF4" s="1414"/>
      <c r="AG4" s="1414"/>
      <c r="AH4" s="1414"/>
      <c r="AI4" s="1414"/>
      <c r="AJ4" s="1414"/>
      <c r="AK4" s="1414"/>
      <c r="AL4" s="1414"/>
      <c r="AM4" s="1414"/>
      <c r="AN4" s="1414"/>
      <c r="AO4" s="1414"/>
      <c r="AP4" s="1414"/>
      <c r="AQ4" s="1414"/>
      <c r="AR4" s="1414"/>
      <c r="AS4" s="1414"/>
      <c r="AT4" s="1414"/>
      <c r="AU4" s="1414"/>
      <c r="AV4" s="1414"/>
      <c r="AW4" s="1414"/>
      <c r="AX4" s="1414"/>
      <c r="AY4" s="1414"/>
      <c r="AZ4" s="1414"/>
      <c r="BA4" s="1414"/>
      <c r="BB4" s="1414"/>
      <c r="BC4" s="1414"/>
      <c r="BD4" s="1414"/>
      <c r="BE4" s="1414"/>
      <c r="BF4" s="1414"/>
      <c r="BG4" s="1414"/>
      <c r="BH4" s="1414"/>
      <c r="BI4" s="1414"/>
      <c r="BJ4" s="1415"/>
      <c r="BK4" s="97"/>
      <c r="BL4" s="97"/>
      <c r="BM4" s="97"/>
      <c r="BN4" s="97"/>
      <c r="BO4" s="97"/>
      <c r="BP4" s="97"/>
      <c r="BQ4" s="97"/>
      <c r="BR4" s="97"/>
      <c r="BS4" s="97"/>
      <c r="BT4" s="97"/>
    </row>
    <row r="5" spans="2:82" ht="6.75" customHeight="1" thickBot="1" x14ac:dyDescent="0.35">
      <c r="D5" s="1416"/>
      <c r="E5" s="1417"/>
      <c r="F5" s="1417"/>
      <c r="G5" s="1417"/>
      <c r="H5" s="1417"/>
      <c r="I5" s="1417"/>
      <c r="J5" s="1417"/>
      <c r="K5" s="1417"/>
      <c r="L5" s="1417"/>
      <c r="M5" s="1417"/>
      <c r="N5" s="1417"/>
      <c r="O5" s="1417"/>
      <c r="P5" s="1417"/>
      <c r="Q5" s="1417"/>
      <c r="R5" s="1417"/>
      <c r="S5" s="1417"/>
      <c r="T5" s="1417"/>
      <c r="U5" s="1417"/>
      <c r="V5" s="1417"/>
      <c r="W5" s="1417"/>
      <c r="X5" s="1417"/>
      <c r="Y5" s="1417"/>
      <c r="Z5" s="1417"/>
      <c r="AA5" s="1417"/>
      <c r="AB5" s="1417"/>
      <c r="AC5" s="1417"/>
      <c r="AD5" s="1417"/>
      <c r="AE5" s="1417"/>
      <c r="AF5" s="1417"/>
      <c r="AG5" s="1417"/>
      <c r="AH5" s="1417"/>
      <c r="AI5" s="1417"/>
      <c r="AJ5" s="1417"/>
      <c r="AK5" s="1417"/>
      <c r="AL5" s="1417"/>
      <c r="AM5" s="1417"/>
      <c r="AN5" s="1417"/>
      <c r="AO5" s="1417"/>
      <c r="AP5" s="1417"/>
      <c r="AQ5" s="1417"/>
      <c r="AR5" s="1417"/>
      <c r="AS5" s="1417"/>
      <c r="AT5" s="1417"/>
      <c r="AU5" s="1417"/>
      <c r="AV5" s="1417"/>
      <c r="AW5" s="1417"/>
      <c r="AX5" s="1417"/>
      <c r="AY5" s="1417"/>
      <c r="AZ5" s="1417"/>
      <c r="BA5" s="1417"/>
      <c r="BB5" s="1417"/>
      <c r="BC5" s="1417"/>
      <c r="BD5" s="1417"/>
      <c r="BE5" s="1417"/>
      <c r="BF5" s="1417"/>
      <c r="BG5" s="1417"/>
      <c r="BH5" s="1417"/>
      <c r="BI5" s="1417"/>
      <c r="BJ5" s="1418"/>
      <c r="BK5" s="97"/>
      <c r="BL5" s="97"/>
      <c r="BM5" s="97"/>
      <c r="BN5" s="97"/>
      <c r="BO5" s="97"/>
      <c r="BP5" s="97"/>
      <c r="BQ5" s="97"/>
      <c r="BR5" s="97"/>
      <c r="BS5" s="97"/>
      <c r="BT5" s="97"/>
    </row>
    <row r="6" spans="2:82" ht="18" customHeight="1" x14ac:dyDescent="0.3">
      <c r="D6" s="1419" t="s">
        <v>357</v>
      </c>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c r="AD6" s="1420"/>
      <c r="AE6" s="1420"/>
      <c r="AF6" s="1420"/>
      <c r="AG6" s="1420"/>
      <c r="AH6" s="1420"/>
      <c r="AI6" s="1420"/>
      <c r="AJ6" s="1420"/>
      <c r="AK6" s="1420"/>
      <c r="AL6" s="1420"/>
      <c r="AM6" s="1420"/>
      <c r="AN6" s="1420"/>
      <c r="AO6" s="1420"/>
      <c r="AP6" s="1420"/>
      <c r="AQ6" s="1420"/>
      <c r="AR6" s="1420"/>
      <c r="AS6" s="1420"/>
      <c r="AT6" s="1420"/>
      <c r="AU6" s="1420"/>
      <c r="AV6" s="1420"/>
      <c r="AW6" s="1420"/>
      <c r="AX6" s="1420"/>
      <c r="AY6" s="1420"/>
      <c r="AZ6" s="1420"/>
      <c r="BA6" s="1420"/>
      <c r="BB6" s="1420"/>
      <c r="BC6" s="1420"/>
      <c r="BD6" s="1420"/>
      <c r="BE6" s="1420"/>
      <c r="BF6" s="1420"/>
      <c r="BG6" s="1420"/>
      <c r="BH6" s="1420"/>
      <c r="BI6" s="1420"/>
      <c r="BJ6" s="1421"/>
      <c r="CA6" s="111"/>
      <c r="CD6" s="282"/>
    </row>
    <row r="7" spans="2:82" ht="18" customHeight="1" x14ac:dyDescent="0.3">
      <c r="D7" s="1422"/>
      <c r="E7" s="1423"/>
      <c r="F7" s="1423"/>
      <c r="G7" s="1423"/>
      <c r="H7" s="1423"/>
      <c r="I7" s="1423"/>
      <c r="J7" s="1423"/>
      <c r="K7" s="1423"/>
      <c r="L7" s="1423"/>
      <c r="M7" s="1423"/>
      <c r="N7" s="1423"/>
      <c r="O7" s="1423"/>
      <c r="P7" s="1423"/>
      <c r="Q7" s="1423"/>
      <c r="R7" s="1423"/>
      <c r="S7" s="1423"/>
      <c r="T7" s="1423"/>
      <c r="U7" s="1423"/>
      <c r="V7" s="1423"/>
      <c r="W7" s="1423"/>
      <c r="X7" s="1423"/>
      <c r="Y7" s="1423"/>
      <c r="Z7" s="1423"/>
      <c r="AA7" s="1423"/>
      <c r="AB7" s="1423"/>
      <c r="AC7" s="1423"/>
      <c r="AD7" s="1423"/>
      <c r="AE7" s="1423"/>
      <c r="AF7" s="1423"/>
      <c r="AG7" s="1423"/>
      <c r="AH7" s="1423"/>
      <c r="AI7" s="1423"/>
      <c r="AJ7" s="1423"/>
      <c r="AK7" s="1423"/>
      <c r="AL7" s="1423"/>
      <c r="AM7" s="1423"/>
      <c r="AN7" s="1423"/>
      <c r="AO7" s="1423"/>
      <c r="AP7" s="1423"/>
      <c r="AQ7" s="1423"/>
      <c r="AR7" s="1423"/>
      <c r="AS7" s="1423"/>
      <c r="AT7" s="1423"/>
      <c r="AU7" s="1423"/>
      <c r="AV7" s="1423"/>
      <c r="AW7" s="1423"/>
      <c r="AX7" s="1423"/>
      <c r="AY7" s="1423"/>
      <c r="AZ7" s="1423"/>
      <c r="BA7" s="1423"/>
      <c r="BB7" s="1423"/>
      <c r="BC7" s="1423"/>
      <c r="BD7" s="1423"/>
      <c r="BE7" s="1423"/>
      <c r="BF7" s="1423"/>
      <c r="BG7" s="1423"/>
      <c r="BH7" s="1423"/>
      <c r="BI7" s="1423"/>
      <c r="BJ7" s="1424"/>
    </row>
    <row r="8" spans="2:82" ht="12" customHeight="1" x14ac:dyDescent="0.3">
      <c r="D8" s="1422"/>
      <c r="E8" s="1423"/>
      <c r="F8" s="1423"/>
      <c r="G8" s="1423"/>
      <c r="H8" s="1423"/>
      <c r="I8" s="1423"/>
      <c r="J8" s="1423"/>
      <c r="K8" s="1423"/>
      <c r="L8" s="1423"/>
      <c r="M8" s="1423"/>
      <c r="N8" s="1423"/>
      <c r="O8" s="1423"/>
      <c r="P8" s="1423"/>
      <c r="Q8" s="1423"/>
      <c r="R8" s="1423"/>
      <c r="S8" s="1423"/>
      <c r="T8" s="1423"/>
      <c r="U8" s="1423"/>
      <c r="V8" s="1423"/>
      <c r="W8" s="1423"/>
      <c r="X8" s="1423"/>
      <c r="Y8" s="1423"/>
      <c r="Z8" s="1423"/>
      <c r="AA8" s="1423"/>
      <c r="AB8" s="1423"/>
      <c r="AC8" s="1423"/>
      <c r="AD8" s="1423"/>
      <c r="AE8" s="1423"/>
      <c r="AF8" s="1423"/>
      <c r="AG8" s="1423"/>
      <c r="AH8" s="1423"/>
      <c r="AI8" s="1423"/>
      <c r="AJ8" s="1423"/>
      <c r="AK8" s="1423"/>
      <c r="AL8" s="1423"/>
      <c r="AM8" s="1423"/>
      <c r="AN8" s="1423"/>
      <c r="AO8" s="1423"/>
      <c r="AP8" s="1423"/>
      <c r="AQ8" s="1423"/>
      <c r="AR8" s="1423"/>
      <c r="AS8" s="1423"/>
      <c r="AT8" s="1423"/>
      <c r="AU8" s="1423"/>
      <c r="AV8" s="1423"/>
      <c r="AW8" s="1423"/>
      <c r="AX8" s="1423"/>
      <c r="AY8" s="1423"/>
      <c r="AZ8" s="1423"/>
      <c r="BA8" s="1423"/>
      <c r="BB8" s="1423"/>
      <c r="BC8" s="1423"/>
      <c r="BD8" s="1423"/>
      <c r="BE8" s="1423"/>
      <c r="BF8" s="1423"/>
      <c r="BG8" s="1423"/>
      <c r="BH8" s="1423"/>
      <c r="BI8" s="1423"/>
      <c r="BJ8" s="1424"/>
    </row>
    <row r="9" spans="2:82" ht="9" customHeight="1" x14ac:dyDescent="0.3">
      <c r="D9" s="145"/>
      <c r="E9" s="513"/>
      <c r="F9" s="513"/>
      <c r="G9" s="513"/>
      <c r="H9" s="513"/>
      <c r="I9" s="513"/>
      <c r="J9" s="513"/>
      <c r="K9" s="513"/>
      <c r="L9" s="513"/>
      <c r="M9" s="513"/>
      <c r="N9" s="513"/>
      <c r="O9" s="513"/>
      <c r="P9" s="513"/>
      <c r="Q9" s="513"/>
      <c r="R9" s="513"/>
      <c r="S9" s="513"/>
      <c r="T9" s="513"/>
      <c r="U9" s="513"/>
      <c r="V9" s="513"/>
      <c r="W9" s="513"/>
      <c r="X9" s="513"/>
      <c r="Y9" s="513"/>
      <c r="Z9" s="513"/>
      <c r="AA9" s="513"/>
      <c r="AB9" s="513"/>
      <c r="AC9" s="513"/>
      <c r="AD9" s="513"/>
      <c r="AE9" s="513"/>
      <c r="AF9" s="513"/>
      <c r="AG9" s="513"/>
      <c r="AH9" s="513"/>
      <c r="AI9" s="513"/>
      <c r="AJ9" s="513"/>
      <c r="AK9" s="513"/>
      <c r="AL9" s="513"/>
      <c r="AM9" s="513"/>
      <c r="AN9" s="513"/>
      <c r="AO9" s="513"/>
      <c r="AP9" s="513"/>
      <c r="AQ9" s="513"/>
      <c r="AR9" s="513"/>
      <c r="AS9" s="513"/>
      <c r="AT9" s="513"/>
      <c r="AU9" s="513"/>
      <c r="AV9" s="513"/>
      <c r="AW9" s="513"/>
      <c r="AX9" s="513"/>
      <c r="AY9" s="513"/>
      <c r="AZ9" s="513"/>
      <c r="BA9" s="513"/>
      <c r="BB9" s="513"/>
      <c r="BC9" s="513"/>
      <c r="BD9" s="513"/>
      <c r="BE9" s="513"/>
      <c r="BF9" s="513"/>
      <c r="BG9" s="513"/>
      <c r="BH9" s="513"/>
      <c r="BI9" s="513"/>
      <c r="BJ9" s="146"/>
    </row>
    <row r="10" spans="2:82" ht="18" customHeight="1" thickBot="1" x14ac:dyDescent="0.35">
      <c r="D10" s="1425" t="s">
        <v>358</v>
      </c>
      <c r="E10" s="1166"/>
      <c r="F10" s="1166"/>
      <c r="G10" s="1166"/>
      <c r="H10" s="1166"/>
      <c r="I10" s="1166"/>
      <c r="J10" s="1166"/>
      <c r="K10" s="1166"/>
      <c r="L10" s="1166"/>
      <c r="M10" s="1166"/>
      <c r="N10" s="1166"/>
      <c r="O10" s="1166"/>
      <c r="P10" s="1426"/>
      <c r="Q10" s="1427">
        <f>'Automatic Response (2)'!P5</f>
        <v>0</v>
      </c>
      <c r="R10" s="1428"/>
      <c r="S10" s="1428"/>
      <c r="T10" s="1428"/>
      <c r="U10" s="1428"/>
      <c r="V10" s="1428"/>
      <c r="W10" s="1428"/>
      <c r="X10" s="1428"/>
      <c r="Y10" s="1428"/>
      <c r="Z10" s="1428"/>
      <c r="AA10" s="1428"/>
      <c r="AB10" s="1428"/>
      <c r="AC10" s="1428"/>
      <c r="AD10" s="1428"/>
      <c r="AE10" s="1428"/>
      <c r="AF10" s="1428"/>
      <c r="AG10" s="1428"/>
      <c r="AH10" s="1428"/>
      <c r="AI10" s="1428"/>
      <c r="AJ10" s="1428"/>
      <c r="AK10" s="1428"/>
      <c r="AL10" s="1428"/>
      <c r="AM10" s="1428"/>
      <c r="AN10" s="1428"/>
      <c r="AO10" s="1428"/>
      <c r="AP10" s="1428"/>
      <c r="AQ10" s="1428"/>
      <c r="AR10" s="1428"/>
      <c r="AS10" s="1428"/>
      <c r="AT10" s="1429"/>
      <c r="AX10" s="5"/>
      <c r="AY10" s="5"/>
      <c r="AZ10" s="5"/>
      <c r="BA10" s="5"/>
      <c r="BB10" s="5"/>
      <c r="BC10" s="5"/>
      <c r="BD10" s="5"/>
      <c r="BE10" s="5"/>
      <c r="BF10" s="5"/>
      <c r="BG10" s="5"/>
      <c r="BH10" s="5"/>
      <c r="BI10" s="5"/>
      <c r="BJ10" s="23"/>
    </row>
    <row r="11" spans="2:82" ht="9" customHeight="1" thickBot="1" x14ac:dyDescent="0.35">
      <c r="B11" s="525"/>
      <c r="D11" s="147"/>
      <c r="E11" s="148"/>
      <c r="F11" s="148"/>
      <c r="G11" s="148"/>
      <c r="H11" s="148"/>
      <c r="I11" s="148"/>
      <c r="J11" s="148"/>
      <c r="K11" s="148"/>
      <c r="L11" s="148"/>
      <c r="M11" s="148"/>
      <c r="N11" s="148"/>
      <c r="O11" s="148"/>
      <c r="P11" s="148"/>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25"/>
      <c r="AP11" s="25"/>
      <c r="AQ11" s="25"/>
      <c r="AR11" s="25"/>
      <c r="AS11" s="25"/>
      <c r="AT11" s="25"/>
      <c r="AU11" s="25"/>
      <c r="AV11" s="25"/>
      <c r="AW11" s="25"/>
      <c r="AX11" s="7"/>
      <c r="AY11" s="7"/>
      <c r="AZ11" s="7"/>
      <c r="BA11" s="7"/>
      <c r="BB11" s="7"/>
      <c r="BC11" s="7"/>
      <c r="BD11" s="7"/>
      <c r="BE11" s="7"/>
      <c r="BF11" s="7"/>
      <c r="BG11" s="7"/>
      <c r="BH11" s="7"/>
      <c r="BI11" s="7"/>
      <c r="BJ11" s="26"/>
    </row>
    <row r="12" spans="2:82" ht="16.95" customHeight="1" x14ac:dyDescent="0.3">
      <c r="B12" s="526"/>
      <c r="D12" s="1439" t="s">
        <v>360</v>
      </c>
      <c r="E12" s="1440"/>
      <c r="F12" s="1440"/>
      <c r="G12" s="1440"/>
      <c r="H12" s="1440"/>
      <c r="I12" s="1440"/>
      <c r="J12" s="1440"/>
      <c r="K12" s="1440"/>
      <c r="L12" s="1440"/>
      <c r="M12" s="1440"/>
      <c r="N12" s="1440"/>
      <c r="O12" s="1440"/>
      <c r="P12" s="1440"/>
      <c r="Q12" s="1440"/>
      <c r="R12" s="1440"/>
      <c r="S12" s="1440"/>
      <c r="T12" s="1440"/>
      <c r="U12" s="1440"/>
      <c r="V12" s="1440"/>
      <c r="W12" s="1440"/>
      <c r="X12" s="1440"/>
      <c r="Y12" s="1440"/>
      <c r="Z12" s="1440"/>
      <c r="AA12" s="1440"/>
      <c r="AB12" s="1440"/>
      <c r="AC12" s="1440"/>
      <c r="AD12" s="1440"/>
      <c r="AE12" s="1440"/>
      <c r="AF12" s="1440"/>
      <c r="AG12" s="1440"/>
      <c r="AH12" s="1440"/>
      <c r="AI12" s="1440"/>
      <c r="AJ12" s="1440"/>
      <c r="AK12" s="1440"/>
      <c r="AL12" s="1440"/>
      <c r="AM12" s="1440"/>
      <c r="AN12" s="1440"/>
      <c r="AO12" s="1440"/>
      <c r="AP12" s="1440"/>
      <c r="AQ12" s="1440"/>
      <c r="AR12" s="1440"/>
      <c r="AS12" s="1440"/>
      <c r="AT12" s="1440"/>
      <c r="AU12" s="1440"/>
      <c r="AV12" s="1440"/>
      <c r="AW12" s="1440"/>
      <c r="AX12" s="1440"/>
      <c r="AY12" s="1440"/>
      <c r="AZ12" s="1440"/>
      <c r="BA12" s="1440"/>
      <c r="BB12" s="1440"/>
      <c r="BC12" s="1440"/>
      <c r="BD12" s="1440"/>
      <c r="BE12" s="1440"/>
      <c r="BF12" s="1440"/>
      <c r="BG12" s="1440"/>
      <c r="BH12" s="1440"/>
      <c r="BI12" s="1440"/>
      <c r="BJ12" s="1441"/>
    </row>
    <row r="13" spans="2:82" ht="17.399999999999999" customHeight="1" x14ac:dyDescent="0.3">
      <c r="B13" s="522"/>
      <c r="D13" s="152"/>
      <c r="E13" s="514"/>
      <c r="F13" s="514"/>
      <c r="G13" s="514"/>
      <c r="H13" s="514"/>
      <c r="I13" s="514"/>
      <c r="J13" s="1430" t="s">
        <v>361</v>
      </c>
      <c r="K13" s="1431"/>
      <c r="L13" s="1431"/>
      <c r="M13" s="1431"/>
      <c r="N13" s="1431"/>
      <c r="O13" s="1432"/>
      <c r="P13" s="1433"/>
      <c r="Q13" s="1434"/>
      <c r="R13" s="1435"/>
      <c r="S13" s="1433"/>
      <c r="T13" s="1434"/>
      <c r="U13" s="1434"/>
      <c r="V13" s="1434"/>
      <c r="W13" s="1434"/>
      <c r="X13" s="1434"/>
      <c r="Y13" s="1434"/>
      <c r="Z13" s="1434"/>
      <c r="AA13" s="1434"/>
      <c r="AB13" s="1434"/>
      <c r="AC13" s="1434"/>
      <c r="AD13" s="1434"/>
      <c r="AE13" s="1434"/>
      <c r="AF13" s="1434"/>
      <c r="AG13" s="1434"/>
      <c r="AH13" s="1434"/>
      <c r="AI13" s="1434"/>
      <c r="AJ13" s="1434"/>
      <c r="AK13" s="1434"/>
      <c r="AL13" s="1434"/>
      <c r="AM13" s="1434"/>
      <c r="AN13" s="1434"/>
      <c r="AO13" s="1434"/>
      <c r="AP13" s="1434"/>
      <c r="AQ13" s="1434"/>
      <c r="AR13" s="1434"/>
      <c r="AS13" s="1434"/>
      <c r="AT13" s="1434"/>
      <c r="AU13" s="1434"/>
      <c r="AV13" s="1434"/>
      <c r="AW13" s="1434"/>
      <c r="AX13" s="1434"/>
      <c r="AY13" s="1434"/>
      <c r="AZ13" s="1434"/>
      <c r="BA13" s="1434"/>
      <c r="BB13" s="1434"/>
      <c r="BC13" s="1435"/>
      <c r="BD13" s="1436"/>
      <c r="BE13" s="1437"/>
      <c r="BF13" s="1437"/>
      <c r="BG13" s="1437"/>
      <c r="BH13" s="1437"/>
      <c r="BI13" s="1437"/>
      <c r="BJ13" s="1438"/>
    </row>
    <row r="14" spans="2:82" ht="18" customHeight="1" x14ac:dyDescent="0.3">
      <c r="B14" s="522"/>
      <c r="D14" s="153"/>
      <c r="E14" s="515"/>
      <c r="F14" s="515"/>
      <c r="G14" s="515"/>
      <c r="H14" s="515"/>
      <c r="I14" s="515"/>
      <c r="J14" s="1430" t="s">
        <v>361</v>
      </c>
      <c r="K14" s="1431"/>
      <c r="L14" s="1431"/>
      <c r="M14" s="1431"/>
      <c r="N14" s="1431"/>
      <c r="O14" s="1432"/>
      <c r="P14" s="1433"/>
      <c r="Q14" s="1434"/>
      <c r="R14" s="1435"/>
      <c r="S14" s="1433"/>
      <c r="T14" s="1434"/>
      <c r="U14" s="1434"/>
      <c r="V14" s="1434"/>
      <c r="W14" s="1434"/>
      <c r="X14" s="1434"/>
      <c r="Y14" s="1434"/>
      <c r="Z14" s="1434"/>
      <c r="AA14" s="1434"/>
      <c r="AB14" s="1434"/>
      <c r="AC14" s="1434"/>
      <c r="AD14" s="1434"/>
      <c r="AE14" s="1434"/>
      <c r="AF14" s="1434"/>
      <c r="AG14" s="1434"/>
      <c r="AH14" s="1434"/>
      <c r="AI14" s="1434"/>
      <c r="AJ14" s="1434"/>
      <c r="AK14" s="1434"/>
      <c r="AL14" s="1434"/>
      <c r="AM14" s="1434"/>
      <c r="AN14" s="1434"/>
      <c r="AO14" s="1434"/>
      <c r="AP14" s="1434"/>
      <c r="AQ14" s="1434"/>
      <c r="AR14" s="1434"/>
      <c r="AS14" s="1434"/>
      <c r="AT14" s="1434"/>
      <c r="AU14" s="1434"/>
      <c r="AV14" s="1434"/>
      <c r="AW14" s="1434"/>
      <c r="AX14" s="1434"/>
      <c r="AY14" s="1434"/>
      <c r="AZ14" s="1434"/>
      <c r="BA14" s="1434"/>
      <c r="BB14" s="1434"/>
      <c r="BC14" s="1435"/>
      <c r="BD14" s="1436"/>
      <c r="BE14" s="1437"/>
      <c r="BF14" s="1437"/>
      <c r="BG14" s="1437"/>
      <c r="BH14" s="1437"/>
      <c r="BI14" s="1437"/>
      <c r="BJ14" s="1438"/>
    </row>
    <row r="15" spans="2:82" ht="16.5" customHeight="1" x14ac:dyDescent="0.3">
      <c r="B15" s="522"/>
      <c r="D15" s="153"/>
      <c r="E15" s="515"/>
      <c r="F15" s="515"/>
      <c r="G15" s="515"/>
      <c r="H15" s="515"/>
      <c r="I15" s="515"/>
      <c r="J15" s="1430" t="s">
        <v>361</v>
      </c>
      <c r="K15" s="1431"/>
      <c r="L15" s="1431"/>
      <c r="M15" s="1431"/>
      <c r="N15" s="1431"/>
      <c r="O15" s="1432"/>
      <c r="P15" s="1433"/>
      <c r="Q15" s="1434"/>
      <c r="R15" s="1435"/>
      <c r="S15" s="1433"/>
      <c r="T15" s="1434"/>
      <c r="U15" s="1434"/>
      <c r="V15" s="1434"/>
      <c r="W15" s="1434"/>
      <c r="X15" s="1434"/>
      <c r="Y15" s="1434"/>
      <c r="Z15" s="1434"/>
      <c r="AA15" s="1434"/>
      <c r="AB15" s="1434"/>
      <c r="AC15" s="1434"/>
      <c r="AD15" s="1434"/>
      <c r="AE15" s="1434"/>
      <c r="AF15" s="1434"/>
      <c r="AG15" s="1434"/>
      <c r="AH15" s="1434"/>
      <c r="AI15" s="1434"/>
      <c r="AJ15" s="1434"/>
      <c r="AK15" s="1434"/>
      <c r="AL15" s="1434"/>
      <c r="AM15" s="1434"/>
      <c r="AN15" s="1434"/>
      <c r="AO15" s="1434"/>
      <c r="AP15" s="1434"/>
      <c r="AQ15" s="1434"/>
      <c r="AR15" s="1434"/>
      <c r="AS15" s="1434"/>
      <c r="AT15" s="1434"/>
      <c r="AU15" s="1434"/>
      <c r="AV15" s="1434"/>
      <c r="AW15" s="1434"/>
      <c r="AX15" s="1434"/>
      <c r="AY15" s="1434"/>
      <c r="AZ15" s="1434"/>
      <c r="BA15" s="1434"/>
      <c r="BB15" s="1434"/>
      <c r="BC15" s="1435"/>
      <c r="BD15" s="1436"/>
      <c r="BE15" s="1437"/>
      <c r="BF15" s="1437"/>
      <c r="BG15" s="1437"/>
      <c r="BH15" s="1437"/>
      <c r="BI15" s="1437"/>
      <c r="BJ15" s="1438"/>
      <c r="CB15" t="s">
        <v>40</v>
      </c>
      <c r="CC15" s="5" t="s">
        <v>45</v>
      </c>
    </row>
    <row r="16" spans="2:82" ht="15.75" customHeight="1" x14ac:dyDescent="0.3">
      <c r="B16" s="522"/>
      <c r="D16" s="153"/>
      <c r="E16" s="515"/>
      <c r="F16" s="515"/>
      <c r="G16" s="515"/>
      <c r="H16" s="515"/>
      <c r="I16" s="515"/>
      <c r="J16" s="1443" t="s">
        <v>361</v>
      </c>
      <c r="K16" s="1443"/>
      <c r="L16" s="1443"/>
      <c r="M16" s="1443"/>
      <c r="N16" s="1443"/>
      <c r="O16" s="1443"/>
      <c r="P16" s="1442"/>
      <c r="Q16" s="1442"/>
      <c r="R16" s="1442"/>
      <c r="S16" s="1442"/>
      <c r="T16" s="1442"/>
      <c r="U16" s="1442"/>
      <c r="V16" s="1442"/>
      <c r="W16" s="1442"/>
      <c r="X16" s="1442"/>
      <c r="Y16" s="1442"/>
      <c r="Z16" s="1442"/>
      <c r="AA16" s="1442"/>
      <c r="AB16" s="1442"/>
      <c r="AC16" s="1442"/>
      <c r="AD16" s="1442"/>
      <c r="AE16" s="1442"/>
      <c r="AF16" s="1442"/>
      <c r="AG16" s="1442"/>
      <c r="AH16" s="1442"/>
      <c r="AI16" s="1442"/>
      <c r="AJ16" s="1442"/>
      <c r="AK16" s="1442"/>
      <c r="AL16" s="1442"/>
      <c r="AM16" s="1442"/>
      <c r="AN16" s="1442"/>
      <c r="AO16" s="1442"/>
      <c r="AP16" s="1442"/>
      <c r="AQ16" s="1442"/>
      <c r="AR16" s="1442"/>
      <c r="AS16" s="1442"/>
      <c r="AT16" s="1442"/>
      <c r="AU16" s="1442"/>
      <c r="AV16" s="1442"/>
      <c r="AW16" s="1442"/>
      <c r="AX16" s="1442"/>
      <c r="AY16" s="1442"/>
      <c r="AZ16" s="1442"/>
      <c r="BA16" s="1442"/>
      <c r="BB16" s="1442"/>
      <c r="BC16" s="1442"/>
      <c r="BD16" s="1436"/>
      <c r="BE16" s="1437"/>
      <c r="BF16" s="1437"/>
      <c r="BG16" s="1437"/>
      <c r="BH16" s="1437"/>
      <c r="BI16" s="1437"/>
      <c r="BJ16" s="1438"/>
      <c r="CB16" t="s">
        <v>41</v>
      </c>
      <c r="CC16" s="5" t="s">
        <v>47</v>
      </c>
    </row>
    <row r="17" spans="2:102" ht="12.75" customHeight="1" thickBot="1" x14ac:dyDescent="0.35">
      <c r="B17" s="524">
        <f>'AA Calcultor  (10)'!E28</f>
        <v>0.44999999999999996</v>
      </c>
      <c r="D17" s="610"/>
      <c r="E17" s="611"/>
      <c r="F17" s="611"/>
      <c r="G17" s="611"/>
      <c r="H17" s="611"/>
      <c r="I17" s="611"/>
      <c r="J17" s="614"/>
      <c r="K17" s="614"/>
      <c r="L17" s="614"/>
      <c r="M17" s="614"/>
      <c r="N17" s="614"/>
      <c r="O17" s="614"/>
      <c r="P17" s="839"/>
      <c r="Q17" s="839"/>
      <c r="R17" s="839"/>
      <c r="S17" s="839"/>
      <c r="T17" s="839"/>
      <c r="U17" s="839"/>
      <c r="V17" s="839"/>
      <c r="W17" s="839"/>
      <c r="X17" s="839"/>
      <c r="Y17" s="839"/>
      <c r="Z17" s="839"/>
      <c r="AA17" s="839"/>
      <c r="AB17" s="839"/>
      <c r="AC17" s="839"/>
      <c r="AD17" s="839"/>
      <c r="AE17" s="839"/>
      <c r="AF17" s="839"/>
      <c r="AG17" s="839"/>
      <c r="AH17" s="839"/>
      <c r="AI17" s="839"/>
      <c r="AJ17" s="839"/>
      <c r="AK17" s="839"/>
      <c r="AL17" s="839"/>
      <c r="AM17" s="839"/>
      <c r="AN17" s="839"/>
      <c r="AO17" s="839"/>
      <c r="AP17" s="839"/>
      <c r="AQ17" s="839"/>
      <c r="AR17" s="839"/>
      <c r="AS17" s="839"/>
      <c r="AT17" s="839"/>
      <c r="AU17" s="839"/>
      <c r="AV17" s="839"/>
      <c r="AW17" s="839"/>
      <c r="AX17" s="839"/>
      <c r="AY17" s="839"/>
      <c r="AZ17" s="839"/>
      <c r="BA17" s="839"/>
      <c r="BB17" s="839"/>
      <c r="BC17" s="839"/>
      <c r="BD17" s="615"/>
      <c r="BE17" s="615"/>
      <c r="BF17" s="615"/>
      <c r="BG17" s="615"/>
      <c r="BH17" s="615"/>
      <c r="BI17" s="615"/>
      <c r="BJ17" s="616"/>
      <c r="CC17" s="5" t="s">
        <v>46</v>
      </c>
    </row>
    <row r="18" spans="2:102" ht="16.95" customHeight="1" thickBot="1" x14ac:dyDescent="0.35">
      <c r="B18" s="523"/>
      <c r="D18" s="508"/>
      <c r="E18" s="509"/>
      <c r="F18" s="509"/>
      <c r="G18" s="509"/>
      <c r="H18" s="509"/>
      <c r="I18" s="509"/>
      <c r="J18" s="510"/>
      <c r="K18" s="510"/>
      <c r="L18" s="511"/>
      <c r="M18" s="512"/>
      <c r="N18" s="512"/>
      <c r="O18" s="512"/>
      <c r="P18" s="512"/>
      <c r="Q18" s="512"/>
      <c r="R18" s="512"/>
      <c r="S18" s="512"/>
      <c r="T18" s="512"/>
      <c r="U18" s="512"/>
      <c r="V18" s="512"/>
      <c r="W18" s="512"/>
      <c r="X18" s="512"/>
      <c r="Y18" s="512"/>
      <c r="Z18" s="512"/>
      <c r="AA18" s="512"/>
      <c r="AB18" s="512"/>
      <c r="AC18" s="512"/>
      <c r="AD18" s="512"/>
      <c r="AE18" s="512"/>
      <c r="AF18" s="512"/>
      <c r="AG18" s="512"/>
      <c r="AH18" s="512"/>
      <c r="AI18" s="512"/>
      <c r="AJ18" s="512"/>
      <c r="AK18" s="512"/>
      <c r="AL18" s="512"/>
      <c r="AM18" s="512"/>
      <c r="AN18" s="512"/>
      <c r="AO18" s="47"/>
      <c r="AP18" s="47"/>
      <c r="AQ18" s="47"/>
      <c r="AR18" s="47"/>
      <c r="AS18" s="47"/>
      <c r="AT18" s="47"/>
      <c r="AU18" s="47"/>
      <c r="AV18" s="47"/>
      <c r="AW18" s="512"/>
      <c r="AX18" s="512"/>
      <c r="AY18" s="512"/>
      <c r="AZ18" s="512"/>
      <c r="BA18" s="512"/>
      <c r="BB18" s="512"/>
      <c r="BC18" s="512"/>
      <c r="BD18" s="512"/>
      <c r="BE18" s="512"/>
      <c r="BF18" s="512"/>
      <c r="BG18" s="512"/>
      <c r="BH18" s="512"/>
      <c r="BJ18" s="23"/>
      <c r="CC18" s="5"/>
    </row>
    <row r="19" spans="2:102" ht="16.95" customHeight="1" x14ac:dyDescent="0.3">
      <c r="D19" s="154" t="s">
        <v>684</v>
      </c>
      <c r="E19" s="516"/>
      <c r="F19" s="516"/>
      <c r="G19" s="516"/>
      <c r="H19" s="516"/>
      <c r="I19" s="516"/>
      <c r="J19" s="516"/>
      <c r="K19" s="516"/>
      <c r="L19" s="516"/>
      <c r="M19" s="516"/>
      <c r="N19" s="516"/>
      <c r="O19" s="516"/>
      <c r="P19" s="516"/>
      <c r="Q19" s="516"/>
      <c r="R19" s="516"/>
      <c r="S19" s="516"/>
      <c r="T19" s="516"/>
      <c r="U19" s="516"/>
      <c r="V19" s="516"/>
      <c r="W19" s="516"/>
      <c r="X19" s="516"/>
      <c r="Y19" s="516"/>
      <c r="Z19" s="516"/>
      <c r="AA19" s="516"/>
      <c r="AB19" s="516"/>
      <c r="AC19" s="516"/>
      <c r="AD19" s="516"/>
      <c r="AE19" s="516"/>
      <c r="AF19" s="516"/>
      <c r="AG19" s="516"/>
      <c r="AH19" s="516"/>
      <c r="AI19" s="517"/>
      <c r="AJ19" s="517"/>
      <c r="AK19" s="517"/>
      <c r="AL19" s="510"/>
      <c r="AM19" s="518"/>
      <c r="BF19" s="1456"/>
      <c r="BG19" s="1457"/>
      <c r="BH19" s="1458"/>
      <c r="BJ19" s="23"/>
      <c r="CI19" s="518"/>
      <c r="CJ19" s="518"/>
      <c r="CK19" s="518"/>
      <c r="CL19" s="518"/>
      <c r="CM19" s="518"/>
      <c r="CN19" s="518"/>
      <c r="CO19" s="518"/>
      <c r="CP19" s="518"/>
      <c r="CQ19" s="518"/>
      <c r="CR19" s="518"/>
      <c r="CS19" s="518"/>
      <c r="CT19" s="518"/>
      <c r="CU19" s="518"/>
      <c r="CV19" s="518"/>
      <c r="CW19" s="518"/>
      <c r="CX19" s="518"/>
    </row>
    <row r="20" spans="2:102" ht="16.95" customHeight="1" x14ac:dyDescent="0.3">
      <c r="D20" s="1149" t="s">
        <v>362</v>
      </c>
      <c r="E20" s="863"/>
      <c r="F20" s="863"/>
      <c r="G20" s="863"/>
      <c r="H20" s="863"/>
      <c r="I20" s="863"/>
      <c r="J20" s="863"/>
      <c r="K20" s="863"/>
      <c r="L20" s="863"/>
      <c r="M20" s="863"/>
      <c r="N20" s="863"/>
      <c r="O20" s="863"/>
      <c r="P20" s="863"/>
      <c r="Q20" s="863"/>
      <c r="R20" s="863"/>
      <c r="S20" s="863"/>
      <c r="T20" s="863"/>
      <c r="U20" s="863"/>
      <c r="V20" s="863"/>
      <c r="W20" s="863"/>
      <c r="X20" s="863"/>
      <c r="Y20" s="863"/>
      <c r="Z20" s="863"/>
      <c r="AA20" s="863"/>
      <c r="AB20" s="863"/>
      <c r="AC20" s="863"/>
      <c r="AD20" s="863"/>
      <c r="AE20" s="863"/>
      <c r="AF20" s="863"/>
      <c r="AG20" s="863"/>
      <c r="AH20" s="863"/>
      <c r="AI20" s="863"/>
      <c r="AJ20" s="863"/>
      <c r="AK20" s="863"/>
      <c r="AL20" s="863"/>
      <c r="AM20" s="863"/>
      <c r="AN20" s="863"/>
      <c r="AO20" s="863"/>
      <c r="AP20" s="863"/>
      <c r="AQ20" s="863"/>
      <c r="AR20" s="863"/>
      <c r="AS20" s="863"/>
      <c r="AT20" s="863"/>
      <c r="AU20" s="863"/>
      <c r="AV20" s="863"/>
      <c r="AW20" s="863"/>
      <c r="AX20" s="863"/>
      <c r="AY20" s="863"/>
      <c r="AZ20" s="863"/>
      <c r="BA20" s="863"/>
      <c r="BB20" s="863"/>
      <c r="BC20" s="863"/>
      <c r="BD20" s="863"/>
      <c r="BE20" s="863"/>
      <c r="BF20" s="863"/>
      <c r="BG20" s="863"/>
      <c r="BH20" s="863"/>
      <c r="BI20" s="863"/>
      <c r="BJ20" s="1150"/>
    </row>
    <row r="21" spans="2:102" ht="16.95" customHeight="1" x14ac:dyDescent="0.3">
      <c r="D21" s="1449" t="s">
        <v>1039</v>
      </c>
      <c r="E21" s="1450"/>
      <c r="F21" s="1450"/>
      <c r="G21" s="1450"/>
      <c r="H21" s="1450"/>
      <c r="I21" s="1450"/>
      <c r="J21" s="1450"/>
      <c r="K21" s="1450"/>
      <c r="L21" s="1450"/>
      <c r="M21" s="1450"/>
      <c r="N21" s="1450"/>
      <c r="O21" s="1450"/>
      <c r="P21" s="1450"/>
      <c r="Q21" s="1450"/>
      <c r="R21" s="1450"/>
      <c r="S21" s="1450"/>
      <c r="T21" s="1450"/>
      <c r="U21" s="1450"/>
      <c r="V21" s="1450"/>
      <c r="W21" s="1450"/>
      <c r="X21" s="1450"/>
      <c r="Y21" s="1450"/>
      <c r="Z21" s="1450"/>
      <c r="AA21" s="1450"/>
      <c r="AB21" s="1450"/>
      <c r="AC21" s="1450"/>
      <c r="AD21" s="1450"/>
      <c r="AE21" s="1450"/>
      <c r="AF21" s="1450"/>
      <c r="AG21" s="1450"/>
      <c r="AH21" s="1450"/>
      <c r="AI21" s="1450"/>
      <c r="AJ21" s="1450"/>
      <c r="AK21" s="1450"/>
      <c r="AL21" s="1450"/>
      <c r="AM21" s="1450"/>
      <c r="AN21" s="1450"/>
      <c r="AO21" s="1450"/>
      <c r="AP21" s="1450"/>
      <c r="AQ21" s="1450"/>
      <c r="AR21" s="1450"/>
      <c r="AS21" s="1450"/>
      <c r="AT21" s="1450"/>
      <c r="AU21" s="1450"/>
      <c r="AV21" s="1450"/>
      <c r="AW21" s="1450"/>
      <c r="AX21" s="1450"/>
      <c r="AY21" s="1450"/>
      <c r="AZ21" s="1450"/>
      <c r="BA21" s="1450"/>
      <c r="BB21" s="1450"/>
      <c r="BC21" s="1450"/>
      <c r="BD21" s="1450"/>
      <c r="BE21" s="1450"/>
      <c r="BF21" s="1450"/>
      <c r="BG21" s="1450"/>
      <c r="BH21" s="1450"/>
      <c r="BI21" s="1450"/>
      <c r="BJ21" s="1451"/>
    </row>
    <row r="22" spans="2:102" ht="16.95" customHeight="1" x14ac:dyDescent="0.3">
      <c r="D22" s="681"/>
      <c r="E22" s="511"/>
      <c r="F22" s="1452" t="b">
        <v>0</v>
      </c>
      <c r="G22" s="1452"/>
      <c r="I22" s="686" t="s">
        <v>1040</v>
      </c>
      <c r="J22" s="511"/>
      <c r="K22" s="511"/>
      <c r="L22" s="511"/>
      <c r="M22" s="511"/>
      <c r="N22" s="511"/>
      <c r="O22" s="511"/>
      <c r="P22" s="511"/>
      <c r="Q22" s="511"/>
      <c r="R22" s="511"/>
      <c r="S22" s="511"/>
      <c r="T22" s="511"/>
      <c r="U22" s="511"/>
      <c r="V22" s="511"/>
      <c r="W22" s="511"/>
      <c r="X22" s="511"/>
      <c r="Y22" s="511"/>
      <c r="Z22" s="511"/>
      <c r="AA22" s="511"/>
      <c r="AB22" s="511"/>
      <c r="AC22" s="511"/>
      <c r="AD22" s="511"/>
      <c r="AE22" s="511"/>
      <c r="AF22" s="511"/>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682"/>
    </row>
    <row r="23" spans="2:102" ht="16.95" customHeight="1" x14ac:dyDescent="0.3">
      <c r="D23" s="681"/>
      <c r="E23" s="511"/>
      <c r="F23" s="1452" t="b">
        <v>0</v>
      </c>
      <c r="G23" s="1452"/>
      <c r="I23" s="516" t="s">
        <v>1055</v>
      </c>
      <c r="J23" s="518"/>
      <c r="K23" s="518"/>
      <c r="L23" s="518"/>
      <c r="V23" s="511"/>
      <c r="W23" s="511"/>
      <c r="X23" s="511"/>
      <c r="Y23" s="511"/>
      <c r="Z23" s="511"/>
      <c r="AA23" s="511"/>
      <c r="AB23" s="511"/>
      <c r="AC23" s="511"/>
      <c r="AD23" s="511"/>
      <c r="AE23" s="511"/>
      <c r="AF23" s="511"/>
      <c r="AG23" s="511"/>
      <c r="AH23" s="511"/>
      <c r="AI23" s="511"/>
      <c r="AJ23" s="511"/>
      <c r="AK23" s="511"/>
      <c r="AL23" s="511"/>
      <c r="AM23" s="511"/>
      <c r="AN23" s="511"/>
      <c r="AO23" s="511"/>
      <c r="AP23" s="511"/>
      <c r="AQ23" s="511"/>
      <c r="AR23" s="511"/>
      <c r="AS23" s="511"/>
      <c r="AT23" s="511"/>
      <c r="AU23" s="511"/>
      <c r="AV23" s="511"/>
      <c r="AW23" s="511"/>
      <c r="AX23" s="511"/>
      <c r="AY23" s="511"/>
      <c r="AZ23" s="511"/>
      <c r="BA23" s="511"/>
      <c r="BB23" s="511"/>
      <c r="BC23" s="511"/>
      <c r="BD23" s="511"/>
      <c r="BE23" s="511"/>
      <c r="BF23" s="511"/>
      <c r="BG23" s="511"/>
      <c r="BH23" s="511"/>
      <c r="BI23" s="511"/>
      <c r="BJ23" s="682"/>
      <c r="BZ23" t="s">
        <v>540</v>
      </c>
    </row>
    <row r="24" spans="2:102" ht="16.95" customHeight="1" x14ac:dyDescent="0.3">
      <c r="D24" s="681"/>
      <c r="E24" s="511"/>
      <c r="F24" s="1452" t="b">
        <v>0</v>
      </c>
      <c r="G24" s="1452"/>
      <c r="I24" s="686" t="s">
        <v>1041</v>
      </c>
      <c r="J24" s="511"/>
      <c r="K24" s="511"/>
      <c r="L24" s="511"/>
      <c r="M24" s="511"/>
      <c r="N24" s="511"/>
      <c r="O24" s="511"/>
      <c r="P24" s="511"/>
      <c r="Q24" s="511"/>
      <c r="R24" s="511"/>
      <c r="S24" s="511"/>
      <c r="T24" s="511"/>
      <c r="U24" s="511"/>
      <c r="V24" s="511"/>
      <c r="W24" s="511"/>
      <c r="X24" s="511"/>
      <c r="Y24" s="511"/>
      <c r="Z24" s="511"/>
      <c r="AA24" s="511"/>
      <c r="AB24" s="511"/>
      <c r="AC24" s="511"/>
      <c r="AD24" s="511"/>
      <c r="AE24" s="511"/>
      <c r="AF24" s="511"/>
      <c r="AG24" s="511"/>
      <c r="AH24" s="511"/>
      <c r="AI24" s="511"/>
      <c r="AJ24" s="511"/>
      <c r="AK24" s="511"/>
      <c r="AL24" s="511"/>
      <c r="AM24" s="511"/>
      <c r="AN24" s="511"/>
      <c r="AO24" s="511"/>
      <c r="AP24" s="511"/>
      <c r="AQ24" s="511"/>
      <c r="AR24" s="511"/>
      <c r="AS24" s="511"/>
      <c r="AT24" s="511"/>
      <c r="AU24" s="511"/>
      <c r="AV24" s="511"/>
      <c r="AW24" s="511"/>
      <c r="AX24" s="511"/>
      <c r="AY24" s="511"/>
      <c r="AZ24" s="511"/>
      <c r="BA24" s="511"/>
      <c r="BB24" s="511"/>
      <c r="BC24" s="511"/>
      <c r="BD24" s="511"/>
      <c r="BE24" s="511"/>
      <c r="BF24" s="511"/>
      <c r="BG24" s="511"/>
      <c r="BH24" s="511"/>
      <c r="BI24" s="511"/>
      <c r="BJ24" s="682"/>
    </row>
    <row r="25" spans="2:102" ht="16.95" customHeight="1" x14ac:dyDescent="0.3">
      <c r="D25" s="683"/>
      <c r="E25" s="518"/>
      <c r="F25" s="1452" t="b">
        <v>0</v>
      </c>
      <c r="G25" s="1452"/>
      <c r="I25" s="686" t="s">
        <v>1042</v>
      </c>
      <c r="J25" s="511"/>
      <c r="K25" s="511"/>
      <c r="L25" s="511"/>
      <c r="M25" s="511"/>
      <c r="N25" s="511"/>
      <c r="O25" s="511"/>
      <c r="P25" s="511"/>
      <c r="Q25" s="511"/>
      <c r="R25" s="511"/>
      <c r="S25" s="511"/>
      <c r="T25" s="511"/>
      <c r="U25" s="511"/>
      <c r="AC25" s="518"/>
      <c r="AD25" s="518"/>
      <c r="AE25" s="518"/>
      <c r="AF25" s="518"/>
      <c r="AG25" s="518"/>
      <c r="AH25" s="518"/>
      <c r="AI25" s="518"/>
      <c r="AJ25" s="518"/>
      <c r="AK25" s="518"/>
      <c r="AL25" s="518"/>
      <c r="AM25" s="518"/>
      <c r="AN25" s="518"/>
      <c r="AO25" s="518"/>
      <c r="AP25" s="518"/>
      <c r="AQ25" s="518"/>
      <c r="AR25" s="518"/>
      <c r="AS25" s="518"/>
      <c r="AT25" s="518"/>
      <c r="AU25" s="518"/>
      <c r="AV25" s="518"/>
      <c r="AW25" s="518"/>
      <c r="AX25" s="518"/>
      <c r="AY25" s="518"/>
      <c r="AZ25" s="518"/>
      <c r="BA25" s="518"/>
      <c r="BB25" s="518"/>
      <c r="BC25" s="518"/>
      <c r="BD25" s="518"/>
      <c r="BE25" s="518"/>
      <c r="BF25" s="518"/>
      <c r="BG25" s="518"/>
      <c r="BH25" s="518"/>
      <c r="BI25" s="518"/>
      <c r="BJ25" s="684"/>
      <c r="BY25" s="239"/>
      <c r="BZ25" s="239"/>
      <c r="CA25" s="239"/>
      <c r="CB25" s="239"/>
      <c r="CC25" s="239"/>
    </row>
    <row r="26" spans="2:102" ht="16.95" customHeight="1" x14ac:dyDescent="0.3">
      <c r="D26" s="683"/>
      <c r="E26" s="518"/>
      <c r="F26" s="516"/>
      <c r="G26" s="518"/>
      <c r="H26" s="518"/>
      <c r="I26" s="518"/>
      <c r="J26" s="518"/>
      <c r="K26" s="518"/>
      <c r="L26" s="518"/>
      <c r="M26" s="518"/>
      <c r="N26" s="518"/>
      <c r="O26" s="518"/>
      <c r="P26" s="518"/>
      <c r="Q26" s="518"/>
      <c r="R26" s="518"/>
      <c r="S26" s="518"/>
      <c r="T26" s="518"/>
      <c r="U26" s="518"/>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AT26" s="518"/>
      <c r="AU26" s="518"/>
      <c r="AV26" s="518"/>
      <c r="AW26" s="518"/>
      <c r="AX26" s="518"/>
      <c r="AY26" s="518"/>
      <c r="AZ26" s="518"/>
      <c r="BA26" s="518"/>
      <c r="BB26" s="518"/>
      <c r="BC26" s="518"/>
      <c r="BD26" s="518"/>
      <c r="BE26" s="518"/>
      <c r="BF26" s="518"/>
      <c r="BG26" s="518"/>
      <c r="BH26" s="518"/>
      <c r="BI26" s="518"/>
      <c r="BJ26" s="684"/>
    </row>
    <row r="27" spans="2:102" ht="16.95" customHeight="1" thickBot="1" x14ac:dyDescent="0.35">
      <c r="D27" s="612"/>
      <c r="E27" s="613"/>
      <c r="F27" s="613"/>
      <c r="G27" s="613"/>
      <c r="H27" s="613"/>
      <c r="I27" s="613"/>
      <c r="J27" s="613"/>
      <c r="K27" s="613"/>
      <c r="L27" s="613"/>
      <c r="M27" s="613"/>
      <c r="N27" s="613"/>
      <c r="O27" s="613"/>
      <c r="P27" s="613"/>
      <c r="Q27" s="613"/>
      <c r="R27" s="613"/>
      <c r="S27" s="613"/>
      <c r="T27" s="613"/>
      <c r="U27" s="613"/>
      <c r="V27" s="613"/>
      <c r="W27" s="613"/>
      <c r="X27" s="613"/>
      <c r="Y27" s="613"/>
      <c r="Z27" s="613"/>
      <c r="AA27" s="613"/>
      <c r="AB27" s="613"/>
      <c r="AC27" s="613"/>
      <c r="AD27" s="613"/>
      <c r="AE27" s="613"/>
      <c r="AF27" s="613"/>
      <c r="AG27" s="613"/>
      <c r="AH27" s="613"/>
      <c r="AI27" s="613"/>
      <c r="AJ27" s="613"/>
      <c r="AK27" s="613"/>
      <c r="AL27" s="613"/>
      <c r="AM27" s="613"/>
      <c r="AN27" s="613"/>
      <c r="AO27" s="613"/>
      <c r="AP27" s="613"/>
      <c r="AQ27" s="613"/>
      <c r="AR27" s="613"/>
      <c r="AS27" s="613"/>
      <c r="AT27" s="613"/>
      <c r="AU27" s="613"/>
      <c r="AV27" s="613"/>
      <c r="AW27" s="613"/>
      <c r="AX27" s="613"/>
      <c r="AY27" s="613"/>
      <c r="AZ27" s="613"/>
      <c r="BA27" s="613"/>
      <c r="BB27" s="613"/>
      <c r="BC27" s="613"/>
      <c r="BD27" s="613"/>
      <c r="BE27" s="613"/>
      <c r="BF27" s="613"/>
      <c r="BG27" s="613"/>
      <c r="BH27" s="613"/>
      <c r="BI27" s="613"/>
      <c r="BJ27" s="685"/>
    </row>
    <row r="28" spans="2:102" ht="16.95" customHeight="1" x14ac:dyDescent="0.3">
      <c r="D28" s="1453" t="s">
        <v>363</v>
      </c>
      <c r="E28" s="1454"/>
      <c r="F28" s="1454"/>
      <c r="G28" s="1454"/>
      <c r="H28" s="1454"/>
      <c r="I28" s="1454"/>
      <c r="J28" s="1454"/>
      <c r="K28" s="1454"/>
      <c r="L28" s="1454"/>
      <c r="M28" s="1454"/>
      <c r="N28" s="1454"/>
      <c r="O28" s="1454"/>
      <c r="P28" s="1454"/>
      <c r="Q28" s="1454"/>
      <c r="R28" s="1454"/>
      <c r="S28" s="1454"/>
      <c r="T28" s="1454"/>
      <c r="U28" s="1454"/>
      <c r="V28" s="1454"/>
      <c r="W28" s="1454"/>
      <c r="X28" s="1454"/>
      <c r="Y28" s="1454"/>
      <c r="Z28" s="1454"/>
      <c r="AA28" s="1454"/>
      <c r="AB28" s="1454"/>
      <c r="AC28" s="1454"/>
      <c r="AD28" s="1454"/>
      <c r="AE28" s="1454"/>
      <c r="AF28" s="1454"/>
      <c r="AG28" s="1454"/>
      <c r="AH28" s="1454"/>
      <c r="AI28" s="1454"/>
      <c r="AJ28" s="1454"/>
      <c r="AK28" s="1454"/>
      <c r="AL28" s="1454"/>
      <c r="AM28" s="1454"/>
      <c r="AN28" s="1454"/>
      <c r="AO28" s="1454"/>
      <c r="AP28" s="1454"/>
      <c r="AQ28" s="1454"/>
      <c r="AR28" s="1454"/>
      <c r="AS28" s="1454"/>
      <c r="AT28" s="1454"/>
      <c r="AU28" s="1454"/>
      <c r="AV28" s="1454"/>
      <c r="AW28" s="1454"/>
      <c r="AX28" s="1454"/>
      <c r="AY28" s="1454"/>
      <c r="AZ28" s="1454"/>
      <c r="BA28" s="1454"/>
      <c r="BB28" s="1454"/>
      <c r="BC28" s="1454"/>
      <c r="BD28" s="1454"/>
      <c r="BE28" s="1454"/>
      <c r="BF28" s="1454"/>
      <c r="BG28" s="1454"/>
      <c r="BH28" s="1454"/>
      <c r="BI28" s="1454"/>
      <c r="BJ28" s="1455"/>
    </row>
    <row r="29" spans="2:102" ht="16.95" customHeight="1" x14ac:dyDescent="0.3">
      <c r="D29" s="1449" t="s">
        <v>364</v>
      </c>
      <c r="E29" s="1450"/>
      <c r="F29" s="1450"/>
      <c r="G29" s="1450"/>
      <c r="H29" s="1450"/>
      <c r="I29" s="1450"/>
      <c r="J29" s="1450"/>
      <c r="K29" s="1450"/>
      <c r="L29" s="1450"/>
      <c r="M29" s="1450"/>
      <c r="N29" s="1450"/>
      <c r="O29" s="1450"/>
      <c r="P29" s="1450"/>
      <c r="Q29" s="1450"/>
      <c r="R29" s="1450"/>
      <c r="S29" s="1450"/>
      <c r="T29" s="1450"/>
      <c r="U29" s="1450"/>
      <c r="V29" s="1450"/>
      <c r="W29" s="1450"/>
      <c r="X29" s="1450"/>
      <c r="Y29" s="1450"/>
      <c r="Z29" s="1450"/>
      <c r="AA29" s="1450"/>
      <c r="AB29" s="1450"/>
      <c r="AC29" s="1450"/>
      <c r="AD29" s="1450"/>
      <c r="AE29" s="1450"/>
      <c r="AF29" s="1450"/>
      <c r="AG29" s="1450"/>
      <c r="AH29" s="1450"/>
      <c r="AI29" s="1450"/>
      <c r="AJ29" s="1450"/>
      <c r="AK29" s="1450"/>
      <c r="AL29" s="1450"/>
      <c r="AM29" s="1450"/>
      <c r="AN29" s="1450"/>
      <c r="AO29" s="1450"/>
      <c r="AP29" s="1450"/>
      <c r="AQ29" s="1450"/>
      <c r="AR29" s="1450"/>
      <c r="AS29" s="1450"/>
      <c r="AT29" s="1450"/>
      <c r="AU29" s="1450"/>
      <c r="AV29" s="1450"/>
      <c r="AW29" s="1450"/>
      <c r="AX29" s="1450"/>
      <c r="AY29" s="1450"/>
      <c r="AZ29" s="1450"/>
      <c r="BA29" s="1450"/>
      <c r="BB29" s="1450"/>
      <c r="BC29" s="1450"/>
      <c r="BD29" s="1450"/>
      <c r="BE29" s="1450"/>
      <c r="BF29" s="1450"/>
      <c r="BG29" s="1450"/>
      <c r="BH29" s="1450"/>
      <c r="BI29" s="1450"/>
      <c r="BJ29" s="1451"/>
      <c r="BN29" s="986" t="s">
        <v>242</v>
      </c>
      <c r="BO29" s="986"/>
      <c r="BP29" s="986"/>
      <c r="BQ29" s="986"/>
      <c r="BR29" s="986"/>
      <c r="BS29" s="986"/>
      <c r="BT29" s="986"/>
      <c r="BU29" s="986"/>
      <c r="BV29" s="986"/>
      <c r="BW29" s="986"/>
      <c r="BX29" s="986"/>
    </row>
    <row r="30" spans="2:102" ht="16.95" customHeight="1" x14ac:dyDescent="0.3">
      <c r="D30" s="1449"/>
      <c r="E30" s="1450"/>
      <c r="F30" s="1450"/>
      <c r="G30" s="1450"/>
      <c r="H30" s="1450"/>
      <c r="I30" s="1450"/>
      <c r="J30" s="1450"/>
      <c r="K30" s="1450"/>
      <c r="L30" s="1450"/>
      <c r="M30" s="1450"/>
      <c r="N30" s="1450"/>
      <c r="O30" s="1450"/>
      <c r="P30" s="1450"/>
      <c r="Q30" s="1450"/>
      <c r="R30" s="1450"/>
      <c r="S30" s="1450"/>
      <c r="T30" s="1450"/>
      <c r="U30" s="1450"/>
      <c r="V30" s="1450"/>
      <c r="W30" s="1450"/>
      <c r="X30" s="1450"/>
      <c r="Y30" s="1450"/>
      <c r="Z30" s="1450"/>
      <c r="AA30" s="1450"/>
      <c r="AB30" s="1450"/>
      <c r="AC30" s="1450"/>
      <c r="AD30" s="1450"/>
      <c r="AE30" s="1450"/>
      <c r="AF30" s="1450"/>
      <c r="AG30" s="1450"/>
      <c r="AH30" s="1450"/>
      <c r="AI30" s="1450"/>
      <c r="AJ30" s="1450"/>
      <c r="AK30" s="1450"/>
      <c r="AL30" s="1450"/>
      <c r="AM30" s="1450"/>
      <c r="AN30" s="1450"/>
      <c r="AO30" s="1450"/>
      <c r="AP30" s="1450"/>
      <c r="AQ30" s="1450"/>
      <c r="AR30" s="1450"/>
      <c r="AS30" s="1450"/>
      <c r="AT30" s="1450"/>
      <c r="AU30" s="1450"/>
      <c r="AV30" s="1450"/>
      <c r="AW30" s="1450"/>
      <c r="AX30" s="1450"/>
      <c r="AY30" s="1450"/>
      <c r="AZ30" s="1450"/>
      <c r="BA30" s="1450"/>
      <c r="BB30" s="1450"/>
      <c r="BC30" s="1450"/>
      <c r="BD30" s="1450"/>
      <c r="BE30" s="1450"/>
      <c r="BF30" s="1450"/>
      <c r="BG30" s="1450"/>
      <c r="BH30" s="1450"/>
      <c r="BI30" s="1450"/>
      <c r="BJ30" s="1451"/>
    </row>
    <row r="31" spans="2:102" ht="16.95" customHeight="1" x14ac:dyDescent="0.3">
      <c r="D31" s="155"/>
      <c r="F31" s="519"/>
      <c r="G31" s="519"/>
      <c r="H31" s="1444" t="s">
        <v>365</v>
      </c>
      <c r="I31" s="1444"/>
      <c r="J31" s="1444"/>
      <c r="K31" s="1444"/>
      <c r="L31" s="1444"/>
      <c r="M31" s="1444"/>
      <c r="N31" s="511"/>
      <c r="O31" s="511"/>
      <c r="P31" s="511"/>
      <c r="Q31" s="511"/>
      <c r="R31" s="1445" t="s">
        <v>366</v>
      </c>
      <c r="S31" s="1445"/>
      <c r="T31" s="1445"/>
      <c r="U31" s="1445"/>
      <c r="V31" s="1445"/>
      <c r="W31" s="1445"/>
      <c r="X31" s="1445"/>
      <c r="Y31" s="1445"/>
      <c r="Z31" s="1445"/>
      <c r="AA31" s="1445"/>
      <c r="AB31" s="1445"/>
      <c r="AC31" s="1445"/>
      <c r="AD31" s="1445"/>
      <c r="AE31" s="1445"/>
      <c r="AF31" s="1445"/>
      <c r="AG31" s="1445"/>
      <c r="AH31" s="1445"/>
      <c r="AI31" s="1445"/>
      <c r="AJ31" s="1445"/>
      <c r="AK31" s="1445"/>
      <c r="AL31" s="1445"/>
      <c r="AM31" s="1445"/>
      <c r="AN31" s="1445"/>
      <c r="AO31" s="1445"/>
      <c r="AP31" s="1445"/>
      <c r="AQ31" s="1445"/>
      <c r="AR31" s="1445"/>
      <c r="AS31" s="1445"/>
      <c r="AT31" s="1445"/>
      <c r="AU31" s="1445"/>
      <c r="AV31" s="1445"/>
      <c r="AW31" s="511"/>
      <c r="AX31" s="511"/>
      <c r="AY31" s="511"/>
      <c r="AZ31" s="511"/>
      <c r="BA31" s="511"/>
      <c r="BB31" s="1444" t="s">
        <v>367</v>
      </c>
      <c r="BC31" s="1444"/>
      <c r="BD31" s="1444"/>
      <c r="BE31" s="1444"/>
      <c r="BF31" s="1444"/>
      <c r="BG31" s="511"/>
      <c r="BH31" s="511"/>
      <c r="BI31" s="511"/>
      <c r="BJ31" s="23"/>
    </row>
    <row r="32" spans="2:102" ht="16.95" customHeight="1" x14ac:dyDescent="0.3">
      <c r="D32" s="130"/>
      <c r="H32" s="1446"/>
      <c r="I32" s="1447"/>
      <c r="J32" s="1447"/>
      <c r="K32" s="1447"/>
      <c r="L32" s="1447"/>
      <c r="M32" s="1447"/>
      <c r="N32" s="27"/>
      <c r="O32" s="27"/>
      <c r="P32" s="27"/>
      <c r="Q32" s="27"/>
      <c r="R32" s="1448"/>
      <c r="S32" s="1448"/>
      <c r="T32" s="1448"/>
      <c r="U32" s="1448"/>
      <c r="V32" s="1448"/>
      <c r="W32" s="1448"/>
      <c r="X32" s="1448"/>
      <c r="Y32" s="1448"/>
      <c r="Z32" s="1448"/>
      <c r="AA32" s="1448"/>
      <c r="AB32" s="1448"/>
      <c r="AC32" s="1448"/>
      <c r="AD32" s="1448"/>
      <c r="AE32" s="1448"/>
      <c r="AF32" s="1448"/>
      <c r="AG32" s="1448"/>
      <c r="AH32" s="1448"/>
      <c r="AI32" s="1448"/>
      <c r="AJ32" s="1448"/>
      <c r="AK32" s="1448"/>
      <c r="AL32" s="1448"/>
      <c r="AM32" s="1448"/>
      <c r="AN32" s="1448"/>
      <c r="AO32" s="1448"/>
      <c r="AP32" s="1448"/>
      <c r="AQ32" s="1448"/>
      <c r="AR32" s="1448"/>
      <c r="AS32" s="1448"/>
      <c r="AT32" s="1448"/>
      <c r="AU32" s="1448"/>
      <c r="AV32" s="1448"/>
      <c r="AW32" s="27"/>
      <c r="AX32" s="27"/>
      <c r="AY32" s="27"/>
      <c r="AZ32" s="27"/>
      <c r="BA32" s="27"/>
      <c r="BB32" s="1448"/>
      <c r="BC32" s="1448"/>
      <c r="BD32" s="1448"/>
      <c r="BE32" s="1448"/>
      <c r="BF32" s="1448"/>
      <c r="BJ32" s="23"/>
    </row>
    <row r="33" spans="4:62" ht="13.5" customHeight="1" x14ac:dyDescent="0.3">
      <c r="D33" s="130"/>
      <c r="H33" s="1446"/>
      <c r="I33" s="1447"/>
      <c r="J33" s="1447"/>
      <c r="K33" s="1447"/>
      <c r="L33" s="1447"/>
      <c r="M33" s="1447"/>
      <c r="N33" s="27"/>
      <c r="O33" s="27"/>
      <c r="P33" s="27"/>
      <c r="Q33" s="27"/>
      <c r="R33" s="1448"/>
      <c r="S33" s="1448"/>
      <c r="T33" s="1448"/>
      <c r="U33" s="1448"/>
      <c r="V33" s="1448"/>
      <c r="W33" s="1448"/>
      <c r="X33" s="1448"/>
      <c r="Y33" s="1448"/>
      <c r="Z33" s="1448"/>
      <c r="AA33" s="1448"/>
      <c r="AB33" s="1448"/>
      <c r="AC33" s="1448"/>
      <c r="AD33" s="1448"/>
      <c r="AE33" s="1448"/>
      <c r="AF33" s="1448"/>
      <c r="AG33" s="1448"/>
      <c r="AH33" s="1448"/>
      <c r="AI33" s="1448"/>
      <c r="AJ33" s="1448"/>
      <c r="AK33" s="1448"/>
      <c r="AL33" s="1448"/>
      <c r="AM33" s="1448"/>
      <c r="AN33" s="1448"/>
      <c r="AO33" s="1448"/>
      <c r="AP33" s="1448"/>
      <c r="AQ33" s="1448"/>
      <c r="AR33" s="1448"/>
      <c r="AS33" s="1448"/>
      <c r="AT33" s="1448"/>
      <c r="AU33" s="1448"/>
      <c r="AV33" s="1448"/>
      <c r="AW33" s="27"/>
      <c r="AX33" s="27"/>
      <c r="AY33" s="27"/>
      <c r="AZ33" s="27"/>
      <c r="BA33" s="27"/>
      <c r="BB33" s="1448"/>
      <c r="BC33" s="1448"/>
      <c r="BD33" s="1448"/>
      <c r="BE33" s="1448"/>
      <c r="BF33" s="1448"/>
      <c r="BJ33" s="23"/>
    </row>
    <row r="34" spans="4:62" ht="18" customHeight="1" x14ac:dyDescent="0.3">
      <c r="D34" s="130"/>
      <c r="H34" s="1446"/>
      <c r="I34" s="1447"/>
      <c r="J34" s="1447"/>
      <c r="K34" s="1447"/>
      <c r="L34" s="1447"/>
      <c r="M34" s="1447"/>
      <c r="N34" s="27"/>
      <c r="O34" s="27"/>
      <c r="P34" s="27"/>
      <c r="Q34" s="27"/>
      <c r="R34" s="1448"/>
      <c r="S34" s="1448"/>
      <c r="T34" s="1448"/>
      <c r="U34" s="1448"/>
      <c r="V34" s="1448"/>
      <c r="W34" s="1448"/>
      <c r="X34" s="1448"/>
      <c r="Y34" s="1448"/>
      <c r="Z34" s="1448"/>
      <c r="AA34" s="1448"/>
      <c r="AB34" s="1448"/>
      <c r="AC34" s="1448"/>
      <c r="AD34" s="1448"/>
      <c r="AE34" s="1448"/>
      <c r="AF34" s="1448"/>
      <c r="AG34" s="1448"/>
      <c r="AH34" s="1448"/>
      <c r="AI34" s="1448"/>
      <c r="AJ34" s="1448"/>
      <c r="AK34" s="1448"/>
      <c r="AL34" s="1448"/>
      <c r="AM34" s="1448"/>
      <c r="AN34" s="1448"/>
      <c r="AO34" s="1448"/>
      <c r="AP34" s="1448"/>
      <c r="AQ34" s="1448"/>
      <c r="AR34" s="1448"/>
      <c r="AS34" s="1448"/>
      <c r="AT34" s="1448"/>
      <c r="AU34" s="1448"/>
      <c r="AV34" s="1448"/>
      <c r="AW34" s="27"/>
      <c r="AX34" s="27"/>
      <c r="AY34" s="27"/>
      <c r="AZ34" s="27"/>
      <c r="BA34" s="27"/>
      <c r="BB34" s="1448"/>
      <c r="BC34" s="1448"/>
      <c r="BD34" s="1448"/>
      <c r="BE34" s="1448"/>
      <c r="BF34" s="1448"/>
      <c r="BJ34" s="23"/>
    </row>
    <row r="35" spans="4:62" ht="18" customHeight="1" x14ac:dyDescent="0.3">
      <c r="D35" s="130"/>
      <c r="H35" s="1446"/>
      <c r="I35" s="1447"/>
      <c r="J35" s="1447"/>
      <c r="K35" s="1447"/>
      <c r="L35" s="1447"/>
      <c r="M35" s="1447"/>
      <c r="N35" s="27"/>
      <c r="O35" s="27"/>
      <c r="P35" s="27"/>
      <c r="Q35" s="27"/>
      <c r="R35" s="1448"/>
      <c r="S35" s="1448"/>
      <c r="T35" s="1448"/>
      <c r="U35" s="1448"/>
      <c r="V35" s="1448"/>
      <c r="W35" s="1448"/>
      <c r="X35" s="1448"/>
      <c r="Y35" s="1448"/>
      <c r="Z35" s="1448"/>
      <c r="AA35" s="1448"/>
      <c r="AB35" s="1448"/>
      <c r="AC35" s="1448"/>
      <c r="AD35" s="1448"/>
      <c r="AE35" s="1448"/>
      <c r="AF35" s="1448"/>
      <c r="AG35" s="1448"/>
      <c r="AH35" s="1448"/>
      <c r="AI35" s="1448"/>
      <c r="AJ35" s="1448"/>
      <c r="AK35" s="1448"/>
      <c r="AL35" s="1448"/>
      <c r="AM35" s="1448"/>
      <c r="AN35" s="1448"/>
      <c r="AO35" s="1448"/>
      <c r="AP35" s="1448"/>
      <c r="AQ35" s="1448"/>
      <c r="AR35" s="1448"/>
      <c r="AS35" s="1448"/>
      <c r="AT35" s="1448"/>
      <c r="AU35" s="1448"/>
      <c r="AV35" s="1448"/>
      <c r="AW35" s="27"/>
      <c r="AX35" s="27"/>
      <c r="AY35" s="27"/>
      <c r="AZ35" s="27"/>
      <c r="BA35" s="27"/>
      <c r="BB35" s="1448"/>
      <c r="BC35" s="1448"/>
      <c r="BD35" s="1448"/>
      <c r="BE35" s="1448"/>
      <c r="BF35" s="1448"/>
      <c r="BJ35" s="23"/>
    </row>
    <row r="36" spans="4:62" ht="18" customHeight="1" thickBot="1" x14ac:dyDescent="0.35">
      <c r="D36" s="24"/>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6"/>
    </row>
    <row r="37" spans="4:62" ht="18" customHeight="1" x14ac:dyDescent="0.3"/>
    <row r="38" spans="4:62" ht="18" customHeight="1" x14ac:dyDescent="0.3"/>
  </sheetData>
  <sheetProtection algorithmName="SHA-512" hashValue="bwGxoWB7ZAuGDIJyGDXVSart8wA/r/6vm8dohXjJ4LZXP9rTvZTnV3tPNkzYYaVZI5/RhesG+LzXzOluFOINrA==" saltValue="XevwPh97Kub9vs7+H9I0sw==" spinCount="100000" sheet="1" objects="1" scenarios="1"/>
  <mergeCells count="46">
    <mergeCell ref="J13:O13"/>
    <mergeCell ref="P13:R13"/>
    <mergeCell ref="S13:BC13"/>
    <mergeCell ref="BD13:BJ13"/>
    <mergeCell ref="D4:BJ5"/>
    <mergeCell ref="D6:BJ8"/>
    <mergeCell ref="D10:P10"/>
    <mergeCell ref="Q10:AT10"/>
    <mergeCell ref="D12:BJ12"/>
    <mergeCell ref="D28:BJ28"/>
    <mergeCell ref="D29:BJ30"/>
    <mergeCell ref="D20:BJ20"/>
    <mergeCell ref="J14:O14"/>
    <mergeCell ref="P14:R14"/>
    <mergeCell ref="S14:BC14"/>
    <mergeCell ref="BD14:BJ14"/>
    <mergeCell ref="J15:O15"/>
    <mergeCell ref="P15:R15"/>
    <mergeCell ref="S15:BC15"/>
    <mergeCell ref="BD15:BJ15"/>
    <mergeCell ref="J16:O16"/>
    <mergeCell ref="P16:R16"/>
    <mergeCell ref="S16:BC16"/>
    <mergeCell ref="BD16:BJ16"/>
    <mergeCell ref="BF19:BH19"/>
    <mergeCell ref="D21:BJ21"/>
    <mergeCell ref="F22:G22"/>
    <mergeCell ref="F23:G23"/>
    <mergeCell ref="F24:G24"/>
    <mergeCell ref="F25:G25"/>
    <mergeCell ref="BN29:BX29"/>
    <mergeCell ref="H31:M31"/>
    <mergeCell ref="R31:AV31"/>
    <mergeCell ref="BB31:BF31"/>
    <mergeCell ref="H35:M35"/>
    <mergeCell ref="R35:AV35"/>
    <mergeCell ref="BB35:BF35"/>
    <mergeCell ref="H33:M33"/>
    <mergeCell ref="R33:AV33"/>
    <mergeCell ref="BB33:BF33"/>
    <mergeCell ref="H34:M34"/>
    <mergeCell ref="R34:AV34"/>
    <mergeCell ref="BB34:BF34"/>
    <mergeCell ref="H32:M32"/>
    <mergeCell ref="R32:AV32"/>
    <mergeCell ref="BB32:BF32"/>
  </mergeCells>
  <conditionalFormatting sqref="P13:BC17">
    <cfRule type="expression" dxfId="19" priority="1">
      <formula>#REF!&gt;5</formula>
    </cfRule>
  </conditionalFormatting>
  <dataValidations count="2">
    <dataValidation allowBlank="1" showInputMessage="1" showErrorMessage="1" promptTitle="Fire Department Name" prompt="You must enter the Fire Department name on the Automatic Aid Response Worksheets" sqref="Q10:AT10" xr:uid="{97FDEDF2-369A-4BF7-A814-A4F06FCB8003}"/>
    <dataValidation type="list" allowBlank="1" showInputMessage="1" showErrorMessage="1" sqref="BF19:BH19" xr:uid="{7B6898B2-94CC-40EA-BF26-0E1630F6EC85}">
      <formula1>$CB$15:$CB$16</formula1>
    </dataValidation>
  </dataValidations>
  <printOptions horizontalCentered="1" verticalCentered="1"/>
  <pageMargins left="0" right="0" top="0" bottom="0" header="1" footer="0"/>
  <pageSetup orientation="portrait" r:id="rId1"/>
  <headerFooter>
    <oddHeader>&amp;C&amp;G</oddHeader>
    <oddFooter>&amp;L&amp;D&amp;R&amp;N</oddFooter>
  </headerFooter>
  <drawing r:id="rId2"/>
  <legacyDrawingHF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3BF05-B7BD-42B1-9967-B399E5C023D8}">
  <sheetPr>
    <tabColor theme="2" tint="-0.89999084444715716"/>
  </sheetPr>
  <dimension ref="C2:L28"/>
  <sheetViews>
    <sheetView showGridLines="0" showRowColHeaders="0" zoomScaleNormal="100" workbookViewId="0">
      <selection activeCell="D6" sqref="D6"/>
    </sheetView>
  </sheetViews>
  <sheetFormatPr defaultRowHeight="14.4" x14ac:dyDescent="0.3"/>
  <cols>
    <col min="1" max="1" width="9.109375" style="259"/>
    <col min="2" max="2" width="3.109375" style="259" customWidth="1"/>
    <col min="3" max="3" width="36.88671875" style="259" bestFit="1" customWidth="1"/>
    <col min="4" max="4" width="10.33203125" style="259" customWidth="1"/>
    <col min="5" max="6" width="9.6640625" style="259" customWidth="1"/>
    <col min="7" max="257" width="9.109375" style="259"/>
    <col min="258" max="258" width="3.109375" style="259" customWidth="1"/>
    <col min="259" max="259" width="36.88671875" style="259" bestFit="1" customWidth="1"/>
    <col min="260" max="260" width="10.33203125" style="259" customWidth="1"/>
    <col min="261" max="262" width="9.6640625" style="259" customWidth="1"/>
    <col min="263" max="513" width="9.109375" style="259"/>
    <col min="514" max="514" width="3.109375" style="259" customWidth="1"/>
    <col min="515" max="515" width="36.88671875" style="259" bestFit="1" customWidth="1"/>
    <col min="516" max="516" width="10.33203125" style="259" customWidth="1"/>
    <col min="517" max="518" width="9.6640625" style="259" customWidth="1"/>
    <col min="519" max="769" width="9.109375" style="259"/>
    <col min="770" max="770" width="3.109375" style="259" customWidth="1"/>
    <col min="771" max="771" width="36.88671875" style="259" bestFit="1" customWidth="1"/>
    <col min="772" max="772" width="10.33203125" style="259" customWidth="1"/>
    <col min="773" max="774" width="9.6640625" style="259" customWidth="1"/>
    <col min="775" max="1025" width="9.109375" style="259"/>
    <col min="1026" max="1026" width="3.109375" style="259" customWidth="1"/>
    <col min="1027" max="1027" width="36.88671875" style="259" bestFit="1" customWidth="1"/>
    <col min="1028" max="1028" width="10.33203125" style="259" customWidth="1"/>
    <col min="1029" max="1030" width="9.6640625" style="259" customWidth="1"/>
    <col min="1031" max="1281" width="9.109375" style="259"/>
    <col min="1282" max="1282" width="3.109375" style="259" customWidth="1"/>
    <col min="1283" max="1283" width="36.88671875" style="259" bestFit="1" customWidth="1"/>
    <col min="1284" max="1284" width="10.33203125" style="259" customWidth="1"/>
    <col min="1285" max="1286" width="9.6640625" style="259" customWidth="1"/>
    <col min="1287" max="1537" width="9.109375" style="259"/>
    <col min="1538" max="1538" width="3.109375" style="259" customWidth="1"/>
    <col min="1539" max="1539" width="36.88671875" style="259" bestFit="1" customWidth="1"/>
    <col min="1540" max="1540" width="10.33203125" style="259" customWidth="1"/>
    <col min="1541" max="1542" width="9.6640625" style="259" customWidth="1"/>
    <col min="1543" max="1793" width="9.109375" style="259"/>
    <col min="1794" max="1794" width="3.109375" style="259" customWidth="1"/>
    <col min="1795" max="1795" width="36.88671875" style="259" bestFit="1" customWidth="1"/>
    <col min="1796" max="1796" width="10.33203125" style="259" customWidth="1"/>
    <col min="1797" max="1798" width="9.6640625" style="259" customWidth="1"/>
    <col min="1799" max="2049" width="9.109375" style="259"/>
    <col min="2050" max="2050" width="3.109375" style="259" customWidth="1"/>
    <col min="2051" max="2051" width="36.88671875" style="259" bestFit="1" customWidth="1"/>
    <col min="2052" max="2052" width="10.33203125" style="259" customWidth="1"/>
    <col min="2053" max="2054" width="9.6640625" style="259" customWidth="1"/>
    <col min="2055" max="2305" width="9.109375" style="259"/>
    <col min="2306" max="2306" width="3.109375" style="259" customWidth="1"/>
    <col min="2307" max="2307" width="36.88671875" style="259" bestFit="1" customWidth="1"/>
    <col min="2308" max="2308" width="10.33203125" style="259" customWidth="1"/>
    <col min="2309" max="2310" width="9.6640625" style="259" customWidth="1"/>
    <col min="2311" max="2561" width="9.109375" style="259"/>
    <col min="2562" max="2562" width="3.109375" style="259" customWidth="1"/>
    <col min="2563" max="2563" width="36.88671875" style="259" bestFit="1" customWidth="1"/>
    <col min="2564" max="2564" width="10.33203125" style="259" customWidth="1"/>
    <col min="2565" max="2566" width="9.6640625" style="259" customWidth="1"/>
    <col min="2567" max="2817" width="9.109375" style="259"/>
    <col min="2818" max="2818" width="3.109375" style="259" customWidth="1"/>
    <col min="2819" max="2819" width="36.88671875" style="259" bestFit="1" customWidth="1"/>
    <col min="2820" max="2820" width="10.33203125" style="259" customWidth="1"/>
    <col min="2821" max="2822" width="9.6640625" style="259" customWidth="1"/>
    <col min="2823" max="3073" width="9.109375" style="259"/>
    <col min="3074" max="3074" width="3.109375" style="259" customWidth="1"/>
    <col min="3075" max="3075" width="36.88671875" style="259" bestFit="1" customWidth="1"/>
    <col min="3076" max="3076" width="10.33203125" style="259" customWidth="1"/>
    <col min="3077" max="3078" width="9.6640625" style="259" customWidth="1"/>
    <col min="3079" max="3329" width="9.109375" style="259"/>
    <col min="3330" max="3330" width="3.109375" style="259" customWidth="1"/>
    <col min="3331" max="3331" width="36.88671875" style="259" bestFit="1" customWidth="1"/>
    <col min="3332" max="3332" width="10.33203125" style="259" customWidth="1"/>
    <col min="3333" max="3334" width="9.6640625" style="259" customWidth="1"/>
    <col min="3335" max="3585" width="9.109375" style="259"/>
    <col min="3586" max="3586" width="3.109375" style="259" customWidth="1"/>
    <col min="3587" max="3587" width="36.88671875" style="259" bestFit="1" customWidth="1"/>
    <col min="3588" max="3588" width="10.33203125" style="259" customWidth="1"/>
    <col min="3589" max="3590" width="9.6640625" style="259" customWidth="1"/>
    <col min="3591" max="3841" width="9.109375" style="259"/>
    <col min="3842" max="3842" width="3.109375" style="259" customWidth="1"/>
    <col min="3843" max="3843" width="36.88671875" style="259" bestFit="1" customWidth="1"/>
    <col min="3844" max="3844" width="10.33203125" style="259" customWidth="1"/>
    <col min="3845" max="3846" width="9.6640625" style="259" customWidth="1"/>
    <col min="3847" max="4097" width="9.109375" style="259"/>
    <col min="4098" max="4098" width="3.109375" style="259" customWidth="1"/>
    <col min="4099" max="4099" width="36.88671875" style="259" bestFit="1" customWidth="1"/>
    <col min="4100" max="4100" width="10.33203125" style="259" customWidth="1"/>
    <col min="4101" max="4102" width="9.6640625" style="259" customWidth="1"/>
    <col min="4103" max="4353" width="9.109375" style="259"/>
    <col min="4354" max="4354" width="3.109375" style="259" customWidth="1"/>
    <col min="4355" max="4355" width="36.88671875" style="259" bestFit="1" customWidth="1"/>
    <col min="4356" max="4356" width="10.33203125" style="259" customWidth="1"/>
    <col min="4357" max="4358" width="9.6640625" style="259" customWidth="1"/>
    <col min="4359" max="4609" width="9.109375" style="259"/>
    <col min="4610" max="4610" width="3.109375" style="259" customWidth="1"/>
    <col min="4611" max="4611" width="36.88671875" style="259" bestFit="1" customWidth="1"/>
    <col min="4612" max="4612" width="10.33203125" style="259" customWidth="1"/>
    <col min="4613" max="4614" width="9.6640625" style="259" customWidth="1"/>
    <col min="4615" max="4865" width="9.109375" style="259"/>
    <col min="4866" max="4866" width="3.109375" style="259" customWidth="1"/>
    <col min="4867" max="4867" width="36.88671875" style="259" bestFit="1" customWidth="1"/>
    <col min="4868" max="4868" width="10.33203125" style="259" customWidth="1"/>
    <col min="4869" max="4870" width="9.6640625" style="259" customWidth="1"/>
    <col min="4871" max="5121" width="9.109375" style="259"/>
    <col min="5122" max="5122" width="3.109375" style="259" customWidth="1"/>
    <col min="5123" max="5123" width="36.88671875" style="259" bestFit="1" customWidth="1"/>
    <col min="5124" max="5124" width="10.33203125" style="259" customWidth="1"/>
    <col min="5125" max="5126" width="9.6640625" style="259" customWidth="1"/>
    <col min="5127" max="5377" width="9.109375" style="259"/>
    <col min="5378" max="5378" width="3.109375" style="259" customWidth="1"/>
    <col min="5379" max="5379" width="36.88671875" style="259" bestFit="1" customWidth="1"/>
    <col min="5380" max="5380" width="10.33203125" style="259" customWidth="1"/>
    <col min="5381" max="5382" width="9.6640625" style="259" customWidth="1"/>
    <col min="5383" max="5633" width="9.109375" style="259"/>
    <col min="5634" max="5634" width="3.109375" style="259" customWidth="1"/>
    <col min="5635" max="5635" width="36.88671875" style="259" bestFit="1" customWidth="1"/>
    <col min="5636" max="5636" width="10.33203125" style="259" customWidth="1"/>
    <col min="5637" max="5638" width="9.6640625" style="259" customWidth="1"/>
    <col min="5639" max="5889" width="9.109375" style="259"/>
    <col min="5890" max="5890" width="3.109375" style="259" customWidth="1"/>
    <col min="5891" max="5891" width="36.88671875" style="259" bestFit="1" customWidth="1"/>
    <col min="5892" max="5892" width="10.33203125" style="259" customWidth="1"/>
    <col min="5893" max="5894" width="9.6640625" style="259" customWidth="1"/>
    <col min="5895" max="6145" width="9.109375" style="259"/>
    <col min="6146" max="6146" width="3.109375" style="259" customWidth="1"/>
    <col min="6147" max="6147" width="36.88671875" style="259" bestFit="1" customWidth="1"/>
    <col min="6148" max="6148" width="10.33203125" style="259" customWidth="1"/>
    <col min="6149" max="6150" width="9.6640625" style="259" customWidth="1"/>
    <col min="6151" max="6401" width="9.109375" style="259"/>
    <col min="6402" max="6402" width="3.109375" style="259" customWidth="1"/>
    <col min="6403" max="6403" width="36.88671875" style="259" bestFit="1" customWidth="1"/>
    <col min="6404" max="6404" width="10.33203125" style="259" customWidth="1"/>
    <col min="6405" max="6406" width="9.6640625" style="259" customWidth="1"/>
    <col min="6407" max="6657" width="9.109375" style="259"/>
    <col min="6658" max="6658" width="3.109375" style="259" customWidth="1"/>
    <col min="6659" max="6659" width="36.88671875" style="259" bestFit="1" customWidth="1"/>
    <col min="6660" max="6660" width="10.33203125" style="259" customWidth="1"/>
    <col min="6661" max="6662" width="9.6640625" style="259" customWidth="1"/>
    <col min="6663" max="6913" width="9.109375" style="259"/>
    <col min="6914" max="6914" width="3.109375" style="259" customWidth="1"/>
    <col min="6915" max="6915" width="36.88671875" style="259" bestFit="1" customWidth="1"/>
    <col min="6916" max="6916" width="10.33203125" style="259" customWidth="1"/>
    <col min="6917" max="6918" width="9.6640625" style="259" customWidth="1"/>
    <col min="6919" max="7169" width="9.109375" style="259"/>
    <col min="7170" max="7170" width="3.109375" style="259" customWidth="1"/>
    <col min="7171" max="7171" width="36.88671875" style="259" bestFit="1" customWidth="1"/>
    <col min="7172" max="7172" width="10.33203125" style="259" customWidth="1"/>
    <col min="7173" max="7174" width="9.6640625" style="259" customWidth="1"/>
    <col min="7175" max="7425" width="9.109375" style="259"/>
    <col min="7426" max="7426" width="3.109375" style="259" customWidth="1"/>
    <col min="7427" max="7427" width="36.88671875" style="259" bestFit="1" customWidth="1"/>
    <col min="7428" max="7428" width="10.33203125" style="259" customWidth="1"/>
    <col min="7429" max="7430" width="9.6640625" style="259" customWidth="1"/>
    <col min="7431" max="7681" width="9.109375" style="259"/>
    <col min="7682" max="7682" width="3.109375" style="259" customWidth="1"/>
    <col min="7683" max="7683" width="36.88671875" style="259" bestFit="1" customWidth="1"/>
    <col min="7684" max="7684" width="10.33203125" style="259" customWidth="1"/>
    <col min="7685" max="7686" width="9.6640625" style="259" customWidth="1"/>
    <col min="7687" max="7937" width="9.109375" style="259"/>
    <col min="7938" max="7938" width="3.109375" style="259" customWidth="1"/>
    <col min="7939" max="7939" width="36.88671875" style="259" bestFit="1" customWidth="1"/>
    <col min="7940" max="7940" width="10.33203125" style="259" customWidth="1"/>
    <col min="7941" max="7942" width="9.6640625" style="259" customWidth="1"/>
    <col min="7943" max="8193" width="9.109375" style="259"/>
    <col min="8194" max="8194" width="3.109375" style="259" customWidth="1"/>
    <col min="8195" max="8195" width="36.88671875" style="259" bestFit="1" customWidth="1"/>
    <col min="8196" max="8196" width="10.33203125" style="259" customWidth="1"/>
    <col min="8197" max="8198" width="9.6640625" style="259" customWidth="1"/>
    <col min="8199" max="8449" width="9.109375" style="259"/>
    <col min="8450" max="8450" width="3.109375" style="259" customWidth="1"/>
    <col min="8451" max="8451" width="36.88671875" style="259" bestFit="1" customWidth="1"/>
    <col min="8452" max="8452" width="10.33203125" style="259" customWidth="1"/>
    <col min="8453" max="8454" width="9.6640625" style="259" customWidth="1"/>
    <col min="8455" max="8705" width="9.109375" style="259"/>
    <col min="8706" max="8706" width="3.109375" style="259" customWidth="1"/>
    <col min="8707" max="8707" width="36.88671875" style="259" bestFit="1" customWidth="1"/>
    <col min="8708" max="8708" width="10.33203125" style="259" customWidth="1"/>
    <col min="8709" max="8710" width="9.6640625" style="259" customWidth="1"/>
    <col min="8711" max="8961" width="9.109375" style="259"/>
    <col min="8962" max="8962" width="3.109375" style="259" customWidth="1"/>
    <col min="8963" max="8963" width="36.88671875" style="259" bestFit="1" customWidth="1"/>
    <col min="8964" max="8964" width="10.33203125" style="259" customWidth="1"/>
    <col min="8965" max="8966" width="9.6640625" style="259" customWidth="1"/>
    <col min="8967" max="9217" width="9.109375" style="259"/>
    <col min="9218" max="9218" width="3.109375" style="259" customWidth="1"/>
    <col min="9219" max="9219" width="36.88671875" style="259" bestFit="1" customWidth="1"/>
    <col min="9220" max="9220" width="10.33203125" style="259" customWidth="1"/>
    <col min="9221" max="9222" width="9.6640625" style="259" customWidth="1"/>
    <col min="9223" max="9473" width="9.109375" style="259"/>
    <col min="9474" max="9474" width="3.109375" style="259" customWidth="1"/>
    <col min="9475" max="9475" width="36.88671875" style="259" bestFit="1" customWidth="1"/>
    <col min="9476" max="9476" width="10.33203125" style="259" customWidth="1"/>
    <col min="9477" max="9478" width="9.6640625" style="259" customWidth="1"/>
    <col min="9479" max="9729" width="9.109375" style="259"/>
    <col min="9730" max="9730" width="3.109375" style="259" customWidth="1"/>
    <col min="9731" max="9731" width="36.88671875" style="259" bestFit="1" customWidth="1"/>
    <col min="9732" max="9732" width="10.33203125" style="259" customWidth="1"/>
    <col min="9733" max="9734" width="9.6640625" style="259" customWidth="1"/>
    <col min="9735" max="9985" width="9.109375" style="259"/>
    <col min="9986" max="9986" width="3.109375" style="259" customWidth="1"/>
    <col min="9987" max="9987" width="36.88671875" style="259" bestFit="1" customWidth="1"/>
    <col min="9988" max="9988" width="10.33203125" style="259" customWidth="1"/>
    <col min="9989" max="9990" width="9.6640625" style="259" customWidth="1"/>
    <col min="9991" max="10241" width="9.109375" style="259"/>
    <col min="10242" max="10242" width="3.109375" style="259" customWidth="1"/>
    <col min="10243" max="10243" width="36.88671875" style="259" bestFit="1" customWidth="1"/>
    <col min="10244" max="10244" width="10.33203125" style="259" customWidth="1"/>
    <col min="10245" max="10246" width="9.6640625" style="259" customWidth="1"/>
    <col min="10247" max="10497" width="9.109375" style="259"/>
    <col min="10498" max="10498" width="3.109375" style="259" customWidth="1"/>
    <col min="10499" max="10499" width="36.88671875" style="259" bestFit="1" customWidth="1"/>
    <col min="10500" max="10500" width="10.33203125" style="259" customWidth="1"/>
    <col min="10501" max="10502" width="9.6640625" style="259" customWidth="1"/>
    <col min="10503" max="10753" width="9.109375" style="259"/>
    <col min="10754" max="10754" width="3.109375" style="259" customWidth="1"/>
    <col min="10755" max="10755" width="36.88671875" style="259" bestFit="1" customWidth="1"/>
    <col min="10756" max="10756" width="10.33203125" style="259" customWidth="1"/>
    <col min="10757" max="10758" width="9.6640625" style="259" customWidth="1"/>
    <col min="10759" max="11009" width="9.109375" style="259"/>
    <col min="11010" max="11010" width="3.109375" style="259" customWidth="1"/>
    <col min="11011" max="11011" width="36.88671875" style="259" bestFit="1" customWidth="1"/>
    <col min="11012" max="11012" width="10.33203125" style="259" customWidth="1"/>
    <col min="11013" max="11014" width="9.6640625" style="259" customWidth="1"/>
    <col min="11015" max="11265" width="9.109375" style="259"/>
    <col min="11266" max="11266" width="3.109375" style="259" customWidth="1"/>
    <col min="11267" max="11267" width="36.88671875" style="259" bestFit="1" customWidth="1"/>
    <col min="11268" max="11268" width="10.33203125" style="259" customWidth="1"/>
    <col min="11269" max="11270" width="9.6640625" style="259" customWidth="1"/>
    <col min="11271" max="11521" width="9.109375" style="259"/>
    <col min="11522" max="11522" width="3.109375" style="259" customWidth="1"/>
    <col min="11523" max="11523" width="36.88671875" style="259" bestFit="1" customWidth="1"/>
    <col min="11524" max="11524" width="10.33203125" style="259" customWidth="1"/>
    <col min="11525" max="11526" width="9.6640625" style="259" customWidth="1"/>
    <col min="11527" max="11777" width="9.109375" style="259"/>
    <col min="11778" max="11778" width="3.109375" style="259" customWidth="1"/>
    <col min="11779" max="11779" width="36.88671875" style="259" bestFit="1" customWidth="1"/>
    <col min="11780" max="11780" width="10.33203125" style="259" customWidth="1"/>
    <col min="11781" max="11782" width="9.6640625" style="259" customWidth="1"/>
    <col min="11783" max="12033" width="9.109375" style="259"/>
    <col min="12034" max="12034" width="3.109375" style="259" customWidth="1"/>
    <col min="12035" max="12035" width="36.88671875" style="259" bestFit="1" customWidth="1"/>
    <col min="12036" max="12036" width="10.33203125" style="259" customWidth="1"/>
    <col min="12037" max="12038" width="9.6640625" style="259" customWidth="1"/>
    <col min="12039" max="12289" width="9.109375" style="259"/>
    <col min="12290" max="12290" width="3.109375" style="259" customWidth="1"/>
    <col min="12291" max="12291" width="36.88671875" style="259" bestFit="1" customWidth="1"/>
    <col min="12292" max="12292" width="10.33203125" style="259" customWidth="1"/>
    <col min="12293" max="12294" width="9.6640625" style="259" customWidth="1"/>
    <col min="12295" max="12545" width="9.109375" style="259"/>
    <col min="12546" max="12546" width="3.109375" style="259" customWidth="1"/>
    <col min="12547" max="12547" width="36.88671875" style="259" bestFit="1" customWidth="1"/>
    <col min="12548" max="12548" width="10.33203125" style="259" customWidth="1"/>
    <col min="12549" max="12550" width="9.6640625" style="259" customWidth="1"/>
    <col min="12551" max="12801" width="9.109375" style="259"/>
    <col min="12802" max="12802" width="3.109375" style="259" customWidth="1"/>
    <col min="12803" max="12803" width="36.88671875" style="259" bestFit="1" customWidth="1"/>
    <col min="12804" max="12804" width="10.33203125" style="259" customWidth="1"/>
    <col min="12805" max="12806" width="9.6640625" style="259" customWidth="1"/>
    <col min="12807" max="13057" width="9.109375" style="259"/>
    <col min="13058" max="13058" width="3.109375" style="259" customWidth="1"/>
    <col min="13059" max="13059" width="36.88671875" style="259" bestFit="1" customWidth="1"/>
    <col min="13060" max="13060" width="10.33203125" style="259" customWidth="1"/>
    <col min="13061" max="13062" width="9.6640625" style="259" customWidth="1"/>
    <col min="13063" max="13313" width="9.109375" style="259"/>
    <col min="13314" max="13314" width="3.109375" style="259" customWidth="1"/>
    <col min="13315" max="13315" width="36.88671875" style="259" bestFit="1" customWidth="1"/>
    <col min="13316" max="13316" width="10.33203125" style="259" customWidth="1"/>
    <col min="13317" max="13318" width="9.6640625" style="259" customWidth="1"/>
    <col min="13319" max="13569" width="9.109375" style="259"/>
    <col min="13570" max="13570" width="3.109375" style="259" customWidth="1"/>
    <col min="13571" max="13571" width="36.88671875" style="259" bestFit="1" customWidth="1"/>
    <col min="13572" max="13572" width="10.33203125" style="259" customWidth="1"/>
    <col min="13573" max="13574" width="9.6640625" style="259" customWidth="1"/>
    <col min="13575" max="13825" width="9.109375" style="259"/>
    <col min="13826" max="13826" width="3.109375" style="259" customWidth="1"/>
    <col min="13827" max="13827" width="36.88671875" style="259" bestFit="1" customWidth="1"/>
    <col min="13828" max="13828" width="10.33203125" style="259" customWidth="1"/>
    <col min="13829" max="13830" width="9.6640625" style="259" customWidth="1"/>
    <col min="13831" max="14081" width="9.109375" style="259"/>
    <col min="14082" max="14082" width="3.109375" style="259" customWidth="1"/>
    <col min="14083" max="14083" width="36.88671875" style="259" bestFit="1" customWidth="1"/>
    <col min="14084" max="14084" width="10.33203125" style="259" customWidth="1"/>
    <col min="14085" max="14086" width="9.6640625" style="259" customWidth="1"/>
    <col min="14087" max="14337" width="9.109375" style="259"/>
    <col min="14338" max="14338" width="3.109375" style="259" customWidth="1"/>
    <col min="14339" max="14339" width="36.88671875" style="259" bestFit="1" customWidth="1"/>
    <col min="14340" max="14340" width="10.33203125" style="259" customWidth="1"/>
    <col min="14341" max="14342" width="9.6640625" style="259" customWidth="1"/>
    <col min="14343" max="14593" width="9.109375" style="259"/>
    <col min="14594" max="14594" width="3.109375" style="259" customWidth="1"/>
    <col min="14595" max="14595" width="36.88671875" style="259" bestFit="1" customWidth="1"/>
    <col min="14596" max="14596" width="10.33203125" style="259" customWidth="1"/>
    <col min="14597" max="14598" width="9.6640625" style="259" customWidth="1"/>
    <col min="14599" max="14849" width="9.109375" style="259"/>
    <col min="14850" max="14850" width="3.109375" style="259" customWidth="1"/>
    <col min="14851" max="14851" width="36.88671875" style="259" bestFit="1" customWidth="1"/>
    <col min="14852" max="14852" width="10.33203125" style="259" customWidth="1"/>
    <col min="14853" max="14854" width="9.6640625" style="259" customWidth="1"/>
    <col min="14855" max="15105" width="9.109375" style="259"/>
    <col min="15106" max="15106" width="3.109375" style="259" customWidth="1"/>
    <col min="15107" max="15107" width="36.88671875" style="259" bestFit="1" customWidth="1"/>
    <col min="15108" max="15108" width="10.33203125" style="259" customWidth="1"/>
    <col min="15109" max="15110" width="9.6640625" style="259" customWidth="1"/>
    <col min="15111" max="15361" width="9.109375" style="259"/>
    <col min="15362" max="15362" width="3.109375" style="259" customWidth="1"/>
    <col min="15363" max="15363" width="36.88671875" style="259" bestFit="1" customWidth="1"/>
    <col min="15364" max="15364" width="10.33203125" style="259" customWidth="1"/>
    <col min="15365" max="15366" width="9.6640625" style="259" customWidth="1"/>
    <col min="15367" max="15617" width="9.109375" style="259"/>
    <col min="15618" max="15618" width="3.109375" style="259" customWidth="1"/>
    <col min="15619" max="15619" width="36.88671875" style="259" bestFit="1" customWidth="1"/>
    <col min="15620" max="15620" width="10.33203125" style="259" customWidth="1"/>
    <col min="15621" max="15622" width="9.6640625" style="259" customWidth="1"/>
    <col min="15623" max="15873" width="9.109375" style="259"/>
    <col min="15874" max="15874" width="3.109375" style="259" customWidth="1"/>
    <col min="15875" max="15875" width="36.88671875" style="259" bestFit="1" customWidth="1"/>
    <col min="15876" max="15876" width="10.33203125" style="259" customWidth="1"/>
    <col min="15877" max="15878" width="9.6640625" style="259" customWidth="1"/>
    <col min="15879" max="16129" width="9.109375" style="259"/>
    <col min="16130" max="16130" width="3.109375" style="259" customWidth="1"/>
    <col min="16131" max="16131" width="36.88671875" style="259" bestFit="1" customWidth="1"/>
    <col min="16132" max="16132" width="10.33203125" style="259" customWidth="1"/>
    <col min="16133" max="16134" width="9.6640625" style="259" customWidth="1"/>
    <col min="16135" max="16384" width="9.109375" style="259"/>
  </cols>
  <sheetData>
    <row r="2" spans="3:12" ht="15" thickBot="1" x14ac:dyDescent="0.35"/>
    <row r="3" spans="3:12" ht="17.25" customHeight="1" x14ac:dyDescent="0.3">
      <c r="C3" s="1461" t="s">
        <v>639</v>
      </c>
      <c r="D3" s="1462"/>
      <c r="E3" s="1465" t="s">
        <v>640</v>
      </c>
      <c r="F3" s="1467" t="s">
        <v>641</v>
      </c>
    </row>
    <row r="4" spans="3:12" ht="14.25" customHeight="1" thickBot="1" x14ac:dyDescent="0.35">
      <c r="C4" s="1463"/>
      <c r="D4" s="1464"/>
      <c r="E4" s="1466"/>
      <c r="F4" s="1468"/>
    </row>
    <row r="5" spans="3:12" ht="20.100000000000001" customHeight="1" thickBot="1" x14ac:dyDescent="0.35">
      <c r="C5" s="1469" t="s">
        <v>735</v>
      </c>
      <c r="D5" s="1470"/>
      <c r="E5" s="1470"/>
      <c r="F5" s="1471"/>
    </row>
    <row r="6" spans="3:12" ht="15" thickBot="1" x14ac:dyDescent="0.35">
      <c r="C6" s="260" t="s">
        <v>642</v>
      </c>
      <c r="D6" s="336"/>
      <c r="E6" s="261">
        <f>D6*0.002</f>
        <v>0</v>
      </c>
      <c r="F6" s="262">
        <v>0.2</v>
      </c>
    </row>
    <row r="7" spans="3:12" ht="9" customHeight="1" thickBot="1" x14ac:dyDescent="0.35">
      <c r="C7" s="263"/>
      <c r="E7" s="264"/>
      <c r="F7" s="265"/>
      <c r="L7" s="266"/>
    </row>
    <row r="8" spans="3:12" ht="20.100000000000001" customHeight="1" thickBot="1" x14ac:dyDescent="0.35">
      <c r="C8" s="1472" t="s">
        <v>736</v>
      </c>
      <c r="D8" s="1473"/>
      <c r="E8" s="1473"/>
      <c r="F8" s="1474"/>
      <c r="L8" s="267"/>
    </row>
    <row r="9" spans="3:12" ht="30.75" customHeight="1" thickBot="1" x14ac:dyDescent="0.35">
      <c r="C9" s="1475" t="s">
        <v>643</v>
      </c>
      <c r="D9" s="1476"/>
      <c r="E9" s="337">
        <v>0.15</v>
      </c>
      <c r="F9" s="268">
        <v>0.15</v>
      </c>
    </row>
    <row r="10" spans="3:12" ht="9" customHeight="1" thickBot="1" x14ac:dyDescent="0.35">
      <c r="C10" s="263"/>
      <c r="E10" s="264"/>
      <c r="F10" s="265"/>
    </row>
    <row r="11" spans="3:12" ht="20.100000000000001" customHeight="1" thickBot="1" x14ac:dyDescent="0.35">
      <c r="C11" s="1469" t="s">
        <v>644</v>
      </c>
      <c r="D11" s="1470"/>
      <c r="E11" s="1470"/>
      <c r="F11" s="1471"/>
    </row>
    <row r="12" spans="3:12" ht="45.75" customHeight="1" thickBot="1" x14ac:dyDescent="0.35">
      <c r="C12" s="1477" t="s">
        <v>645</v>
      </c>
      <c r="D12" s="1478"/>
      <c r="E12" s="338">
        <v>0.1</v>
      </c>
      <c r="F12" s="269">
        <v>0.1</v>
      </c>
    </row>
    <row r="13" spans="3:12" ht="9" customHeight="1" thickBot="1" x14ac:dyDescent="0.35">
      <c r="C13" s="263"/>
      <c r="E13" s="270"/>
      <c r="F13" s="265"/>
    </row>
    <row r="14" spans="3:12" ht="20.100000000000001" customHeight="1" thickBot="1" x14ac:dyDescent="0.35">
      <c r="C14" s="1469" t="s">
        <v>734</v>
      </c>
      <c r="D14" s="1470"/>
      <c r="E14" s="1470"/>
      <c r="F14" s="1471"/>
    </row>
    <row r="15" spans="3:12" ht="30" customHeight="1" x14ac:dyDescent="0.3">
      <c r="C15" s="1479" t="s">
        <v>646</v>
      </c>
      <c r="D15" s="1480"/>
      <c r="E15" s="339"/>
      <c r="F15" s="271">
        <v>0.35</v>
      </c>
    </row>
    <row r="16" spans="3:12" x14ac:dyDescent="0.3">
      <c r="C16" s="1481" t="s">
        <v>647</v>
      </c>
      <c r="D16" s="1482"/>
      <c r="E16" s="272"/>
      <c r="F16" s="273"/>
    </row>
    <row r="17" spans="3:6" ht="30" customHeight="1" x14ac:dyDescent="0.3">
      <c r="C17" s="1459" t="s">
        <v>648</v>
      </c>
      <c r="D17" s="1460"/>
      <c r="E17" s="340"/>
      <c r="F17" s="273">
        <v>0.2</v>
      </c>
    </row>
    <row r="18" spans="3:6" x14ac:dyDescent="0.3">
      <c r="C18" s="1481" t="s">
        <v>647</v>
      </c>
      <c r="D18" s="1482"/>
      <c r="E18" s="272"/>
      <c r="F18" s="273"/>
    </row>
    <row r="19" spans="3:6" ht="33" customHeight="1" thickBot="1" x14ac:dyDescent="0.35">
      <c r="C19" s="1483" t="s">
        <v>649</v>
      </c>
      <c r="D19" s="1484"/>
      <c r="E19" s="341"/>
      <c r="F19" s="274">
        <v>0.1</v>
      </c>
    </row>
    <row r="20" spans="3:6" ht="9" customHeight="1" thickBot="1" x14ac:dyDescent="0.35">
      <c r="C20" s="263"/>
      <c r="E20" s="270"/>
      <c r="F20" s="265"/>
    </row>
    <row r="21" spans="3:6" ht="20.100000000000001" customHeight="1" thickBot="1" x14ac:dyDescent="0.35">
      <c r="C21" s="1469" t="s">
        <v>650</v>
      </c>
      <c r="D21" s="1470"/>
      <c r="E21" s="1470"/>
      <c r="F21" s="1471"/>
    </row>
    <row r="22" spans="3:6" ht="30" customHeight="1" x14ac:dyDescent="0.3">
      <c r="C22" s="1485" t="s">
        <v>651</v>
      </c>
      <c r="D22" s="1486"/>
      <c r="E22" s="342">
        <v>0.1</v>
      </c>
      <c r="F22" s="275">
        <v>0.1</v>
      </c>
    </row>
    <row r="23" spans="3:6" x14ac:dyDescent="0.3">
      <c r="C23" s="1481" t="s">
        <v>647</v>
      </c>
      <c r="D23" s="1487"/>
      <c r="E23" s="276"/>
      <c r="F23" s="277"/>
    </row>
    <row r="24" spans="3:6" ht="30.75" customHeight="1" thickBot="1" x14ac:dyDescent="0.35">
      <c r="C24" s="1488" t="s">
        <v>652</v>
      </c>
      <c r="D24" s="1489"/>
      <c r="E24" s="341"/>
      <c r="F24" s="278">
        <v>0.05</v>
      </c>
    </row>
    <row r="25" spans="3:6" ht="9" customHeight="1" thickBot="1" x14ac:dyDescent="0.35">
      <c r="C25" s="263"/>
      <c r="E25" s="270"/>
      <c r="F25" s="279"/>
    </row>
    <row r="26" spans="3:6" ht="20.100000000000001" customHeight="1" thickBot="1" x14ac:dyDescent="0.35">
      <c r="C26" s="1469" t="s">
        <v>653</v>
      </c>
      <c r="D26" s="1470"/>
      <c r="E26" s="1470"/>
      <c r="F26" s="1471"/>
    </row>
    <row r="27" spans="3:6" ht="50.25" customHeight="1" thickBot="1" x14ac:dyDescent="0.35">
      <c r="C27" s="1477" t="s">
        <v>654</v>
      </c>
      <c r="D27" s="1478"/>
      <c r="E27" s="338">
        <v>0.1</v>
      </c>
      <c r="F27" s="269">
        <v>0.1</v>
      </c>
    </row>
    <row r="28" spans="3:6" ht="15" thickBot="1" x14ac:dyDescent="0.35">
      <c r="E28" s="280">
        <f>SUM(E6:E27)</f>
        <v>0.44999999999999996</v>
      </c>
      <c r="F28" s="281" t="s">
        <v>655</v>
      </c>
    </row>
  </sheetData>
  <sheetProtection algorithmName="SHA-512" hashValue="V6cgYwD8OCQRh2gwo0HEkPG53UrEZmDw4v1hTqbwg+CPIRKIalmn4ZMHbAWgtx2/sj573uMIFClK7FRG1HEx1Q==" saltValue="7fysC81B7heSfqf2hG4vow==" spinCount="100000" sheet="1" objects="1" scenarios="1"/>
  <mergeCells count="20">
    <mergeCell ref="C17:D17"/>
    <mergeCell ref="C3:D4"/>
    <mergeCell ref="E3:E4"/>
    <mergeCell ref="F3:F4"/>
    <mergeCell ref="C5:F5"/>
    <mergeCell ref="C8:F8"/>
    <mergeCell ref="C9:D9"/>
    <mergeCell ref="C11:F11"/>
    <mergeCell ref="C12:D12"/>
    <mergeCell ref="C14:F14"/>
    <mergeCell ref="C15:D15"/>
    <mergeCell ref="C16:D16"/>
    <mergeCell ref="C26:F26"/>
    <mergeCell ref="C27:D27"/>
    <mergeCell ref="C18:D18"/>
    <mergeCell ref="C19:D19"/>
    <mergeCell ref="C21:F21"/>
    <mergeCell ref="C22:D22"/>
    <mergeCell ref="C23:D23"/>
    <mergeCell ref="C24:D24"/>
  </mergeCells>
  <pageMargins left="0.7" right="0.7" top="0.75" bottom="0.75" header="0.3" footer="0.3"/>
  <pageSetup orientation="portrait"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2D2AE5-AD04-4F9E-B63A-BE60540D1A02}">
  <sheetPr>
    <tabColor theme="2" tint="-0.89999084444715716"/>
  </sheetPr>
  <dimension ref="B1:CX38"/>
  <sheetViews>
    <sheetView showGridLines="0" showRowColHeaders="0" zoomScaleNormal="100" workbookViewId="0">
      <selection activeCell="F22" sqref="F22:G22"/>
    </sheetView>
  </sheetViews>
  <sheetFormatPr defaultRowHeight="14.4" x14ac:dyDescent="0.3"/>
  <cols>
    <col min="1" max="1" width="2.6640625" customWidth="1"/>
    <col min="2" max="2" width="27.6640625" customWidth="1"/>
    <col min="3" max="3" width="2.6640625" customWidth="1"/>
    <col min="4" max="61" width="1.5546875" customWidth="1"/>
    <col min="62" max="62" width="3.109375" customWidth="1"/>
    <col min="63" max="72" width="1.5546875" customWidth="1"/>
    <col min="74" max="74" width="4" hidden="1" customWidth="1"/>
    <col min="80" max="80" width="0" hidden="1" customWidth="1"/>
    <col min="81" max="81" width="12.44140625" hidden="1" customWidth="1"/>
    <col min="86" max="86" width="10.6640625" customWidth="1"/>
  </cols>
  <sheetData>
    <row r="1" spans="2:82" ht="5.0999999999999996" customHeight="1" x14ac:dyDescent="0.3"/>
    <row r="2" spans="2:82" x14ac:dyDescent="0.3">
      <c r="AD2" s="144"/>
    </row>
    <row r="3" spans="2:82" ht="9.9" customHeight="1" thickBot="1" x14ac:dyDescent="0.35">
      <c r="D3" s="97"/>
      <c r="E3" s="97"/>
      <c r="F3" s="97"/>
      <c r="G3" s="97"/>
      <c r="H3" s="97"/>
      <c r="I3" s="97"/>
      <c r="J3" s="97"/>
      <c r="K3" s="97"/>
      <c r="L3" s="97"/>
      <c r="M3" s="97"/>
      <c r="N3" s="97"/>
      <c r="O3" s="97"/>
      <c r="P3" s="97"/>
      <c r="Q3" s="97"/>
      <c r="R3" s="97"/>
      <c r="S3" s="97"/>
      <c r="T3" s="97"/>
      <c r="U3" s="97"/>
      <c r="V3" s="97"/>
      <c r="W3" s="97"/>
      <c r="X3" s="97"/>
      <c r="Y3" s="97"/>
    </row>
    <row r="4" spans="2:82" ht="18" customHeight="1" x14ac:dyDescent="0.3">
      <c r="D4" s="1413" t="s">
        <v>782</v>
      </c>
      <c r="E4" s="1414"/>
      <c r="F4" s="1414"/>
      <c r="G4" s="1414"/>
      <c r="H4" s="1414"/>
      <c r="I4" s="1414"/>
      <c r="J4" s="1414"/>
      <c r="K4" s="1414"/>
      <c r="L4" s="1414"/>
      <c r="M4" s="1414"/>
      <c r="N4" s="1414"/>
      <c r="O4" s="1414"/>
      <c r="P4" s="1414"/>
      <c r="Q4" s="1414"/>
      <c r="R4" s="1414"/>
      <c r="S4" s="1414"/>
      <c r="T4" s="1414"/>
      <c r="U4" s="1414"/>
      <c r="V4" s="1414"/>
      <c r="W4" s="1414"/>
      <c r="X4" s="1414"/>
      <c r="Y4" s="1414"/>
      <c r="Z4" s="1414"/>
      <c r="AA4" s="1414"/>
      <c r="AB4" s="1414"/>
      <c r="AC4" s="1414"/>
      <c r="AD4" s="1414"/>
      <c r="AE4" s="1414"/>
      <c r="AF4" s="1414"/>
      <c r="AG4" s="1414"/>
      <c r="AH4" s="1414"/>
      <c r="AI4" s="1414"/>
      <c r="AJ4" s="1414"/>
      <c r="AK4" s="1414"/>
      <c r="AL4" s="1414"/>
      <c r="AM4" s="1414"/>
      <c r="AN4" s="1414"/>
      <c r="AO4" s="1414"/>
      <c r="AP4" s="1414"/>
      <c r="AQ4" s="1414"/>
      <c r="AR4" s="1414"/>
      <c r="AS4" s="1414"/>
      <c r="AT4" s="1414"/>
      <c r="AU4" s="1414"/>
      <c r="AV4" s="1414"/>
      <c r="AW4" s="1414"/>
      <c r="AX4" s="1414"/>
      <c r="AY4" s="1414"/>
      <c r="AZ4" s="1414"/>
      <c r="BA4" s="1414"/>
      <c r="BB4" s="1414"/>
      <c r="BC4" s="1414"/>
      <c r="BD4" s="1414"/>
      <c r="BE4" s="1414"/>
      <c r="BF4" s="1414"/>
      <c r="BG4" s="1414"/>
      <c r="BH4" s="1414"/>
      <c r="BI4" s="1414"/>
      <c r="BJ4" s="1415"/>
      <c r="BK4" s="97"/>
      <c r="BL4" s="97"/>
      <c r="BM4" s="97"/>
      <c r="BN4" s="97"/>
      <c r="BO4" s="97"/>
      <c r="BP4" s="97"/>
      <c r="BQ4" s="97"/>
      <c r="BR4" s="97"/>
      <c r="BS4" s="97"/>
      <c r="BT4" s="97"/>
    </row>
    <row r="5" spans="2:82" ht="6.75" customHeight="1" thickBot="1" x14ac:dyDescent="0.35">
      <c r="D5" s="1416"/>
      <c r="E5" s="1417"/>
      <c r="F5" s="1417"/>
      <c r="G5" s="1417"/>
      <c r="H5" s="1417"/>
      <c r="I5" s="1417"/>
      <c r="J5" s="1417"/>
      <c r="K5" s="1417"/>
      <c r="L5" s="1417"/>
      <c r="M5" s="1417"/>
      <c r="N5" s="1417"/>
      <c r="O5" s="1417"/>
      <c r="P5" s="1417"/>
      <c r="Q5" s="1417"/>
      <c r="R5" s="1417"/>
      <c r="S5" s="1417"/>
      <c r="T5" s="1417"/>
      <c r="U5" s="1417"/>
      <c r="V5" s="1417"/>
      <c r="W5" s="1417"/>
      <c r="X5" s="1417"/>
      <c r="Y5" s="1417"/>
      <c r="Z5" s="1417"/>
      <c r="AA5" s="1417"/>
      <c r="AB5" s="1417"/>
      <c r="AC5" s="1417"/>
      <c r="AD5" s="1417"/>
      <c r="AE5" s="1417"/>
      <c r="AF5" s="1417"/>
      <c r="AG5" s="1417"/>
      <c r="AH5" s="1417"/>
      <c r="AI5" s="1417"/>
      <c r="AJ5" s="1417"/>
      <c r="AK5" s="1417"/>
      <c r="AL5" s="1417"/>
      <c r="AM5" s="1417"/>
      <c r="AN5" s="1417"/>
      <c r="AO5" s="1417"/>
      <c r="AP5" s="1417"/>
      <c r="AQ5" s="1417"/>
      <c r="AR5" s="1417"/>
      <c r="AS5" s="1417"/>
      <c r="AT5" s="1417"/>
      <c r="AU5" s="1417"/>
      <c r="AV5" s="1417"/>
      <c r="AW5" s="1417"/>
      <c r="AX5" s="1417"/>
      <c r="AY5" s="1417"/>
      <c r="AZ5" s="1417"/>
      <c r="BA5" s="1417"/>
      <c r="BB5" s="1417"/>
      <c r="BC5" s="1417"/>
      <c r="BD5" s="1417"/>
      <c r="BE5" s="1417"/>
      <c r="BF5" s="1417"/>
      <c r="BG5" s="1417"/>
      <c r="BH5" s="1417"/>
      <c r="BI5" s="1417"/>
      <c r="BJ5" s="1418"/>
      <c r="BK5" s="97"/>
      <c r="BL5" s="97"/>
      <c r="BM5" s="97"/>
      <c r="BN5" s="97"/>
      <c r="BO5" s="97"/>
      <c r="BP5" s="97"/>
      <c r="BQ5" s="97"/>
      <c r="BR5" s="97"/>
      <c r="BS5" s="97"/>
      <c r="BT5" s="97"/>
    </row>
    <row r="6" spans="2:82" ht="18" customHeight="1" x14ac:dyDescent="0.3">
      <c r="D6" s="1419" t="s">
        <v>357</v>
      </c>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c r="AD6" s="1420"/>
      <c r="AE6" s="1420"/>
      <c r="AF6" s="1420"/>
      <c r="AG6" s="1420"/>
      <c r="AH6" s="1420"/>
      <c r="AI6" s="1420"/>
      <c r="AJ6" s="1420"/>
      <c r="AK6" s="1420"/>
      <c r="AL6" s="1420"/>
      <c r="AM6" s="1420"/>
      <c r="AN6" s="1420"/>
      <c r="AO6" s="1420"/>
      <c r="AP6" s="1420"/>
      <c r="AQ6" s="1420"/>
      <c r="AR6" s="1420"/>
      <c r="AS6" s="1420"/>
      <c r="AT6" s="1420"/>
      <c r="AU6" s="1420"/>
      <c r="AV6" s="1420"/>
      <c r="AW6" s="1420"/>
      <c r="AX6" s="1420"/>
      <c r="AY6" s="1420"/>
      <c r="AZ6" s="1420"/>
      <c r="BA6" s="1420"/>
      <c r="BB6" s="1420"/>
      <c r="BC6" s="1420"/>
      <c r="BD6" s="1420"/>
      <c r="BE6" s="1420"/>
      <c r="BF6" s="1420"/>
      <c r="BG6" s="1420"/>
      <c r="BH6" s="1420"/>
      <c r="BI6" s="1420"/>
      <c r="BJ6" s="1421"/>
      <c r="CA6" s="111"/>
      <c r="CD6" s="282"/>
    </row>
    <row r="7" spans="2:82" ht="18" customHeight="1" x14ac:dyDescent="0.3">
      <c r="D7" s="1422"/>
      <c r="E7" s="1423"/>
      <c r="F7" s="1423"/>
      <c r="G7" s="1423"/>
      <c r="H7" s="1423"/>
      <c r="I7" s="1423"/>
      <c r="J7" s="1423"/>
      <c r="K7" s="1423"/>
      <c r="L7" s="1423"/>
      <c r="M7" s="1423"/>
      <c r="N7" s="1423"/>
      <c r="O7" s="1423"/>
      <c r="P7" s="1423"/>
      <c r="Q7" s="1423"/>
      <c r="R7" s="1423"/>
      <c r="S7" s="1423"/>
      <c r="T7" s="1423"/>
      <c r="U7" s="1423"/>
      <c r="V7" s="1423"/>
      <c r="W7" s="1423"/>
      <c r="X7" s="1423"/>
      <c r="Y7" s="1423"/>
      <c r="Z7" s="1423"/>
      <c r="AA7" s="1423"/>
      <c r="AB7" s="1423"/>
      <c r="AC7" s="1423"/>
      <c r="AD7" s="1423"/>
      <c r="AE7" s="1423"/>
      <c r="AF7" s="1423"/>
      <c r="AG7" s="1423"/>
      <c r="AH7" s="1423"/>
      <c r="AI7" s="1423"/>
      <c r="AJ7" s="1423"/>
      <c r="AK7" s="1423"/>
      <c r="AL7" s="1423"/>
      <c r="AM7" s="1423"/>
      <c r="AN7" s="1423"/>
      <c r="AO7" s="1423"/>
      <c r="AP7" s="1423"/>
      <c r="AQ7" s="1423"/>
      <c r="AR7" s="1423"/>
      <c r="AS7" s="1423"/>
      <c r="AT7" s="1423"/>
      <c r="AU7" s="1423"/>
      <c r="AV7" s="1423"/>
      <c r="AW7" s="1423"/>
      <c r="AX7" s="1423"/>
      <c r="AY7" s="1423"/>
      <c r="AZ7" s="1423"/>
      <c r="BA7" s="1423"/>
      <c r="BB7" s="1423"/>
      <c r="BC7" s="1423"/>
      <c r="BD7" s="1423"/>
      <c r="BE7" s="1423"/>
      <c r="BF7" s="1423"/>
      <c r="BG7" s="1423"/>
      <c r="BH7" s="1423"/>
      <c r="BI7" s="1423"/>
      <c r="BJ7" s="1424"/>
    </row>
    <row r="8" spans="2:82" ht="12" customHeight="1" x14ac:dyDescent="0.3">
      <c r="D8" s="1422"/>
      <c r="E8" s="1423"/>
      <c r="F8" s="1423"/>
      <c r="G8" s="1423"/>
      <c r="H8" s="1423"/>
      <c r="I8" s="1423"/>
      <c r="J8" s="1423"/>
      <c r="K8" s="1423"/>
      <c r="L8" s="1423"/>
      <c r="M8" s="1423"/>
      <c r="N8" s="1423"/>
      <c r="O8" s="1423"/>
      <c r="P8" s="1423"/>
      <c r="Q8" s="1423"/>
      <c r="R8" s="1423"/>
      <c r="S8" s="1423"/>
      <c r="T8" s="1423"/>
      <c r="U8" s="1423"/>
      <c r="V8" s="1423"/>
      <c r="W8" s="1423"/>
      <c r="X8" s="1423"/>
      <c r="Y8" s="1423"/>
      <c r="Z8" s="1423"/>
      <c r="AA8" s="1423"/>
      <c r="AB8" s="1423"/>
      <c r="AC8" s="1423"/>
      <c r="AD8" s="1423"/>
      <c r="AE8" s="1423"/>
      <c r="AF8" s="1423"/>
      <c r="AG8" s="1423"/>
      <c r="AH8" s="1423"/>
      <c r="AI8" s="1423"/>
      <c r="AJ8" s="1423"/>
      <c r="AK8" s="1423"/>
      <c r="AL8" s="1423"/>
      <c r="AM8" s="1423"/>
      <c r="AN8" s="1423"/>
      <c r="AO8" s="1423"/>
      <c r="AP8" s="1423"/>
      <c r="AQ8" s="1423"/>
      <c r="AR8" s="1423"/>
      <c r="AS8" s="1423"/>
      <c r="AT8" s="1423"/>
      <c r="AU8" s="1423"/>
      <c r="AV8" s="1423"/>
      <c r="AW8" s="1423"/>
      <c r="AX8" s="1423"/>
      <c r="AY8" s="1423"/>
      <c r="AZ8" s="1423"/>
      <c r="BA8" s="1423"/>
      <c r="BB8" s="1423"/>
      <c r="BC8" s="1423"/>
      <c r="BD8" s="1423"/>
      <c r="BE8" s="1423"/>
      <c r="BF8" s="1423"/>
      <c r="BG8" s="1423"/>
      <c r="BH8" s="1423"/>
      <c r="BI8" s="1423"/>
      <c r="BJ8" s="1424"/>
    </row>
    <row r="9" spans="2:82" ht="9" customHeight="1" x14ac:dyDescent="0.3">
      <c r="D9" s="145"/>
      <c r="E9" s="513"/>
      <c r="F9" s="513"/>
      <c r="G9" s="513"/>
      <c r="H9" s="513"/>
      <c r="I9" s="513"/>
      <c r="J9" s="513"/>
      <c r="K9" s="513"/>
      <c r="L9" s="513"/>
      <c r="M9" s="513"/>
      <c r="N9" s="513"/>
      <c r="O9" s="513"/>
      <c r="P9" s="513"/>
      <c r="Q9" s="513"/>
      <c r="R9" s="513"/>
      <c r="S9" s="513"/>
      <c r="T9" s="513"/>
      <c r="U9" s="513"/>
      <c r="V9" s="513"/>
      <c r="W9" s="513"/>
      <c r="X9" s="513"/>
      <c r="Y9" s="513"/>
      <c r="Z9" s="513"/>
      <c r="AA9" s="513"/>
      <c r="AB9" s="513"/>
      <c r="AC9" s="513"/>
      <c r="AD9" s="513"/>
      <c r="AE9" s="513"/>
      <c r="AF9" s="513"/>
      <c r="AG9" s="513"/>
      <c r="AH9" s="513"/>
      <c r="AI9" s="513"/>
      <c r="AJ9" s="513"/>
      <c r="AK9" s="513"/>
      <c r="AL9" s="513"/>
      <c r="AM9" s="513"/>
      <c r="AN9" s="513"/>
      <c r="AO9" s="513"/>
      <c r="AP9" s="513"/>
      <c r="AQ9" s="513"/>
      <c r="AR9" s="513"/>
      <c r="AS9" s="513"/>
      <c r="AT9" s="513"/>
      <c r="AU9" s="513"/>
      <c r="AV9" s="513"/>
      <c r="AW9" s="513"/>
      <c r="AX9" s="513"/>
      <c r="AY9" s="513"/>
      <c r="AZ9" s="513"/>
      <c r="BA9" s="513"/>
      <c r="BB9" s="513"/>
      <c r="BC9" s="513"/>
      <c r="BD9" s="513"/>
      <c r="BE9" s="513"/>
      <c r="BF9" s="513"/>
      <c r="BG9" s="513"/>
      <c r="BH9" s="513"/>
      <c r="BI9" s="513"/>
      <c r="BJ9" s="146"/>
    </row>
    <row r="10" spans="2:82" ht="18" customHeight="1" thickBot="1" x14ac:dyDescent="0.35">
      <c r="D10" s="1425" t="s">
        <v>358</v>
      </c>
      <c r="E10" s="1166"/>
      <c r="F10" s="1166"/>
      <c r="G10" s="1166"/>
      <c r="H10" s="1166"/>
      <c r="I10" s="1166"/>
      <c r="J10" s="1166"/>
      <c r="K10" s="1166"/>
      <c r="L10" s="1166"/>
      <c r="M10" s="1166"/>
      <c r="N10" s="1166"/>
      <c r="O10" s="1166"/>
      <c r="P10" s="1426"/>
      <c r="Q10" s="1427">
        <f>'Automatic Response (2)'!S5</f>
        <v>0</v>
      </c>
      <c r="R10" s="1428"/>
      <c r="S10" s="1428"/>
      <c r="T10" s="1428"/>
      <c r="U10" s="1428"/>
      <c r="V10" s="1428"/>
      <c r="W10" s="1428"/>
      <c r="X10" s="1428"/>
      <c r="Y10" s="1428"/>
      <c r="Z10" s="1428"/>
      <c r="AA10" s="1428"/>
      <c r="AB10" s="1428"/>
      <c r="AC10" s="1428"/>
      <c r="AD10" s="1428"/>
      <c r="AE10" s="1428"/>
      <c r="AF10" s="1428"/>
      <c r="AG10" s="1428"/>
      <c r="AH10" s="1428"/>
      <c r="AI10" s="1428"/>
      <c r="AJ10" s="1428"/>
      <c r="AK10" s="1428"/>
      <c r="AL10" s="1428"/>
      <c r="AM10" s="1428"/>
      <c r="AN10" s="1428"/>
      <c r="AO10" s="1428"/>
      <c r="AP10" s="1428"/>
      <c r="AQ10" s="1428"/>
      <c r="AR10" s="1428"/>
      <c r="AS10" s="1428"/>
      <c r="AT10" s="1429"/>
      <c r="AX10" s="5"/>
      <c r="AY10" s="5"/>
      <c r="AZ10" s="5"/>
      <c r="BA10" s="5"/>
      <c r="BB10" s="5"/>
      <c r="BC10" s="5"/>
      <c r="BD10" s="5"/>
      <c r="BE10" s="5"/>
      <c r="BF10" s="5"/>
      <c r="BG10" s="5"/>
      <c r="BH10" s="5"/>
      <c r="BI10" s="5"/>
      <c r="BJ10" s="23"/>
    </row>
    <row r="11" spans="2:82" ht="9" customHeight="1" thickBot="1" x14ac:dyDescent="0.35">
      <c r="B11" s="525"/>
      <c r="D11" s="147"/>
      <c r="E11" s="148"/>
      <c r="F11" s="148"/>
      <c r="G11" s="148"/>
      <c r="H11" s="148"/>
      <c r="I11" s="148"/>
      <c r="J11" s="148"/>
      <c r="K11" s="148"/>
      <c r="L11" s="148"/>
      <c r="M11" s="148"/>
      <c r="N11" s="148"/>
      <c r="O11" s="148"/>
      <c r="P11" s="148"/>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25"/>
      <c r="AP11" s="25"/>
      <c r="AQ11" s="25"/>
      <c r="AR11" s="25"/>
      <c r="AS11" s="25"/>
      <c r="AT11" s="25"/>
      <c r="AU11" s="25"/>
      <c r="AV11" s="25"/>
      <c r="AW11" s="25"/>
      <c r="AX11" s="7"/>
      <c r="AY11" s="7"/>
      <c r="AZ11" s="7"/>
      <c r="BA11" s="7"/>
      <c r="BB11" s="7"/>
      <c r="BC11" s="7"/>
      <c r="BD11" s="7"/>
      <c r="BE11" s="7"/>
      <c r="BF11" s="7"/>
      <c r="BG11" s="7"/>
      <c r="BH11" s="7"/>
      <c r="BI11" s="7"/>
      <c r="BJ11" s="26"/>
    </row>
    <row r="12" spans="2:82" ht="16.95" customHeight="1" x14ac:dyDescent="0.3">
      <c r="B12" s="526"/>
      <c r="D12" s="1439" t="s">
        <v>360</v>
      </c>
      <c r="E12" s="1440"/>
      <c r="F12" s="1440"/>
      <c r="G12" s="1440"/>
      <c r="H12" s="1440"/>
      <c r="I12" s="1440"/>
      <c r="J12" s="1440"/>
      <c r="K12" s="1440"/>
      <c r="L12" s="1440"/>
      <c r="M12" s="1440"/>
      <c r="N12" s="1440"/>
      <c r="O12" s="1440"/>
      <c r="P12" s="1440"/>
      <c r="Q12" s="1440"/>
      <c r="R12" s="1440"/>
      <c r="S12" s="1440"/>
      <c r="T12" s="1440"/>
      <c r="U12" s="1440"/>
      <c r="V12" s="1440"/>
      <c r="W12" s="1440"/>
      <c r="X12" s="1440"/>
      <c r="Y12" s="1440"/>
      <c r="Z12" s="1440"/>
      <c r="AA12" s="1440"/>
      <c r="AB12" s="1440"/>
      <c r="AC12" s="1440"/>
      <c r="AD12" s="1440"/>
      <c r="AE12" s="1440"/>
      <c r="AF12" s="1440"/>
      <c r="AG12" s="1440"/>
      <c r="AH12" s="1440"/>
      <c r="AI12" s="1440"/>
      <c r="AJ12" s="1440"/>
      <c r="AK12" s="1440"/>
      <c r="AL12" s="1440"/>
      <c r="AM12" s="1440"/>
      <c r="AN12" s="1440"/>
      <c r="AO12" s="1440"/>
      <c r="AP12" s="1440"/>
      <c r="AQ12" s="1440"/>
      <c r="AR12" s="1440"/>
      <c r="AS12" s="1440"/>
      <c r="AT12" s="1440"/>
      <c r="AU12" s="1440"/>
      <c r="AV12" s="1440"/>
      <c r="AW12" s="1440"/>
      <c r="AX12" s="1440"/>
      <c r="AY12" s="1440"/>
      <c r="AZ12" s="1440"/>
      <c r="BA12" s="1440"/>
      <c r="BB12" s="1440"/>
      <c r="BC12" s="1440"/>
      <c r="BD12" s="1440"/>
      <c r="BE12" s="1440"/>
      <c r="BF12" s="1440"/>
      <c r="BG12" s="1440"/>
      <c r="BH12" s="1440"/>
      <c r="BI12" s="1440"/>
      <c r="BJ12" s="1441"/>
    </row>
    <row r="13" spans="2:82" ht="17.399999999999999" customHeight="1" x14ac:dyDescent="0.3">
      <c r="B13" s="522"/>
      <c r="D13" s="152"/>
      <c r="E13" s="514"/>
      <c r="F13" s="514"/>
      <c r="G13" s="514"/>
      <c r="H13" s="514"/>
      <c r="I13" s="514"/>
      <c r="J13" s="1430" t="s">
        <v>361</v>
      </c>
      <c r="K13" s="1431"/>
      <c r="L13" s="1431"/>
      <c r="M13" s="1431"/>
      <c r="N13" s="1431"/>
      <c r="O13" s="1432"/>
      <c r="P13" s="1433"/>
      <c r="Q13" s="1434"/>
      <c r="R13" s="1435"/>
      <c r="S13" s="1433"/>
      <c r="T13" s="1434"/>
      <c r="U13" s="1434"/>
      <c r="V13" s="1434"/>
      <c r="W13" s="1434"/>
      <c r="X13" s="1434"/>
      <c r="Y13" s="1434"/>
      <c r="Z13" s="1434"/>
      <c r="AA13" s="1434"/>
      <c r="AB13" s="1434"/>
      <c r="AC13" s="1434"/>
      <c r="AD13" s="1434"/>
      <c r="AE13" s="1434"/>
      <c r="AF13" s="1434"/>
      <c r="AG13" s="1434"/>
      <c r="AH13" s="1434"/>
      <c r="AI13" s="1434"/>
      <c r="AJ13" s="1434"/>
      <c r="AK13" s="1434"/>
      <c r="AL13" s="1434"/>
      <c r="AM13" s="1434"/>
      <c r="AN13" s="1434"/>
      <c r="AO13" s="1434"/>
      <c r="AP13" s="1434"/>
      <c r="AQ13" s="1434"/>
      <c r="AR13" s="1434"/>
      <c r="AS13" s="1434"/>
      <c r="AT13" s="1434"/>
      <c r="AU13" s="1434"/>
      <c r="AV13" s="1434"/>
      <c r="AW13" s="1434"/>
      <c r="AX13" s="1434"/>
      <c r="AY13" s="1434"/>
      <c r="AZ13" s="1434"/>
      <c r="BA13" s="1434"/>
      <c r="BB13" s="1434"/>
      <c r="BC13" s="1435"/>
      <c r="BD13" s="1436"/>
      <c r="BE13" s="1437"/>
      <c r="BF13" s="1437"/>
      <c r="BG13" s="1437"/>
      <c r="BH13" s="1437"/>
      <c r="BI13" s="1437"/>
      <c r="BJ13" s="1438"/>
    </row>
    <row r="14" spans="2:82" ht="18" customHeight="1" x14ac:dyDescent="0.3">
      <c r="B14" s="522"/>
      <c r="D14" s="153"/>
      <c r="E14" s="515"/>
      <c r="F14" s="515"/>
      <c r="G14" s="515"/>
      <c r="H14" s="515"/>
      <c r="I14" s="515"/>
      <c r="J14" s="1430" t="s">
        <v>361</v>
      </c>
      <c r="K14" s="1431"/>
      <c r="L14" s="1431"/>
      <c r="M14" s="1431"/>
      <c r="N14" s="1431"/>
      <c r="O14" s="1432"/>
      <c r="P14" s="1433"/>
      <c r="Q14" s="1434"/>
      <c r="R14" s="1435"/>
      <c r="S14" s="1433"/>
      <c r="T14" s="1434"/>
      <c r="U14" s="1434"/>
      <c r="V14" s="1434"/>
      <c r="W14" s="1434"/>
      <c r="X14" s="1434"/>
      <c r="Y14" s="1434"/>
      <c r="Z14" s="1434"/>
      <c r="AA14" s="1434"/>
      <c r="AB14" s="1434"/>
      <c r="AC14" s="1434"/>
      <c r="AD14" s="1434"/>
      <c r="AE14" s="1434"/>
      <c r="AF14" s="1434"/>
      <c r="AG14" s="1434"/>
      <c r="AH14" s="1434"/>
      <c r="AI14" s="1434"/>
      <c r="AJ14" s="1434"/>
      <c r="AK14" s="1434"/>
      <c r="AL14" s="1434"/>
      <c r="AM14" s="1434"/>
      <c r="AN14" s="1434"/>
      <c r="AO14" s="1434"/>
      <c r="AP14" s="1434"/>
      <c r="AQ14" s="1434"/>
      <c r="AR14" s="1434"/>
      <c r="AS14" s="1434"/>
      <c r="AT14" s="1434"/>
      <c r="AU14" s="1434"/>
      <c r="AV14" s="1434"/>
      <c r="AW14" s="1434"/>
      <c r="AX14" s="1434"/>
      <c r="AY14" s="1434"/>
      <c r="AZ14" s="1434"/>
      <c r="BA14" s="1434"/>
      <c r="BB14" s="1434"/>
      <c r="BC14" s="1435"/>
      <c r="BD14" s="1436"/>
      <c r="BE14" s="1437"/>
      <c r="BF14" s="1437"/>
      <c r="BG14" s="1437"/>
      <c r="BH14" s="1437"/>
      <c r="BI14" s="1437"/>
      <c r="BJ14" s="1438"/>
    </row>
    <row r="15" spans="2:82" ht="16.5" customHeight="1" x14ac:dyDescent="0.3">
      <c r="B15" s="522"/>
      <c r="D15" s="153"/>
      <c r="E15" s="515"/>
      <c r="F15" s="515"/>
      <c r="G15" s="515"/>
      <c r="H15" s="515"/>
      <c r="I15" s="515"/>
      <c r="J15" s="1430" t="s">
        <v>361</v>
      </c>
      <c r="K15" s="1431"/>
      <c r="L15" s="1431"/>
      <c r="M15" s="1431"/>
      <c r="N15" s="1431"/>
      <c r="O15" s="1432"/>
      <c r="P15" s="1433"/>
      <c r="Q15" s="1434"/>
      <c r="R15" s="1435"/>
      <c r="S15" s="1433"/>
      <c r="T15" s="1434"/>
      <c r="U15" s="1434"/>
      <c r="V15" s="1434"/>
      <c r="W15" s="1434"/>
      <c r="X15" s="1434"/>
      <c r="Y15" s="1434"/>
      <c r="Z15" s="1434"/>
      <c r="AA15" s="1434"/>
      <c r="AB15" s="1434"/>
      <c r="AC15" s="1434"/>
      <c r="AD15" s="1434"/>
      <c r="AE15" s="1434"/>
      <c r="AF15" s="1434"/>
      <c r="AG15" s="1434"/>
      <c r="AH15" s="1434"/>
      <c r="AI15" s="1434"/>
      <c r="AJ15" s="1434"/>
      <c r="AK15" s="1434"/>
      <c r="AL15" s="1434"/>
      <c r="AM15" s="1434"/>
      <c r="AN15" s="1434"/>
      <c r="AO15" s="1434"/>
      <c r="AP15" s="1434"/>
      <c r="AQ15" s="1434"/>
      <c r="AR15" s="1434"/>
      <c r="AS15" s="1434"/>
      <c r="AT15" s="1434"/>
      <c r="AU15" s="1434"/>
      <c r="AV15" s="1434"/>
      <c r="AW15" s="1434"/>
      <c r="AX15" s="1434"/>
      <c r="AY15" s="1434"/>
      <c r="AZ15" s="1434"/>
      <c r="BA15" s="1434"/>
      <c r="BB15" s="1434"/>
      <c r="BC15" s="1435"/>
      <c r="BD15" s="1436"/>
      <c r="BE15" s="1437"/>
      <c r="BF15" s="1437"/>
      <c r="BG15" s="1437"/>
      <c r="BH15" s="1437"/>
      <c r="BI15" s="1437"/>
      <c r="BJ15" s="1438"/>
      <c r="CB15" t="s">
        <v>40</v>
      </c>
      <c r="CC15" s="5" t="s">
        <v>45</v>
      </c>
    </row>
    <row r="16" spans="2:82" ht="15.75" customHeight="1" x14ac:dyDescent="0.3">
      <c r="B16" s="522"/>
      <c r="D16" s="153"/>
      <c r="E16" s="515"/>
      <c r="F16" s="515"/>
      <c r="G16" s="515"/>
      <c r="H16" s="515"/>
      <c r="I16" s="515"/>
      <c r="J16" s="1443" t="s">
        <v>361</v>
      </c>
      <c r="K16" s="1443"/>
      <c r="L16" s="1443"/>
      <c r="M16" s="1443"/>
      <c r="N16" s="1443"/>
      <c r="O16" s="1443"/>
      <c r="P16" s="1442"/>
      <c r="Q16" s="1442"/>
      <c r="R16" s="1442"/>
      <c r="S16" s="1442"/>
      <c r="T16" s="1442"/>
      <c r="U16" s="1442"/>
      <c r="V16" s="1442"/>
      <c r="W16" s="1442"/>
      <c r="X16" s="1442"/>
      <c r="Y16" s="1442"/>
      <c r="Z16" s="1442"/>
      <c r="AA16" s="1442"/>
      <c r="AB16" s="1442"/>
      <c r="AC16" s="1442"/>
      <c r="AD16" s="1442"/>
      <c r="AE16" s="1442"/>
      <c r="AF16" s="1442"/>
      <c r="AG16" s="1442"/>
      <c r="AH16" s="1442"/>
      <c r="AI16" s="1442"/>
      <c r="AJ16" s="1442"/>
      <c r="AK16" s="1442"/>
      <c r="AL16" s="1442"/>
      <c r="AM16" s="1442"/>
      <c r="AN16" s="1442"/>
      <c r="AO16" s="1442"/>
      <c r="AP16" s="1442"/>
      <c r="AQ16" s="1442"/>
      <c r="AR16" s="1442"/>
      <c r="AS16" s="1442"/>
      <c r="AT16" s="1442"/>
      <c r="AU16" s="1442"/>
      <c r="AV16" s="1442"/>
      <c r="AW16" s="1442"/>
      <c r="AX16" s="1442"/>
      <c r="AY16" s="1442"/>
      <c r="AZ16" s="1442"/>
      <c r="BA16" s="1442"/>
      <c r="BB16" s="1442"/>
      <c r="BC16" s="1442"/>
      <c r="BD16" s="1436"/>
      <c r="BE16" s="1437"/>
      <c r="BF16" s="1437"/>
      <c r="BG16" s="1437"/>
      <c r="BH16" s="1437"/>
      <c r="BI16" s="1437"/>
      <c r="BJ16" s="1438"/>
      <c r="CB16" t="s">
        <v>41</v>
      </c>
      <c r="CC16" s="5" t="s">
        <v>47</v>
      </c>
    </row>
    <row r="17" spans="2:102" ht="12.75" customHeight="1" thickBot="1" x14ac:dyDescent="0.35">
      <c r="B17" s="524">
        <f>'AA Calcultor  (11)'!E28</f>
        <v>0.44999999999999996</v>
      </c>
      <c r="D17" s="610"/>
      <c r="E17" s="611"/>
      <c r="F17" s="611"/>
      <c r="G17" s="611"/>
      <c r="H17" s="611"/>
      <c r="I17" s="611"/>
      <c r="J17" s="614"/>
      <c r="K17" s="614"/>
      <c r="L17" s="614"/>
      <c r="M17" s="614"/>
      <c r="N17" s="614"/>
      <c r="O17" s="614"/>
      <c r="P17" s="839"/>
      <c r="Q17" s="839"/>
      <c r="R17" s="839"/>
      <c r="S17" s="839"/>
      <c r="T17" s="839"/>
      <c r="U17" s="839"/>
      <c r="V17" s="839"/>
      <c r="W17" s="839"/>
      <c r="X17" s="839"/>
      <c r="Y17" s="839"/>
      <c r="Z17" s="839"/>
      <c r="AA17" s="839"/>
      <c r="AB17" s="839"/>
      <c r="AC17" s="839"/>
      <c r="AD17" s="839"/>
      <c r="AE17" s="839"/>
      <c r="AF17" s="839"/>
      <c r="AG17" s="839"/>
      <c r="AH17" s="839"/>
      <c r="AI17" s="839"/>
      <c r="AJ17" s="839"/>
      <c r="AK17" s="839"/>
      <c r="AL17" s="839"/>
      <c r="AM17" s="839"/>
      <c r="AN17" s="839"/>
      <c r="AO17" s="839"/>
      <c r="AP17" s="839"/>
      <c r="AQ17" s="839"/>
      <c r="AR17" s="839"/>
      <c r="AS17" s="839"/>
      <c r="AT17" s="839"/>
      <c r="AU17" s="839"/>
      <c r="AV17" s="839"/>
      <c r="AW17" s="839"/>
      <c r="AX17" s="839"/>
      <c r="AY17" s="839"/>
      <c r="AZ17" s="839"/>
      <c r="BA17" s="839"/>
      <c r="BB17" s="839"/>
      <c r="BC17" s="839"/>
      <c r="BD17" s="615"/>
      <c r="BE17" s="615"/>
      <c r="BF17" s="615"/>
      <c r="BG17" s="615"/>
      <c r="BH17" s="615"/>
      <c r="BI17" s="615"/>
      <c r="BJ17" s="616"/>
      <c r="CC17" s="5" t="s">
        <v>46</v>
      </c>
    </row>
    <row r="18" spans="2:102" ht="16.95" customHeight="1" thickBot="1" x14ac:dyDescent="0.35">
      <c r="B18" s="523"/>
      <c r="D18" s="508"/>
      <c r="E18" s="509"/>
      <c r="F18" s="509"/>
      <c r="G18" s="509"/>
      <c r="H18" s="509"/>
      <c r="I18" s="509"/>
      <c r="J18" s="510"/>
      <c r="K18" s="510"/>
      <c r="L18" s="511"/>
      <c r="M18" s="512"/>
      <c r="N18" s="512"/>
      <c r="O18" s="512"/>
      <c r="P18" s="512"/>
      <c r="Q18" s="512"/>
      <c r="R18" s="512"/>
      <c r="S18" s="512"/>
      <c r="T18" s="512"/>
      <c r="U18" s="512"/>
      <c r="V18" s="512"/>
      <c r="W18" s="512"/>
      <c r="X18" s="512"/>
      <c r="Y18" s="512"/>
      <c r="Z18" s="512"/>
      <c r="AA18" s="512"/>
      <c r="AB18" s="512"/>
      <c r="AC18" s="512"/>
      <c r="AD18" s="512"/>
      <c r="AE18" s="512"/>
      <c r="AF18" s="512"/>
      <c r="AG18" s="512"/>
      <c r="AH18" s="512"/>
      <c r="AI18" s="512"/>
      <c r="AJ18" s="512"/>
      <c r="AK18" s="512"/>
      <c r="AL18" s="512"/>
      <c r="AM18" s="512"/>
      <c r="AN18" s="512"/>
      <c r="AO18" s="47"/>
      <c r="AP18" s="47"/>
      <c r="AQ18" s="47"/>
      <c r="AR18" s="47"/>
      <c r="AS18" s="47"/>
      <c r="AT18" s="47"/>
      <c r="AU18" s="47"/>
      <c r="AV18" s="47"/>
      <c r="AW18" s="512"/>
      <c r="AX18" s="512"/>
      <c r="AY18" s="512"/>
      <c r="AZ18" s="512"/>
      <c r="BA18" s="512"/>
      <c r="BB18" s="512"/>
      <c r="BC18" s="512"/>
      <c r="BD18" s="512"/>
      <c r="BE18" s="512"/>
      <c r="BF18" s="512"/>
      <c r="BG18" s="512"/>
      <c r="BH18" s="512"/>
      <c r="BJ18" s="23"/>
      <c r="CC18" s="5"/>
    </row>
    <row r="19" spans="2:102" ht="16.95" customHeight="1" x14ac:dyDescent="0.3">
      <c r="D19" s="154" t="s">
        <v>684</v>
      </c>
      <c r="E19" s="516"/>
      <c r="F19" s="516"/>
      <c r="G19" s="516"/>
      <c r="H19" s="516"/>
      <c r="I19" s="516"/>
      <c r="J19" s="516"/>
      <c r="K19" s="516"/>
      <c r="L19" s="516"/>
      <c r="M19" s="516"/>
      <c r="N19" s="516"/>
      <c r="O19" s="516"/>
      <c r="P19" s="516"/>
      <c r="Q19" s="516"/>
      <c r="R19" s="516"/>
      <c r="S19" s="516"/>
      <c r="T19" s="516"/>
      <c r="U19" s="516"/>
      <c r="V19" s="516"/>
      <c r="W19" s="516"/>
      <c r="X19" s="516"/>
      <c r="Y19" s="516"/>
      <c r="Z19" s="516"/>
      <c r="AA19" s="516"/>
      <c r="AB19" s="516"/>
      <c r="AC19" s="516"/>
      <c r="AD19" s="516"/>
      <c r="AE19" s="516"/>
      <c r="AF19" s="516"/>
      <c r="AG19" s="516"/>
      <c r="AH19" s="516"/>
      <c r="AI19" s="517"/>
      <c r="AJ19" s="517"/>
      <c r="AK19" s="517"/>
      <c r="AL19" s="510"/>
      <c r="AM19" s="518"/>
      <c r="BF19" s="1456"/>
      <c r="BG19" s="1457"/>
      <c r="BH19" s="1458"/>
      <c r="BJ19" s="23"/>
      <c r="CI19" s="518"/>
      <c r="CJ19" s="518"/>
      <c r="CK19" s="518"/>
      <c r="CL19" s="518"/>
      <c r="CM19" s="518"/>
      <c r="CN19" s="518"/>
      <c r="CO19" s="518"/>
      <c r="CP19" s="518"/>
      <c r="CQ19" s="518"/>
      <c r="CR19" s="518"/>
      <c r="CS19" s="518"/>
      <c r="CT19" s="518"/>
      <c r="CU19" s="518"/>
      <c r="CV19" s="518"/>
      <c r="CW19" s="518"/>
      <c r="CX19" s="518"/>
    </row>
    <row r="20" spans="2:102" ht="16.95" customHeight="1" x14ac:dyDescent="0.3">
      <c r="D20" s="1149" t="s">
        <v>362</v>
      </c>
      <c r="E20" s="863"/>
      <c r="F20" s="863"/>
      <c r="G20" s="863"/>
      <c r="H20" s="863"/>
      <c r="I20" s="863"/>
      <c r="J20" s="863"/>
      <c r="K20" s="863"/>
      <c r="L20" s="863"/>
      <c r="M20" s="863"/>
      <c r="N20" s="863"/>
      <c r="O20" s="863"/>
      <c r="P20" s="863"/>
      <c r="Q20" s="863"/>
      <c r="R20" s="863"/>
      <c r="S20" s="863"/>
      <c r="T20" s="863"/>
      <c r="U20" s="863"/>
      <c r="V20" s="863"/>
      <c r="W20" s="863"/>
      <c r="X20" s="863"/>
      <c r="Y20" s="863"/>
      <c r="Z20" s="863"/>
      <c r="AA20" s="863"/>
      <c r="AB20" s="863"/>
      <c r="AC20" s="863"/>
      <c r="AD20" s="863"/>
      <c r="AE20" s="863"/>
      <c r="AF20" s="863"/>
      <c r="AG20" s="863"/>
      <c r="AH20" s="863"/>
      <c r="AI20" s="863"/>
      <c r="AJ20" s="863"/>
      <c r="AK20" s="863"/>
      <c r="AL20" s="863"/>
      <c r="AM20" s="863"/>
      <c r="AN20" s="863"/>
      <c r="AO20" s="863"/>
      <c r="AP20" s="863"/>
      <c r="AQ20" s="863"/>
      <c r="AR20" s="863"/>
      <c r="AS20" s="863"/>
      <c r="AT20" s="863"/>
      <c r="AU20" s="863"/>
      <c r="AV20" s="863"/>
      <c r="AW20" s="863"/>
      <c r="AX20" s="863"/>
      <c r="AY20" s="863"/>
      <c r="AZ20" s="863"/>
      <c r="BA20" s="863"/>
      <c r="BB20" s="863"/>
      <c r="BC20" s="863"/>
      <c r="BD20" s="863"/>
      <c r="BE20" s="863"/>
      <c r="BF20" s="863"/>
      <c r="BG20" s="863"/>
      <c r="BH20" s="863"/>
      <c r="BI20" s="863"/>
      <c r="BJ20" s="1150"/>
    </row>
    <row r="21" spans="2:102" ht="16.95" customHeight="1" x14ac:dyDescent="0.3">
      <c r="D21" s="1449" t="s">
        <v>1039</v>
      </c>
      <c r="E21" s="1450"/>
      <c r="F21" s="1450"/>
      <c r="G21" s="1450"/>
      <c r="H21" s="1450"/>
      <c r="I21" s="1450"/>
      <c r="J21" s="1450"/>
      <c r="K21" s="1450"/>
      <c r="L21" s="1450"/>
      <c r="M21" s="1450"/>
      <c r="N21" s="1450"/>
      <c r="O21" s="1450"/>
      <c r="P21" s="1450"/>
      <c r="Q21" s="1450"/>
      <c r="R21" s="1450"/>
      <c r="S21" s="1450"/>
      <c r="T21" s="1450"/>
      <c r="U21" s="1450"/>
      <c r="V21" s="1450"/>
      <c r="W21" s="1450"/>
      <c r="X21" s="1450"/>
      <c r="Y21" s="1450"/>
      <c r="Z21" s="1450"/>
      <c r="AA21" s="1450"/>
      <c r="AB21" s="1450"/>
      <c r="AC21" s="1450"/>
      <c r="AD21" s="1450"/>
      <c r="AE21" s="1450"/>
      <c r="AF21" s="1450"/>
      <c r="AG21" s="1450"/>
      <c r="AH21" s="1450"/>
      <c r="AI21" s="1450"/>
      <c r="AJ21" s="1450"/>
      <c r="AK21" s="1450"/>
      <c r="AL21" s="1450"/>
      <c r="AM21" s="1450"/>
      <c r="AN21" s="1450"/>
      <c r="AO21" s="1450"/>
      <c r="AP21" s="1450"/>
      <c r="AQ21" s="1450"/>
      <c r="AR21" s="1450"/>
      <c r="AS21" s="1450"/>
      <c r="AT21" s="1450"/>
      <c r="AU21" s="1450"/>
      <c r="AV21" s="1450"/>
      <c r="AW21" s="1450"/>
      <c r="AX21" s="1450"/>
      <c r="AY21" s="1450"/>
      <c r="AZ21" s="1450"/>
      <c r="BA21" s="1450"/>
      <c r="BB21" s="1450"/>
      <c r="BC21" s="1450"/>
      <c r="BD21" s="1450"/>
      <c r="BE21" s="1450"/>
      <c r="BF21" s="1450"/>
      <c r="BG21" s="1450"/>
      <c r="BH21" s="1450"/>
      <c r="BI21" s="1450"/>
      <c r="BJ21" s="1451"/>
    </row>
    <row r="22" spans="2:102" ht="16.95" customHeight="1" x14ac:dyDescent="0.3">
      <c r="D22" s="681"/>
      <c r="E22" s="511"/>
      <c r="F22" s="1452" t="b">
        <v>0</v>
      </c>
      <c r="G22" s="1452"/>
      <c r="I22" s="686" t="s">
        <v>1040</v>
      </c>
      <c r="J22" s="511"/>
      <c r="K22" s="511"/>
      <c r="L22" s="511"/>
      <c r="M22" s="511"/>
      <c r="N22" s="511"/>
      <c r="O22" s="511"/>
      <c r="P22" s="511"/>
      <c r="Q22" s="511"/>
      <c r="R22" s="511"/>
      <c r="S22" s="511"/>
      <c r="T22" s="511"/>
      <c r="U22" s="511"/>
      <c r="V22" s="511"/>
      <c r="W22" s="511"/>
      <c r="X22" s="511"/>
      <c r="Y22" s="511"/>
      <c r="Z22" s="511"/>
      <c r="AA22" s="511"/>
      <c r="AB22" s="511"/>
      <c r="AC22" s="511"/>
      <c r="AD22" s="511"/>
      <c r="AE22" s="511"/>
      <c r="AF22" s="511"/>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682"/>
    </row>
    <row r="23" spans="2:102" ht="16.95" customHeight="1" x14ac:dyDescent="0.3">
      <c r="D23" s="681"/>
      <c r="E23" s="511"/>
      <c r="F23" s="1452" t="b">
        <v>0</v>
      </c>
      <c r="G23" s="1452"/>
      <c r="I23" s="516" t="s">
        <v>1055</v>
      </c>
      <c r="J23" s="518"/>
      <c r="K23" s="518"/>
      <c r="L23" s="518"/>
      <c r="V23" s="511"/>
      <c r="W23" s="511"/>
      <c r="X23" s="511"/>
      <c r="Y23" s="511"/>
      <c r="Z23" s="511"/>
      <c r="AA23" s="511"/>
      <c r="AB23" s="511"/>
      <c r="AC23" s="511"/>
      <c r="AD23" s="511"/>
      <c r="AE23" s="511"/>
      <c r="AF23" s="511"/>
      <c r="AG23" s="511"/>
      <c r="AH23" s="511"/>
      <c r="AI23" s="511"/>
      <c r="AJ23" s="511"/>
      <c r="AK23" s="511"/>
      <c r="AL23" s="511"/>
      <c r="AM23" s="511"/>
      <c r="AN23" s="511"/>
      <c r="AO23" s="511"/>
      <c r="AP23" s="511"/>
      <c r="AQ23" s="511"/>
      <c r="AR23" s="511"/>
      <c r="AS23" s="511"/>
      <c r="AT23" s="511"/>
      <c r="AU23" s="511"/>
      <c r="AV23" s="511"/>
      <c r="AW23" s="511"/>
      <c r="AX23" s="511"/>
      <c r="AY23" s="511"/>
      <c r="AZ23" s="511"/>
      <c r="BA23" s="511"/>
      <c r="BB23" s="511"/>
      <c r="BC23" s="511"/>
      <c r="BD23" s="511"/>
      <c r="BE23" s="511"/>
      <c r="BF23" s="511"/>
      <c r="BG23" s="511"/>
      <c r="BH23" s="511"/>
      <c r="BI23" s="511"/>
      <c r="BJ23" s="682"/>
      <c r="BZ23" t="s">
        <v>540</v>
      </c>
    </row>
    <row r="24" spans="2:102" ht="16.95" customHeight="1" x14ac:dyDescent="0.3">
      <c r="D24" s="681"/>
      <c r="E24" s="511"/>
      <c r="F24" s="1452" t="b">
        <v>0</v>
      </c>
      <c r="G24" s="1452"/>
      <c r="I24" s="686" t="s">
        <v>1041</v>
      </c>
      <c r="J24" s="511"/>
      <c r="K24" s="511"/>
      <c r="L24" s="511"/>
      <c r="M24" s="511"/>
      <c r="N24" s="511"/>
      <c r="O24" s="511"/>
      <c r="P24" s="511"/>
      <c r="Q24" s="511"/>
      <c r="R24" s="511"/>
      <c r="S24" s="511"/>
      <c r="T24" s="511"/>
      <c r="U24" s="511"/>
      <c r="V24" s="511"/>
      <c r="W24" s="511"/>
      <c r="X24" s="511"/>
      <c r="Y24" s="511"/>
      <c r="Z24" s="511"/>
      <c r="AA24" s="511"/>
      <c r="AB24" s="511"/>
      <c r="AC24" s="511"/>
      <c r="AD24" s="511"/>
      <c r="AE24" s="511"/>
      <c r="AF24" s="511"/>
      <c r="AG24" s="511"/>
      <c r="AH24" s="511"/>
      <c r="AI24" s="511"/>
      <c r="AJ24" s="511"/>
      <c r="AK24" s="511"/>
      <c r="AL24" s="511"/>
      <c r="AM24" s="511"/>
      <c r="AN24" s="511"/>
      <c r="AO24" s="511"/>
      <c r="AP24" s="511"/>
      <c r="AQ24" s="511"/>
      <c r="AR24" s="511"/>
      <c r="AS24" s="511"/>
      <c r="AT24" s="511"/>
      <c r="AU24" s="511"/>
      <c r="AV24" s="511"/>
      <c r="AW24" s="511"/>
      <c r="AX24" s="511"/>
      <c r="AY24" s="511"/>
      <c r="AZ24" s="511"/>
      <c r="BA24" s="511"/>
      <c r="BB24" s="511"/>
      <c r="BC24" s="511"/>
      <c r="BD24" s="511"/>
      <c r="BE24" s="511"/>
      <c r="BF24" s="511"/>
      <c r="BG24" s="511"/>
      <c r="BH24" s="511"/>
      <c r="BI24" s="511"/>
      <c r="BJ24" s="682"/>
    </row>
    <row r="25" spans="2:102" ht="16.95" customHeight="1" x14ac:dyDescent="0.3">
      <c r="D25" s="683"/>
      <c r="E25" s="518"/>
      <c r="F25" s="1452" t="b">
        <v>0</v>
      </c>
      <c r="G25" s="1452"/>
      <c r="I25" s="686" t="s">
        <v>1042</v>
      </c>
      <c r="J25" s="511"/>
      <c r="K25" s="511"/>
      <c r="L25" s="511"/>
      <c r="M25" s="511"/>
      <c r="N25" s="511"/>
      <c r="O25" s="511"/>
      <c r="P25" s="511"/>
      <c r="Q25" s="511"/>
      <c r="R25" s="511"/>
      <c r="S25" s="511"/>
      <c r="T25" s="511"/>
      <c r="U25" s="511"/>
      <c r="AC25" s="518"/>
      <c r="AD25" s="518"/>
      <c r="AE25" s="518"/>
      <c r="AF25" s="518"/>
      <c r="AG25" s="518"/>
      <c r="AH25" s="518"/>
      <c r="AI25" s="518"/>
      <c r="AJ25" s="518"/>
      <c r="AK25" s="518"/>
      <c r="AL25" s="518"/>
      <c r="AM25" s="518"/>
      <c r="AN25" s="518"/>
      <c r="AO25" s="518"/>
      <c r="AP25" s="518"/>
      <c r="AQ25" s="518"/>
      <c r="AR25" s="518"/>
      <c r="AS25" s="518"/>
      <c r="AT25" s="518"/>
      <c r="AU25" s="518"/>
      <c r="AV25" s="518"/>
      <c r="AW25" s="518"/>
      <c r="AX25" s="518"/>
      <c r="AY25" s="518"/>
      <c r="AZ25" s="518"/>
      <c r="BA25" s="518"/>
      <c r="BB25" s="518"/>
      <c r="BC25" s="518"/>
      <c r="BD25" s="518"/>
      <c r="BE25" s="518"/>
      <c r="BF25" s="518"/>
      <c r="BG25" s="518"/>
      <c r="BH25" s="518"/>
      <c r="BI25" s="518"/>
      <c r="BJ25" s="684"/>
      <c r="BY25" s="239"/>
      <c r="BZ25" s="239"/>
      <c r="CA25" s="239"/>
      <c r="CB25" s="239"/>
      <c r="CC25" s="239"/>
    </row>
    <row r="26" spans="2:102" ht="16.95" customHeight="1" x14ac:dyDescent="0.3">
      <c r="D26" s="683"/>
      <c r="E26" s="518"/>
      <c r="F26" s="516"/>
      <c r="G26" s="518"/>
      <c r="H26" s="518"/>
      <c r="I26" s="518"/>
      <c r="J26" s="518"/>
      <c r="K26" s="518"/>
      <c r="L26" s="518"/>
      <c r="M26" s="518"/>
      <c r="N26" s="518"/>
      <c r="O26" s="518"/>
      <c r="P26" s="518"/>
      <c r="Q26" s="518"/>
      <c r="R26" s="518"/>
      <c r="S26" s="518"/>
      <c r="T26" s="518"/>
      <c r="U26" s="518"/>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AT26" s="518"/>
      <c r="AU26" s="518"/>
      <c r="AV26" s="518"/>
      <c r="AW26" s="518"/>
      <c r="AX26" s="518"/>
      <c r="AY26" s="518"/>
      <c r="AZ26" s="518"/>
      <c r="BA26" s="518"/>
      <c r="BB26" s="518"/>
      <c r="BC26" s="518"/>
      <c r="BD26" s="518"/>
      <c r="BE26" s="518"/>
      <c r="BF26" s="518"/>
      <c r="BG26" s="518"/>
      <c r="BH26" s="518"/>
      <c r="BI26" s="518"/>
      <c r="BJ26" s="684"/>
    </row>
    <row r="27" spans="2:102" ht="16.95" customHeight="1" thickBot="1" x14ac:dyDescent="0.35">
      <c r="D27" s="612"/>
      <c r="E27" s="613"/>
      <c r="F27" s="613"/>
      <c r="G27" s="613"/>
      <c r="H27" s="613"/>
      <c r="I27" s="613"/>
      <c r="J27" s="613"/>
      <c r="K27" s="613"/>
      <c r="L27" s="613"/>
      <c r="M27" s="613"/>
      <c r="N27" s="613"/>
      <c r="O27" s="613"/>
      <c r="P27" s="613"/>
      <c r="Q27" s="613"/>
      <c r="R27" s="613"/>
      <c r="S27" s="613"/>
      <c r="T27" s="613"/>
      <c r="U27" s="613"/>
      <c r="V27" s="613"/>
      <c r="W27" s="613"/>
      <c r="X27" s="613"/>
      <c r="Y27" s="613"/>
      <c r="Z27" s="613"/>
      <c r="AA27" s="613"/>
      <c r="AB27" s="613"/>
      <c r="AC27" s="613"/>
      <c r="AD27" s="613"/>
      <c r="AE27" s="613"/>
      <c r="AF27" s="613"/>
      <c r="AG27" s="613"/>
      <c r="AH27" s="613"/>
      <c r="AI27" s="613"/>
      <c r="AJ27" s="613"/>
      <c r="AK27" s="613"/>
      <c r="AL27" s="613"/>
      <c r="AM27" s="613"/>
      <c r="AN27" s="613"/>
      <c r="AO27" s="613"/>
      <c r="AP27" s="613"/>
      <c r="AQ27" s="613"/>
      <c r="AR27" s="613"/>
      <c r="AS27" s="613"/>
      <c r="AT27" s="613"/>
      <c r="AU27" s="613"/>
      <c r="AV27" s="613"/>
      <c r="AW27" s="613"/>
      <c r="AX27" s="613"/>
      <c r="AY27" s="613"/>
      <c r="AZ27" s="613"/>
      <c r="BA27" s="613"/>
      <c r="BB27" s="613"/>
      <c r="BC27" s="613"/>
      <c r="BD27" s="613"/>
      <c r="BE27" s="613"/>
      <c r="BF27" s="613"/>
      <c r="BG27" s="613"/>
      <c r="BH27" s="613"/>
      <c r="BI27" s="613"/>
      <c r="BJ27" s="685"/>
    </row>
    <row r="28" spans="2:102" ht="16.95" customHeight="1" x14ac:dyDescent="0.3">
      <c r="D28" s="1453" t="s">
        <v>363</v>
      </c>
      <c r="E28" s="1454"/>
      <c r="F28" s="1454"/>
      <c r="G28" s="1454"/>
      <c r="H28" s="1454"/>
      <c r="I28" s="1454"/>
      <c r="J28" s="1454"/>
      <c r="K28" s="1454"/>
      <c r="L28" s="1454"/>
      <c r="M28" s="1454"/>
      <c r="N28" s="1454"/>
      <c r="O28" s="1454"/>
      <c r="P28" s="1454"/>
      <c r="Q28" s="1454"/>
      <c r="R28" s="1454"/>
      <c r="S28" s="1454"/>
      <c r="T28" s="1454"/>
      <c r="U28" s="1454"/>
      <c r="V28" s="1454"/>
      <c r="W28" s="1454"/>
      <c r="X28" s="1454"/>
      <c r="Y28" s="1454"/>
      <c r="Z28" s="1454"/>
      <c r="AA28" s="1454"/>
      <c r="AB28" s="1454"/>
      <c r="AC28" s="1454"/>
      <c r="AD28" s="1454"/>
      <c r="AE28" s="1454"/>
      <c r="AF28" s="1454"/>
      <c r="AG28" s="1454"/>
      <c r="AH28" s="1454"/>
      <c r="AI28" s="1454"/>
      <c r="AJ28" s="1454"/>
      <c r="AK28" s="1454"/>
      <c r="AL28" s="1454"/>
      <c r="AM28" s="1454"/>
      <c r="AN28" s="1454"/>
      <c r="AO28" s="1454"/>
      <c r="AP28" s="1454"/>
      <c r="AQ28" s="1454"/>
      <c r="AR28" s="1454"/>
      <c r="AS28" s="1454"/>
      <c r="AT28" s="1454"/>
      <c r="AU28" s="1454"/>
      <c r="AV28" s="1454"/>
      <c r="AW28" s="1454"/>
      <c r="AX28" s="1454"/>
      <c r="AY28" s="1454"/>
      <c r="AZ28" s="1454"/>
      <c r="BA28" s="1454"/>
      <c r="BB28" s="1454"/>
      <c r="BC28" s="1454"/>
      <c r="BD28" s="1454"/>
      <c r="BE28" s="1454"/>
      <c r="BF28" s="1454"/>
      <c r="BG28" s="1454"/>
      <c r="BH28" s="1454"/>
      <c r="BI28" s="1454"/>
      <c r="BJ28" s="1455"/>
    </row>
    <row r="29" spans="2:102" ht="16.95" customHeight="1" x14ac:dyDescent="0.3">
      <c r="D29" s="1449" t="s">
        <v>364</v>
      </c>
      <c r="E29" s="1450"/>
      <c r="F29" s="1450"/>
      <c r="G29" s="1450"/>
      <c r="H29" s="1450"/>
      <c r="I29" s="1450"/>
      <c r="J29" s="1450"/>
      <c r="K29" s="1450"/>
      <c r="L29" s="1450"/>
      <c r="M29" s="1450"/>
      <c r="N29" s="1450"/>
      <c r="O29" s="1450"/>
      <c r="P29" s="1450"/>
      <c r="Q29" s="1450"/>
      <c r="R29" s="1450"/>
      <c r="S29" s="1450"/>
      <c r="T29" s="1450"/>
      <c r="U29" s="1450"/>
      <c r="V29" s="1450"/>
      <c r="W29" s="1450"/>
      <c r="X29" s="1450"/>
      <c r="Y29" s="1450"/>
      <c r="Z29" s="1450"/>
      <c r="AA29" s="1450"/>
      <c r="AB29" s="1450"/>
      <c r="AC29" s="1450"/>
      <c r="AD29" s="1450"/>
      <c r="AE29" s="1450"/>
      <c r="AF29" s="1450"/>
      <c r="AG29" s="1450"/>
      <c r="AH29" s="1450"/>
      <c r="AI29" s="1450"/>
      <c r="AJ29" s="1450"/>
      <c r="AK29" s="1450"/>
      <c r="AL29" s="1450"/>
      <c r="AM29" s="1450"/>
      <c r="AN29" s="1450"/>
      <c r="AO29" s="1450"/>
      <c r="AP29" s="1450"/>
      <c r="AQ29" s="1450"/>
      <c r="AR29" s="1450"/>
      <c r="AS29" s="1450"/>
      <c r="AT29" s="1450"/>
      <c r="AU29" s="1450"/>
      <c r="AV29" s="1450"/>
      <c r="AW29" s="1450"/>
      <c r="AX29" s="1450"/>
      <c r="AY29" s="1450"/>
      <c r="AZ29" s="1450"/>
      <c r="BA29" s="1450"/>
      <c r="BB29" s="1450"/>
      <c r="BC29" s="1450"/>
      <c r="BD29" s="1450"/>
      <c r="BE29" s="1450"/>
      <c r="BF29" s="1450"/>
      <c r="BG29" s="1450"/>
      <c r="BH29" s="1450"/>
      <c r="BI29" s="1450"/>
      <c r="BJ29" s="1451"/>
      <c r="BN29" s="986" t="s">
        <v>242</v>
      </c>
      <c r="BO29" s="986"/>
      <c r="BP29" s="986"/>
      <c r="BQ29" s="986"/>
      <c r="BR29" s="986"/>
      <c r="BS29" s="986"/>
      <c r="BT29" s="986"/>
      <c r="BU29" s="986"/>
      <c r="BV29" s="986"/>
      <c r="BW29" s="986"/>
      <c r="BX29" s="986"/>
    </row>
    <row r="30" spans="2:102" ht="16.95" customHeight="1" x14ac:dyDescent="0.3">
      <c r="D30" s="1449"/>
      <c r="E30" s="1450"/>
      <c r="F30" s="1450"/>
      <c r="G30" s="1450"/>
      <c r="H30" s="1450"/>
      <c r="I30" s="1450"/>
      <c r="J30" s="1450"/>
      <c r="K30" s="1450"/>
      <c r="L30" s="1450"/>
      <c r="M30" s="1450"/>
      <c r="N30" s="1450"/>
      <c r="O30" s="1450"/>
      <c r="P30" s="1450"/>
      <c r="Q30" s="1450"/>
      <c r="R30" s="1450"/>
      <c r="S30" s="1450"/>
      <c r="T30" s="1450"/>
      <c r="U30" s="1450"/>
      <c r="V30" s="1450"/>
      <c r="W30" s="1450"/>
      <c r="X30" s="1450"/>
      <c r="Y30" s="1450"/>
      <c r="Z30" s="1450"/>
      <c r="AA30" s="1450"/>
      <c r="AB30" s="1450"/>
      <c r="AC30" s="1450"/>
      <c r="AD30" s="1450"/>
      <c r="AE30" s="1450"/>
      <c r="AF30" s="1450"/>
      <c r="AG30" s="1450"/>
      <c r="AH30" s="1450"/>
      <c r="AI30" s="1450"/>
      <c r="AJ30" s="1450"/>
      <c r="AK30" s="1450"/>
      <c r="AL30" s="1450"/>
      <c r="AM30" s="1450"/>
      <c r="AN30" s="1450"/>
      <c r="AO30" s="1450"/>
      <c r="AP30" s="1450"/>
      <c r="AQ30" s="1450"/>
      <c r="AR30" s="1450"/>
      <c r="AS30" s="1450"/>
      <c r="AT30" s="1450"/>
      <c r="AU30" s="1450"/>
      <c r="AV30" s="1450"/>
      <c r="AW30" s="1450"/>
      <c r="AX30" s="1450"/>
      <c r="AY30" s="1450"/>
      <c r="AZ30" s="1450"/>
      <c r="BA30" s="1450"/>
      <c r="BB30" s="1450"/>
      <c r="BC30" s="1450"/>
      <c r="BD30" s="1450"/>
      <c r="BE30" s="1450"/>
      <c r="BF30" s="1450"/>
      <c r="BG30" s="1450"/>
      <c r="BH30" s="1450"/>
      <c r="BI30" s="1450"/>
      <c r="BJ30" s="1451"/>
    </row>
    <row r="31" spans="2:102" ht="16.95" customHeight="1" x14ac:dyDescent="0.3">
      <c r="D31" s="155"/>
      <c r="F31" s="519"/>
      <c r="G31" s="519"/>
      <c r="H31" s="1444" t="s">
        <v>365</v>
      </c>
      <c r="I31" s="1444"/>
      <c r="J31" s="1444"/>
      <c r="K31" s="1444"/>
      <c r="L31" s="1444"/>
      <c r="M31" s="1444"/>
      <c r="N31" s="511"/>
      <c r="O31" s="511"/>
      <c r="P31" s="511"/>
      <c r="Q31" s="511"/>
      <c r="R31" s="1445" t="s">
        <v>366</v>
      </c>
      <c r="S31" s="1445"/>
      <c r="T31" s="1445"/>
      <c r="U31" s="1445"/>
      <c r="V31" s="1445"/>
      <c r="W31" s="1445"/>
      <c r="X31" s="1445"/>
      <c r="Y31" s="1445"/>
      <c r="Z31" s="1445"/>
      <c r="AA31" s="1445"/>
      <c r="AB31" s="1445"/>
      <c r="AC31" s="1445"/>
      <c r="AD31" s="1445"/>
      <c r="AE31" s="1445"/>
      <c r="AF31" s="1445"/>
      <c r="AG31" s="1445"/>
      <c r="AH31" s="1445"/>
      <c r="AI31" s="1445"/>
      <c r="AJ31" s="1445"/>
      <c r="AK31" s="1445"/>
      <c r="AL31" s="1445"/>
      <c r="AM31" s="1445"/>
      <c r="AN31" s="1445"/>
      <c r="AO31" s="1445"/>
      <c r="AP31" s="1445"/>
      <c r="AQ31" s="1445"/>
      <c r="AR31" s="1445"/>
      <c r="AS31" s="1445"/>
      <c r="AT31" s="1445"/>
      <c r="AU31" s="1445"/>
      <c r="AV31" s="1445"/>
      <c r="AW31" s="511"/>
      <c r="AX31" s="511"/>
      <c r="AY31" s="511"/>
      <c r="AZ31" s="511"/>
      <c r="BA31" s="511"/>
      <c r="BB31" s="1444" t="s">
        <v>367</v>
      </c>
      <c r="BC31" s="1444"/>
      <c r="BD31" s="1444"/>
      <c r="BE31" s="1444"/>
      <c r="BF31" s="1444"/>
      <c r="BG31" s="511"/>
      <c r="BH31" s="511"/>
      <c r="BI31" s="511"/>
      <c r="BJ31" s="23"/>
    </row>
    <row r="32" spans="2:102" ht="16.95" customHeight="1" x14ac:dyDescent="0.3">
      <c r="D32" s="130"/>
      <c r="H32" s="1446"/>
      <c r="I32" s="1447"/>
      <c r="J32" s="1447"/>
      <c r="K32" s="1447"/>
      <c r="L32" s="1447"/>
      <c r="M32" s="1447"/>
      <c r="N32" s="27"/>
      <c r="O32" s="27"/>
      <c r="P32" s="27"/>
      <c r="Q32" s="27"/>
      <c r="R32" s="1448"/>
      <c r="S32" s="1448"/>
      <c r="T32" s="1448"/>
      <c r="U32" s="1448"/>
      <c r="V32" s="1448"/>
      <c r="W32" s="1448"/>
      <c r="X32" s="1448"/>
      <c r="Y32" s="1448"/>
      <c r="Z32" s="1448"/>
      <c r="AA32" s="1448"/>
      <c r="AB32" s="1448"/>
      <c r="AC32" s="1448"/>
      <c r="AD32" s="1448"/>
      <c r="AE32" s="1448"/>
      <c r="AF32" s="1448"/>
      <c r="AG32" s="1448"/>
      <c r="AH32" s="1448"/>
      <c r="AI32" s="1448"/>
      <c r="AJ32" s="1448"/>
      <c r="AK32" s="1448"/>
      <c r="AL32" s="1448"/>
      <c r="AM32" s="1448"/>
      <c r="AN32" s="1448"/>
      <c r="AO32" s="1448"/>
      <c r="AP32" s="1448"/>
      <c r="AQ32" s="1448"/>
      <c r="AR32" s="1448"/>
      <c r="AS32" s="1448"/>
      <c r="AT32" s="1448"/>
      <c r="AU32" s="1448"/>
      <c r="AV32" s="1448"/>
      <c r="AW32" s="27"/>
      <c r="AX32" s="27"/>
      <c r="AY32" s="27"/>
      <c r="AZ32" s="27"/>
      <c r="BA32" s="27"/>
      <c r="BB32" s="1448"/>
      <c r="BC32" s="1448"/>
      <c r="BD32" s="1448"/>
      <c r="BE32" s="1448"/>
      <c r="BF32" s="1448"/>
      <c r="BJ32" s="23"/>
    </row>
    <row r="33" spans="4:62" ht="13.5" customHeight="1" x14ac:dyDescent="0.3">
      <c r="D33" s="130"/>
      <c r="H33" s="1446"/>
      <c r="I33" s="1447"/>
      <c r="J33" s="1447"/>
      <c r="K33" s="1447"/>
      <c r="L33" s="1447"/>
      <c r="M33" s="1447"/>
      <c r="N33" s="27"/>
      <c r="O33" s="27"/>
      <c r="P33" s="27"/>
      <c r="Q33" s="27"/>
      <c r="R33" s="1448"/>
      <c r="S33" s="1448"/>
      <c r="T33" s="1448"/>
      <c r="U33" s="1448"/>
      <c r="V33" s="1448"/>
      <c r="W33" s="1448"/>
      <c r="X33" s="1448"/>
      <c r="Y33" s="1448"/>
      <c r="Z33" s="1448"/>
      <c r="AA33" s="1448"/>
      <c r="AB33" s="1448"/>
      <c r="AC33" s="1448"/>
      <c r="AD33" s="1448"/>
      <c r="AE33" s="1448"/>
      <c r="AF33" s="1448"/>
      <c r="AG33" s="1448"/>
      <c r="AH33" s="1448"/>
      <c r="AI33" s="1448"/>
      <c r="AJ33" s="1448"/>
      <c r="AK33" s="1448"/>
      <c r="AL33" s="1448"/>
      <c r="AM33" s="1448"/>
      <c r="AN33" s="1448"/>
      <c r="AO33" s="1448"/>
      <c r="AP33" s="1448"/>
      <c r="AQ33" s="1448"/>
      <c r="AR33" s="1448"/>
      <c r="AS33" s="1448"/>
      <c r="AT33" s="1448"/>
      <c r="AU33" s="1448"/>
      <c r="AV33" s="1448"/>
      <c r="AW33" s="27"/>
      <c r="AX33" s="27"/>
      <c r="AY33" s="27"/>
      <c r="AZ33" s="27"/>
      <c r="BA33" s="27"/>
      <c r="BB33" s="1448"/>
      <c r="BC33" s="1448"/>
      <c r="BD33" s="1448"/>
      <c r="BE33" s="1448"/>
      <c r="BF33" s="1448"/>
      <c r="BJ33" s="23"/>
    </row>
    <row r="34" spans="4:62" ht="18" customHeight="1" x14ac:dyDescent="0.3">
      <c r="D34" s="130"/>
      <c r="H34" s="1446"/>
      <c r="I34" s="1447"/>
      <c r="J34" s="1447"/>
      <c r="K34" s="1447"/>
      <c r="L34" s="1447"/>
      <c r="M34" s="1447"/>
      <c r="N34" s="27"/>
      <c r="O34" s="27"/>
      <c r="P34" s="27"/>
      <c r="Q34" s="27"/>
      <c r="R34" s="1448"/>
      <c r="S34" s="1448"/>
      <c r="T34" s="1448"/>
      <c r="U34" s="1448"/>
      <c r="V34" s="1448"/>
      <c r="W34" s="1448"/>
      <c r="X34" s="1448"/>
      <c r="Y34" s="1448"/>
      <c r="Z34" s="1448"/>
      <c r="AA34" s="1448"/>
      <c r="AB34" s="1448"/>
      <c r="AC34" s="1448"/>
      <c r="AD34" s="1448"/>
      <c r="AE34" s="1448"/>
      <c r="AF34" s="1448"/>
      <c r="AG34" s="1448"/>
      <c r="AH34" s="1448"/>
      <c r="AI34" s="1448"/>
      <c r="AJ34" s="1448"/>
      <c r="AK34" s="1448"/>
      <c r="AL34" s="1448"/>
      <c r="AM34" s="1448"/>
      <c r="AN34" s="1448"/>
      <c r="AO34" s="1448"/>
      <c r="AP34" s="1448"/>
      <c r="AQ34" s="1448"/>
      <c r="AR34" s="1448"/>
      <c r="AS34" s="1448"/>
      <c r="AT34" s="1448"/>
      <c r="AU34" s="1448"/>
      <c r="AV34" s="1448"/>
      <c r="AW34" s="27"/>
      <c r="AX34" s="27"/>
      <c r="AY34" s="27"/>
      <c r="AZ34" s="27"/>
      <c r="BA34" s="27"/>
      <c r="BB34" s="1448"/>
      <c r="BC34" s="1448"/>
      <c r="BD34" s="1448"/>
      <c r="BE34" s="1448"/>
      <c r="BF34" s="1448"/>
      <c r="BJ34" s="23"/>
    </row>
    <row r="35" spans="4:62" ht="18" customHeight="1" x14ac:dyDescent="0.3">
      <c r="D35" s="130"/>
      <c r="H35" s="1446"/>
      <c r="I35" s="1447"/>
      <c r="J35" s="1447"/>
      <c r="K35" s="1447"/>
      <c r="L35" s="1447"/>
      <c r="M35" s="1447"/>
      <c r="N35" s="27"/>
      <c r="O35" s="27"/>
      <c r="P35" s="27"/>
      <c r="Q35" s="27"/>
      <c r="R35" s="1448"/>
      <c r="S35" s="1448"/>
      <c r="T35" s="1448"/>
      <c r="U35" s="1448"/>
      <c r="V35" s="1448"/>
      <c r="W35" s="1448"/>
      <c r="X35" s="1448"/>
      <c r="Y35" s="1448"/>
      <c r="Z35" s="1448"/>
      <c r="AA35" s="1448"/>
      <c r="AB35" s="1448"/>
      <c r="AC35" s="1448"/>
      <c r="AD35" s="1448"/>
      <c r="AE35" s="1448"/>
      <c r="AF35" s="1448"/>
      <c r="AG35" s="1448"/>
      <c r="AH35" s="1448"/>
      <c r="AI35" s="1448"/>
      <c r="AJ35" s="1448"/>
      <c r="AK35" s="1448"/>
      <c r="AL35" s="1448"/>
      <c r="AM35" s="1448"/>
      <c r="AN35" s="1448"/>
      <c r="AO35" s="1448"/>
      <c r="AP35" s="1448"/>
      <c r="AQ35" s="1448"/>
      <c r="AR35" s="1448"/>
      <c r="AS35" s="1448"/>
      <c r="AT35" s="1448"/>
      <c r="AU35" s="1448"/>
      <c r="AV35" s="1448"/>
      <c r="AW35" s="27"/>
      <c r="AX35" s="27"/>
      <c r="AY35" s="27"/>
      <c r="AZ35" s="27"/>
      <c r="BA35" s="27"/>
      <c r="BB35" s="1448"/>
      <c r="BC35" s="1448"/>
      <c r="BD35" s="1448"/>
      <c r="BE35" s="1448"/>
      <c r="BF35" s="1448"/>
      <c r="BJ35" s="23"/>
    </row>
    <row r="36" spans="4:62" ht="18" customHeight="1" thickBot="1" x14ac:dyDescent="0.35">
      <c r="D36" s="24"/>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6"/>
    </row>
    <row r="37" spans="4:62" ht="18" customHeight="1" x14ac:dyDescent="0.3"/>
    <row r="38" spans="4:62" ht="18" customHeight="1" x14ac:dyDescent="0.3"/>
  </sheetData>
  <sheetProtection algorithmName="SHA-512" hashValue="9BVwhnJGqR3Nu1tyBbmflFsFmRE7hEMnjPPEzzxXgDstprQwTYqiYZ+jkdwAeZmjwgu79Dqru+eGG9UT/DKGvw==" saltValue="01HbpdcA0vMpO5N6Amrrag==" spinCount="100000" sheet="1" objects="1" scenarios="1"/>
  <mergeCells count="46">
    <mergeCell ref="J13:O13"/>
    <mergeCell ref="P13:R13"/>
    <mergeCell ref="S13:BC13"/>
    <mergeCell ref="BD13:BJ13"/>
    <mergeCell ref="D4:BJ5"/>
    <mergeCell ref="D6:BJ8"/>
    <mergeCell ref="D10:P10"/>
    <mergeCell ref="Q10:AT10"/>
    <mergeCell ref="D12:BJ12"/>
    <mergeCell ref="D28:BJ28"/>
    <mergeCell ref="D29:BJ30"/>
    <mergeCell ref="D20:BJ20"/>
    <mergeCell ref="J14:O14"/>
    <mergeCell ref="P14:R14"/>
    <mergeCell ref="S14:BC14"/>
    <mergeCell ref="BD14:BJ14"/>
    <mergeCell ref="J15:O15"/>
    <mergeCell ref="P15:R15"/>
    <mergeCell ref="S15:BC15"/>
    <mergeCell ref="BD15:BJ15"/>
    <mergeCell ref="J16:O16"/>
    <mergeCell ref="P16:R16"/>
    <mergeCell ref="S16:BC16"/>
    <mergeCell ref="BD16:BJ16"/>
    <mergeCell ref="BF19:BH19"/>
    <mergeCell ref="D21:BJ21"/>
    <mergeCell ref="F22:G22"/>
    <mergeCell ref="F23:G23"/>
    <mergeCell ref="F24:G24"/>
    <mergeCell ref="F25:G25"/>
    <mergeCell ref="BN29:BX29"/>
    <mergeCell ref="H31:M31"/>
    <mergeCell ref="R31:AV31"/>
    <mergeCell ref="BB31:BF31"/>
    <mergeCell ref="H35:M35"/>
    <mergeCell ref="R35:AV35"/>
    <mergeCell ref="BB35:BF35"/>
    <mergeCell ref="H33:M33"/>
    <mergeCell ref="R33:AV33"/>
    <mergeCell ref="BB33:BF33"/>
    <mergeCell ref="H34:M34"/>
    <mergeCell ref="R34:AV34"/>
    <mergeCell ref="BB34:BF34"/>
    <mergeCell ref="H32:M32"/>
    <mergeCell ref="R32:AV32"/>
    <mergeCell ref="BB32:BF32"/>
  </mergeCells>
  <conditionalFormatting sqref="P13:BC17">
    <cfRule type="expression" dxfId="18" priority="1">
      <formula>#REF!&gt;5</formula>
    </cfRule>
  </conditionalFormatting>
  <dataValidations count="2">
    <dataValidation type="list" allowBlank="1" showInputMessage="1" showErrorMessage="1" sqref="BF19:BH19" xr:uid="{56704BE2-AA46-4A49-810A-A80ACC6FAEA3}">
      <formula1>$CB$15:$CB$16</formula1>
    </dataValidation>
    <dataValidation allowBlank="1" showInputMessage="1" showErrorMessage="1" promptTitle="Fire Department Name" prompt="You must enter the Fire Department name on the Automatic Aid Response Worksheets" sqref="Q10:AT10" xr:uid="{E3062F9B-B0B0-4AD9-B1C5-BBC20E4B2948}"/>
  </dataValidations>
  <printOptions horizontalCentered="1" verticalCentered="1"/>
  <pageMargins left="0" right="0" top="0" bottom="0" header="1" footer="0"/>
  <pageSetup orientation="portrait" r:id="rId1"/>
  <headerFooter>
    <oddHeader>&amp;C&amp;G</oddHeader>
    <oddFooter>&amp;L&amp;D&amp;R&amp;N</oddFooter>
  </headerFooter>
  <drawing r:id="rId2"/>
  <legacyDrawingHF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F3A4B5-5BA4-4344-959C-56FE2F2418F7}">
  <sheetPr>
    <tabColor theme="2" tint="-0.89999084444715716"/>
  </sheetPr>
  <dimension ref="C2:L28"/>
  <sheetViews>
    <sheetView showGridLines="0" showRowColHeaders="0" zoomScaleNormal="100" workbookViewId="0">
      <selection activeCell="D6" sqref="D6"/>
    </sheetView>
  </sheetViews>
  <sheetFormatPr defaultRowHeight="14.4" x14ac:dyDescent="0.3"/>
  <cols>
    <col min="1" max="1" width="9.109375" style="259"/>
    <col min="2" max="2" width="3.109375" style="259" customWidth="1"/>
    <col min="3" max="3" width="36.88671875" style="259" bestFit="1" customWidth="1"/>
    <col min="4" max="4" width="10.33203125" style="259" customWidth="1"/>
    <col min="5" max="6" width="9.6640625" style="259" customWidth="1"/>
    <col min="7" max="257" width="9.109375" style="259"/>
    <col min="258" max="258" width="3.109375" style="259" customWidth="1"/>
    <col min="259" max="259" width="36.88671875" style="259" bestFit="1" customWidth="1"/>
    <col min="260" max="260" width="10.33203125" style="259" customWidth="1"/>
    <col min="261" max="262" width="9.6640625" style="259" customWidth="1"/>
    <col min="263" max="513" width="9.109375" style="259"/>
    <col min="514" max="514" width="3.109375" style="259" customWidth="1"/>
    <col min="515" max="515" width="36.88671875" style="259" bestFit="1" customWidth="1"/>
    <col min="516" max="516" width="10.33203125" style="259" customWidth="1"/>
    <col min="517" max="518" width="9.6640625" style="259" customWidth="1"/>
    <col min="519" max="769" width="9.109375" style="259"/>
    <col min="770" max="770" width="3.109375" style="259" customWidth="1"/>
    <col min="771" max="771" width="36.88671875" style="259" bestFit="1" customWidth="1"/>
    <col min="772" max="772" width="10.33203125" style="259" customWidth="1"/>
    <col min="773" max="774" width="9.6640625" style="259" customWidth="1"/>
    <col min="775" max="1025" width="9.109375" style="259"/>
    <col min="1026" max="1026" width="3.109375" style="259" customWidth="1"/>
    <col min="1027" max="1027" width="36.88671875" style="259" bestFit="1" customWidth="1"/>
    <col min="1028" max="1028" width="10.33203125" style="259" customWidth="1"/>
    <col min="1029" max="1030" width="9.6640625" style="259" customWidth="1"/>
    <col min="1031" max="1281" width="9.109375" style="259"/>
    <col min="1282" max="1282" width="3.109375" style="259" customWidth="1"/>
    <col min="1283" max="1283" width="36.88671875" style="259" bestFit="1" customWidth="1"/>
    <col min="1284" max="1284" width="10.33203125" style="259" customWidth="1"/>
    <col min="1285" max="1286" width="9.6640625" style="259" customWidth="1"/>
    <col min="1287" max="1537" width="9.109375" style="259"/>
    <col min="1538" max="1538" width="3.109375" style="259" customWidth="1"/>
    <col min="1539" max="1539" width="36.88671875" style="259" bestFit="1" customWidth="1"/>
    <col min="1540" max="1540" width="10.33203125" style="259" customWidth="1"/>
    <col min="1541" max="1542" width="9.6640625" style="259" customWidth="1"/>
    <col min="1543" max="1793" width="9.109375" style="259"/>
    <col min="1794" max="1794" width="3.109375" style="259" customWidth="1"/>
    <col min="1795" max="1795" width="36.88671875" style="259" bestFit="1" customWidth="1"/>
    <col min="1796" max="1796" width="10.33203125" style="259" customWidth="1"/>
    <col min="1797" max="1798" width="9.6640625" style="259" customWidth="1"/>
    <col min="1799" max="2049" width="9.109375" style="259"/>
    <col min="2050" max="2050" width="3.109375" style="259" customWidth="1"/>
    <col min="2051" max="2051" width="36.88671875" style="259" bestFit="1" customWidth="1"/>
    <col min="2052" max="2052" width="10.33203125" style="259" customWidth="1"/>
    <col min="2053" max="2054" width="9.6640625" style="259" customWidth="1"/>
    <col min="2055" max="2305" width="9.109375" style="259"/>
    <col min="2306" max="2306" width="3.109375" style="259" customWidth="1"/>
    <col min="2307" max="2307" width="36.88671875" style="259" bestFit="1" customWidth="1"/>
    <col min="2308" max="2308" width="10.33203125" style="259" customWidth="1"/>
    <col min="2309" max="2310" width="9.6640625" style="259" customWidth="1"/>
    <col min="2311" max="2561" width="9.109375" style="259"/>
    <col min="2562" max="2562" width="3.109375" style="259" customWidth="1"/>
    <col min="2563" max="2563" width="36.88671875" style="259" bestFit="1" customWidth="1"/>
    <col min="2564" max="2564" width="10.33203125" style="259" customWidth="1"/>
    <col min="2565" max="2566" width="9.6640625" style="259" customWidth="1"/>
    <col min="2567" max="2817" width="9.109375" style="259"/>
    <col min="2818" max="2818" width="3.109375" style="259" customWidth="1"/>
    <col min="2819" max="2819" width="36.88671875" style="259" bestFit="1" customWidth="1"/>
    <col min="2820" max="2820" width="10.33203125" style="259" customWidth="1"/>
    <col min="2821" max="2822" width="9.6640625" style="259" customWidth="1"/>
    <col min="2823" max="3073" width="9.109375" style="259"/>
    <col min="3074" max="3074" width="3.109375" style="259" customWidth="1"/>
    <col min="3075" max="3075" width="36.88671875" style="259" bestFit="1" customWidth="1"/>
    <col min="3076" max="3076" width="10.33203125" style="259" customWidth="1"/>
    <col min="3077" max="3078" width="9.6640625" style="259" customWidth="1"/>
    <col min="3079" max="3329" width="9.109375" style="259"/>
    <col min="3330" max="3330" width="3.109375" style="259" customWidth="1"/>
    <col min="3331" max="3331" width="36.88671875" style="259" bestFit="1" customWidth="1"/>
    <col min="3332" max="3332" width="10.33203125" style="259" customWidth="1"/>
    <col min="3333" max="3334" width="9.6640625" style="259" customWidth="1"/>
    <col min="3335" max="3585" width="9.109375" style="259"/>
    <col min="3586" max="3586" width="3.109375" style="259" customWidth="1"/>
    <col min="3587" max="3587" width="36.88671875" style="259" bestFit="1" customWidth="1"/>
    <col min="3588" max="3588" width="10.33203125" style="259" customWidth="1"/>
    <col min="3589" max="3590" width="9.6640625" style="259" customWidth="1"/>
    <col min="3591" max="3841" width="9.109375" style="259"/>
    <col min="3842" max="3842" width="3.109375" style="259" customWidth="1"/>
    <col min="3843" max="3843" width="36.88671875" style="259" bestFit="1" customWidth="1"/>
    <col min="3844" max="3844" width="10.33203125" style="259" customWidth="1"/>
    <col min="3845" max="3846" width="9.6640625" style="259" customWidth="1"/>
    <col min="3847" max="4097" width="9.109375" style="259"/>
    <col min="4098" max="4098" width="3.109375" style="259" customWidth="1"/>
    <col min="4099" max="4099" width="36.88671875" style="259" bestFit="1" customWidth="1"/>
    <col min="4100" max="4100" width="10.33203125" style="259" customWidth="1"/>
    <col min="4101" max="4102" width="9.6640625" style="259" customWidth="1"/>
    <col min="4103" max="4353" width="9.109375" style="259"/>
    <col min="4354" max="4354" width="3.109375" style="259" customWidth="1"/>
    <col min="4355" max="4355" width="36.88671875" style="259" bestFit="1" customWidth="1"/>
    <col min="4356" max="4356" width="10.33203125" style="259" customWidth="1"/>
    <col min="4357" max="4358" width="9.6640625" style="259" customWidth="1"/>
    <col min="4359" max="4609" width="9.109375" style="259"/>
    <col min="4610" max="4610" width="3.109375" style="259" customWidth="1"/>
    <col min="4611" max="4611" width="36.88671875" style="259" bestFit="1" customWidth="1"/>
    <col min="4612" max="4612" width="10.33203125" style="259" customWidth="1"/>
    <col min="4613" max="4614" width="9.6640625" style="259" customWidth="1"/>
    <col min="4615" max="4865" width="9.109375" style="259"/>
    <col min="4866" max="4866" width="3.109375" style="259" customWidth="1"/>
    <col min="4867" max="4867" width="36.88671875" style="259" bestFit="1" customWidth="1"/>
    <col min="4868" max="4868" width="10.33203125" style="259" customWidth="1"/>
    <col min="4869" max="4870" width="9.6640625" style="259" customWidth="1"/>
    <col min="4871" max="5121" width="9.109375" style="259"/>
    <col min="5122" max="5122" width="3.109375" style="259" customWidth="1"/>
    <col min="5123" max="5123" width="36.88671875" style="259" bestFit="1" customWidth="1"/>
    <col min="5124" max="5124" width="10.33203125" style="259" customWidth="1"/>
    <col min="5125" max="5126" width="9.6640625" style="259" customWidth="1"/>
    <col min="5127" max="5377" width="9.109375" style="259"/>
    <col min="5378" max="5378" width="3.109375" style="259" customWidth="1"/>
    <col min="5379" max="5379" width="36.88671875" style="259" bestFit="1" customWidth="1"/>
    <col min="5380" max="5380" width="10.33203125" style="259" customWidth="1"/>
    <col min="5381" max="5382" width="9.6640625" style="259" customWidth="1"/>
    <col min="5383" max="5633" width="9.109375" style="259"/>
    <col min="5634" max="5634" width="3.109375" style="259" customWidth="1"/>
    <col min="5635" max="5635" width="36.88671875" style="259" bestFit="1" customWidth="1"/>
    <col min="5636" max="5636" width="10.33203125" style="259" customWidth="1"/>
    <col min="5637" max="5638" width="9.6640625" style="259" customWidth="1"/>
    <col min="5639" max="5889" width="9.109375" style="259"/>
    <col min="5890" max="5890" width="3.109375" style="259" customWidth="1"/>
    <col min="5891" max="5891" width="36.88671875" style="259" bestFit="1" customWidth="1"/>
    <col min="5892" max="5892" width="10.33203125" style="259" customWidth="1"/>
    <col min="5893" max="5894" width="9.6640625" style="259" customWidth="1"/>
    <col min="5895" max="6145" width="9.109375" style="259"/>
    <col min="6146" max="6146" width="3.109375" style="259" customWidth="1"/>
    <col min="6147" max="6147" width="36.88671875" style="259" bestFit="1" customWidth="1"/>
    <col min="6148" max="6148" width="10.33203125" style="259" customWidth="1"/>
    <col min="6149" max="6150" width="9.6640625" style="259" customWidth="1"/>
    <col min="6151" max="6401" width="9.109375" style="259"/>
    <col min="6402" max="6402" width="3.109375" style="259" customWidth="1"/>
    <col min="6403" max="6403" width="36.88671875" style="259" bestFit="1" customWidth="1"/>
    <col min="6404" max="6404" width="10.33203125" style="259" customWidth="1"/>
    <col min="6405" max="6406" width="9.6640625" style="259" customWidth="1"/>
    <col min="6407" max="6657" width="9.109375" style="259"/>
    <col min="6658" max="6658" width="3.109375" style="259" customWidth="1"/>
    <col min="6659" max="6659" width="36.88671875" style="259" bestFit="1" customWidth="1"/>
    <col min="6660" max="6660" width="10.33203125" style="259" customWidth="1"/>
    <col min="6661" max="6662" width="9.6640625" style="259" customWidth="1"/>
    <col min="6663" max="6913" width="9.109375" style="259"/>
    <col min="6914" max="6914" width="3.109375" style="259" customWidth="1"/>
    <col min="6915" max="6915" width="36.88671875" style="259" bestFit="1" customWidth="1"/>
    <col min="6916" max="6916" width="10.33203125" style="259" customWidth="1"/>
    <col min="6917" max="6918" width="9.6640625" style="259" customWidth="1"/>
    <col min="6919" max="7169" width="9.109375" style="259"/>
    <col min="7170" max="7170" width="3.109375" style="259" customWidth="1"/>
    <col min="7171" max="7171" width="36.88671875" style="259" bestFit="1" customWidth="1"/>
    <col min="7172" max="7172" width="10.33203125" style="259" customWidth="1"/>
    <col min="7173" max="7174" width="9.6640625" style="259" customWidth="1"/>
    <col min="7175" max="7425" width="9.109375" style="259"/>
    <col min="7426" max="7426" width="3.109375" style="259" customWidth="1"/>
    <col min="7427" max="7427" width="36.88671875" style="259" bestFit="1" customWidth="1"/>
    <col min="7428" max="7428" width="10.33203125" style="259" customWidth="1"/>
    <col min="7429" max="7430" width="9.6640625" style="259" customWidth="1"/>
    <col min="7431" max="7681" width="9.109375" style="259"/>
    <col min="7682" max="7682" width="3.109375" style="259" customWidth="1"/>
    <col min="7683" max="7683" width="36.88671875" style="259" bestFit="1" customWidth="1"/>
    <col min="7684" max="7684" width="10.33203125" style="259" customWidth="1"/>
    <col min="7685" max="7686" width="9.6640625" style="259" customWidth="1"/>
    <col min="7687" max="7937" width="9.109375" style="259"/>
    <col min="7938" max="7938" width="3.109375" style="259" customWidth="1"/>
    <col min="7939" max="7939" width="36.88671875" style="259" bestFit="1" customWidth="1"/>
    <col min="7940" max="7940" width="10.33203125" style="259" customWidth="1"/>
    <col min="7941" max="7942" width="9.6640625" style="259" customWidth="1"/>
    <col min="7943" max="8193" width="9.109375" style="259"/>
    <col min="8194" max="8194" width="3.109375" style="259" customWidth="1"/>
    <col min="8195" max="8195" width="36.88671875" style="259" bestFit="1" customWidth="1"/>
    <col min="8196" max="8196" width="10.33203125" style="259" customWidth="1"/>
    <col min="8197" max="8198" width="9.6640625" style="259" customWidth="1"/>
    <col min="8199" max="8449" width="9.109375" style="259"/>
    <col min="8450" max="8450" width="3.109375" style="259" customWidth="1"/>
    <col min="8451" max="8451" width="36.88671875" style="259" bestFit="1" customWidth="1"/>
    <col min="8452" max="8452" width="10.33203125" style="259" customWidth="1"/>
    <col min="8453" max="8454" width="9.6640625" style="259" customWidth="1"/>
    <col min="8455" max="8705" width="9.109375" style="259"/>
    <col min="8706" max="8706" width="3.109375" style="259" customWidth="1"/>
    <col min="8707" max="8707" width="36.88671875" style="259" bestFit="1" customWidth="1"/>
    <col min="8708" max="8708" width="10.33203125" style="259" customWidth="1"/>
    <col min="8709" max="8710" width="9.6640625" style="259" customWidth="1"/>
    <col min="8711" max="8961" width="9.109375" style="259"/>
    <col min="8962" max="8962" width="3.109375" style="259" customWidth="1"/>
    <col min="8963" max="8963" width="36.88671875" style="259" bestFit="1" customWidth="1"/>
    <col min="8964" max="8964" width="10.33203125" style="259" customWidth="1"/>
    <col min="8965" max="8966" width="9.6640625" style="259" customWidth="1"/>
    <col min="8967" max="9217" width="9.109375" style="259"/>
    <col min="9218" max="9218" width="3.109375" style="259" customWidth="1"/>
    <col min="9219" max="9219" width="36.88671875" style="259" bestFit="1" customWidth="1"/>
    <col min="9220" max="9220" width="10.33203125" style="259" customWidth="1"/>
    <col min="9221" max="9222" width="9.6640625" style="259" customWidth="1"/>
    <col min="9223" max="9473" width="9.109375" style="259"/>
    <col min="9474" max="9474" width="3.109375" style="259" customWidth="1"/>
    <col min="9475" max="9475" width="36.88671875" style="259" bestFit="1" customWidth="1"/>
    <col min="9476" max="9476" width="10.33203125" style="259" customWidth="1"/>
    <col min="9477" max="9478" width="9.6640625" style="259" customWidth="1"/>
    <col min="9479" max="9729" width="9.109375" style="259"/>
    <col min="9730" max="9730" width="3.109375" style="259" customWidth="1"/>
    <col min="9731" max="9731" width="36.88671875" style="259" bestFit="1" customWidth="1"/>
    <col min="9732" max="9732" width="10.33203125" style="259" customWidth="1"/>
    <col min="9733" max="9734" width="9.6640625" style="259" customWidth="1"/>
    <col min="9735" max="9985" width="9.109375" style="259"/>
    <col min="9986" max="9986" width="3.109375" style="259" customWidth="1"/>
    <col min="9987" max="9987" width="36.88671875" style="259" bestFit="1" customWidth="1"/>
    <col min="9988" max="9988" width="10.33203125" style="259" customWidth="1"/>
    <col min="9989" max="9990" width="9.6640625" style="259" customWidth="1"/>
    <col min="9991" max="10241" width="9.109375" style="259"/>
    <col min="10242" max="10242" width="3.109375" style="259" customWidth="1"/>
    <col min="10243" max="10243" width="36.88671875" style="259" bestFit="1" customWidth="1"/>
    <col min="10244" max="10244" width="10.33203125" style="259" customWidth="1"/>
    <col min="10245" max="10246" width="9.6640625" style="259" customWidth="1"/>
    <col min="10247" max="10497" width="9.109375" style="259"/>
    <col min="10498" max="10498" width="3.109375" style="259" customWidth="1"/>
    <col min="10499" max="10499" width="36.88671875" style="259" bestFit="1" customWidth="1"/>
    <col min="10500" max="10500" width="10.33203125" style="259" customWidth="1"/>
    <col min="10501" max="10502" width="9.6640625" style="259" customWidth="1"/>
    <col min="10503" max="10753" width="9.109375" style="259"/>
    <col min="10754" max="10754" width="3.109375" style="259" customWidth="1"/>
    <col min="10755" max="10755" width="36.88671875" style="259" bestFit="1" customWidth="1"/>
    <col min="10756" max="10756" width="10.33203125" style="259" customWidth="1"/>
    <col min="10757" max="10758" width="9.6640625" style="259" customWidth="1"/>
    <col min="10759" max="11009" width="9.109375" style="259"/>
    <col min="11010" max="11010" width="3.109375" style="259" customWidth="1"/>
    <col min="11011" max="11011" width="36.88671875" style="259" bestFit="1" customWidth="1"/>
    <col min="11012" max="11012" width="10.33203125" style="259" customWidth="1"/>
    <col min="11013" max="11014" width="9.6640625" style="259" customWidth="1"/>
    <col min="11015" max="11265" width="9.109375" style="259"/>
    <col min="11266" max="11266" width="3.109375" style="259" customWidth="1"/>
    <col min="11267" max="11267" width="36.88671875" style="259" bestFit="1" customWidth="1"/>
    <col min="11268" max="11268" width="10.33203125" style="259" customWidth="1"/>
    <col min="11269" max="11270" width="9.6640625" style="259" customWidth="1"/>
    <col min="11271" max="11521" width="9.109375" style="259"/>
    <col min="11522" max="11522" width="3.109375" style="259" customWidth="1"/>
    <col min="11523" max="11523" width="36.88671875" style="259" bestFit="1" customWidth="1"/>
    <col min="11524" max="11524" width="10.33203125" style="259" customWidth="1"/>
    <col min="11525" max="11526" width="9.6640625" style="259" customWidth="1"/>
    <col min="11527" max="11777" width="9.109375" style="259"/>
    <col min="11778" max="11778" width="3.109375" style="259" customWidth="1"/>
    <col min="11779" max="11779" width="36.88671875" style="259" bestFit="1" customWidth="1"/>
    <col min="11780" max="11780" width="10.33203125" style="259" customWidth="1"/>
    <col min="11781" max="11782" width="9.6640625" style="259" customWidth="1"/>
    <col min="11783" max="12033" width="9.109375" style="259"/>
    <col min="12034" max="12034" width="3.109375" style="259" customWidth="1"/>
    <col min="12035" max="12035" width="36.88671875" style="259" bestFit="1" customWidth="1"/>
    <col min="12036" max="12036" width="10.33203125" style="259" customWidth="1"/>
    <col min="12037" max="12038" width="9.6640625" style="259" customWidth="1"/>
    <col min="12039" max="12289" width="9.109375" style="259"/>
    <col min="12290" max="12290" width="3.109375" style="259" customWidth="1"/>
    <col min="12291" max="12291" width="36.88671875" style="259" bestFit="1" customWidth="1"/>
    <col min="12292" max="12292" width="10.33203125" style="259" customWidth="1"/>
    <col min="12293" max="12294" width="9.6640625" style="259" customWidth="1"/>
    <col min="12295" max="12545" width="9.109375" style="259"/>
    <col min="12546" max="12546" width="3.109375" style="259" customWidth="1"/>
    <col min="12547" max="12547" width="36.88671875" style="259" bestFit="1" customWidth="1"/>
    <col min="12548" max="12548" width="10.33203125" style="259" customWidth="1"/>
    <col min="12549" max="12550" width="9.6640625" style="259" customWidth="1"/>
    <col min="12551" max="12801" width="9.109375" style="259"/>
    <col min="12802" max="12802" width="3.109375" style="259" customWidth="1"/>
    <col min="12803" max="12803" width="36.88671875" style="259" bestFit="1" customWidth="1"/>
    <col min="12804" max="12804" width="10.33203125" style="259" customWidth="1"/>
    <col min="12805" max="12806" width="9.6640625" style="259" customWidth="1"/>
    <col min="12807" max="13057" width="9.109375" style="259"/>
    <col min="13058" max="13058" width="3.109375" style="259" customWidth="1"/>
    <col min="13059" max="13059" width="36.88671875" style="259" bestFit="1" customWidth="1"/>
    <col min="13060" max="13060" width="10.33203125" style="259" customWidth="1"/>
    <col min="13061" max="13062" width="9.6640625" style="259" customWidth="1"/>
    <col min="13063" max="13313" width="9.109375" style="259"/>
    <col min="13314" max="13314" width="3.109375" style="259" customWidth="1"/>
    <col min="13315" max="13315" width="36.88671875" style="259" bestFit="1" customWidth="1"/>
    <col min="13316" max="13316" width="10.33203125" style="259" customWidth="1"/>
    <col min="13317" max="13318" width="9.6640625" style="259" customWidth="1"/>
    <col min="13319" max="13569" width="9.109375" style="259"/>
    <col min="13570" max="13570" width="3.109375" style="259" customWidth="1"/>
    <col min="13571" max="13571" width="36.88671875" style="259" bestFit="1" customWidth="1"/>
    <col min="13572" max="13572" width="10.33203125" style="259" customWidth="1"/>
    <col min="13573" max="13574" width="9.6640625" style="259" customWidth="1"/>
    <col min="13575" max="13825" width="9.109375" style="259"/>
    <col min="13826" max="13826" width="3.109375" style="259" customWidth="1"/>
    <col min="13827" max="13827" width="36.88671875" style="259" bestFit="1" customWidth="1"/>
    <col min="13828" max="13828" width="10.33203125" style="259" customWidth="1"/>
    <col min="13829" max="13830" width="9.6640625" style="259" customWidth="1"/>
    <col min="13831" max="14081" width="9.109375" style="259"/>
    <col min="14082" max="14082" width="3.109375" style="259" customWidth="1"/>
    <col min="14083" max="14083" width="36.88671875" style="259" bestFit="1" customWidth="1"/>
    <col min="14084" max="14084" width="10.33203125" style="259" customWidth="1"/>
    <col min="14085" max="14086" width="9.6640625" style="259" customWidth="1"/>
    <col min="14087" max="14337" width="9.109375" style="259"/>
    <col min="14338" max="14338" width="3.109375" style="259" customWidth="1"/>
    <col min="14339" max="14339" width="36.88671875" style="259" bestFit="1" customWidth="1"/>
    <col min="14340" max="14340" width="10.33203125" style="259" customWidth="1"/>
    <col min="14341" max="14342" width="9.6640625" style="259" customWidth="1"/>
    <col min="14343" max="14593" width="9.109375" style="259"/>
    <col min="14594" max="14594" width="3.109375" style="259" customWidth="1"/>
    <col min="14595" max="14595" width="36.88671875" style="259" bestFit="1" customWidth="1"/>
    <col min="14596" max="14596" width="10.33203125" style="259" customWidth="1"/>
    <col min="14597" max="14598" width="9.6640625" style="259" customWidth="1"/>
    <col min="14599" max="14849" width="9.109375" style="259"/>
    <col min="14850" max="14850" width="3.109375" style="259" customWidth="1"/>
    <col min="14851" max="14851" width="36.88671875" style="259" bestFit="1" customWidth="1"/>
    <col min="14852" max="14852" width="10.33203125" style="259" customWidth="1"/>
    <col min="14853" max="14854" width="9.6640625" style="259" customWidth="1"/>
    <col min="14855" max="15105" width="9.109375" style="259"/>
    <col min="15106" max="15106" width="3.109375" style="259" customWidth="1"/>
    <col min="15107" max="15107" width="36.88671875" style="259" bestFit="1" customWidth="1"/>
    <col min="15108" max="15108" width="10.33203125" style="259" customWidth="1"/>
    <col min="15109" max="15110" width="9.6640625" style="259" customWidth="1"/>
    <col min="15111" max="15361" width="9.109375" style="259"/>
    <col min="15362" max="15362" width="3.109375" style="259" customWidth="1"/>
    <col min="15363" max="15363" width="36.88671875" style="259" bestFit="1" customWidth="1"/>
    <col min="15364" max="15364" width="10.33203125" style="259" customWidth="1"/>
    <col min="15365" max="15366" width="9.6640625" style="259" customWidth="1"/>
    <col min="15367" max="15617" width="9.109375" style="259"/>
    <col min="15618" max="15618" width="3.109375" style="259" customWidth="1"/>
    <col min="15619" max="15619" width="36.88671875" style="259" bestFit="1" customWidth="1"/>
    <col min="15620" max="15620" width="10.33203125" style="259" customWidth="1"/>
    <col min="15621" max="15622" width="9.6640625" style="259" customWidth="1"/>
    <col min="15623" max="15873" width="9.109375" style="259"/>
    <col min="15874" max="15874" width="3.109375" style="259" customWidth="1"/>
    <col min="15875" max="15875" width="36.88671875" style="259" bestFit="1" customWidth="1"/>
    <col min="15876" max="15876" width="10.33203125" style="259" customWidth="1"/>
    <col min="15877" max="15878" width="9.6640625" style="259" customWidth="1"/>
    <col min="15879" max="16129" width="9.109375" style="259"/>
    <col min="16130" max="16130" width="3.109375" style="259" customWidth="1"/>
    <col min="16131" max="16131" width="36.88671875" style="259" bestFit="1" customWidth="1"/>
    <col min="16132" max="16132" width="10.33203125" style="259" customWidth="1"/>
    <col min="16133" max="16134" width="9.6640625" style="259" customWidth="1"/>
    <col min="16135" max="16384" width="9.109375" style="259"/>
  </cols>
  <sheetData>
    <row r="2" spans="3:12" ht="15" thickBot="1" x14ac:dyDescent="0.35"/>
    <row r="3" spans="3:12" ht="17.25" customHeight="1" x14ac:dyDescent="0.3">
      <c r="C3" s="1461" t="s">
        <v>639</v>
      </c>
      <c r="D3" s="1462"/>
      <c r="E3" s="1465" t="s">
        <v>640</v>
      </c>
      <c r="F3" s="1467" t="s">
        <v>641</v>
      </c>
    </row>
    <row r="4" spans="3:12" ht="14.25" customHeight="1" thickBot="1" x14ac:dyDescent="0.35">
      <c r="C4" s="1463"/>
      <c r="D4" s="1464"/>
      <c r="E4" s="1466"/>
      <c r="F4" s="1468"/>
    </row>
    <row r="5" spans="3:12" ht="20.100000000000001" customHeight="1" thickBot="1" x14ac:dyDescent="0.35">
      <c r="C5" s="1469" t="s">
        <v>735</v>
      </c>
      <c r="D5" s="1470"/>
      <c r="E5" s="1470"/>
      <c r="F5" s="1471"/>
    </row>
    <row r="6" spans="3:12" ht="15" thickBot="1" x14ac:dyDescent="0.35">
      <c r="C6" s="260" t="s">
        <v>642</v>
      </c>
      <c r="D6" s="336"/>
      <c r="E6" s="261">
        <f>D6*0.002</f>
        <v>0</v>
      </c>
      <c r="F6" s="262">
        <v>0.2</v>
      </c>
    </row>
    <row r="7" spans="3:12" ht="9" customHeight="1" thickBot="1" x14ac:dyDescent="0.35">
      <c r="C7" s="263"/>
      <c r="E7" s="264"/>
      <c r="F7" s="265"/>
      <c r="L7" s="266"/>
    </row>
    <row r="8" spans="3:12" ht="20.100000000000001" customHeight="1" thickBot="1" x14ac:dyDescent="0.35">
      <c r="C8" s="1472" t="s">
        <v>736</v>
      </c>
      <c r="D8" s="1473"/>
      <c r="E8" s="1473"/>
      <c r="F8" s="1474"/>
      <c r="L8" s="267"/>
    </row>
    <row r="9" spans="3:12" ht="30.75" customHeight="1" thickBot="1" x14ac:dyDescent="0.35">
      <c r="C9" s="1475" t="s">
        <v>643</v>
      </c>
      <c r="D9" s="1476"/>
      <c r="E9" s="337">
        <v>0.15</v>
      </c>
      <c r="F9" s="268">
        <v>0.15</v>
      </c>
    </row>
    <row r="10" spans="3:12" ht="9" customHeight="1" thickBot="1" x14ac:dyDescent="0.35">
      <c r="C10" s="263"/>
      <c r="E10" s="264"/>
      <c r="F10" s="265"/>
    </row>
    <row r="11" spans="3:12" ht="20.100000000000001" customHeight="1" thickBot="1" x14ac:dyDescent="0.35">
      <c r="C11" s="1469" t="s">
        <v>644</v>
      </c>
      <c r="D11" s="1470"/>
      <c r="E11" s="1470"/>
      <c r="F11" s="1471"/>
    </row>
    <row r="12" spans="3:12" ht="45.75" customHeight="1" thickBot="1" x14ac:dyDescent="0.35">
      <c r="C12" s="1477" t="s">
        <v>645</v>
      </c>
      <c r="D12" s="1478"/>
      <c r="E12" s="338">
        <v>0.1</v>
      </c>
      <c r="F12" s="269">
        <v>0.1</v>
      </c>
    </row>
    <row r="13" spans="3:12" ht="9" customHeight="1" thickBot="1" x14ac:dyDescent="0.35">
      <c r="C13" s="263"/>
      <c r="E13" s="270"/>
      <c r="F13" s="265"/>
    </row>
    <row r="14" spans="3:12" ht="20.100000000000001" customHeight="1" thickBot="1" x14ac:dyDescent="0.35">
      <c r="C14" s="1469" t="s">
        <v>734</v>
      </c>
      <c r="D14" s="1470"/>
      <c r="E14" s="1470"/>
      <c r="F14" s="1471"/>
    </row>
    <row r="15" spans="3:12" ht="30" customHeight="1" x14ac:dyDescent="0.3">
      <c r="C15" s="1479" t="s">
        <v>646</v>
      </c>
      <c r="D15" s="1480"/>
      <c r="E15" s="339"/>
      <c r="F15" s="271">
        <v>0.35</v>
      </c>
    </row>
    <row r="16" spans="3:12" x14ac:dyDescent="0.3">
      <c r="C16" s="1481" t="s">
        <v>647</v>
      </c>
      <c r="D16" s="1482"/>
      <c r="E16" s="272"/>
      <c r="F16" s="273"/>
    </row>
    <row r="17" spans="3:6" ht="30" customHeight="1" x14ac:dyDescent="0.3">
      <c r="C17" s="1459" t="s">
        <v>648</v>
      </c>
      <c r="D17" s="1460"/>
      <c r="E17" s="340"/>
      <c r="F17" s="273">
        <v>0.2</v>
      </c>
    </row>
    <row r="18" spans="3:6" x14ac:dyDescent="0.3">
      <c r="C18" s="1481" t="s">
        <v>647</v>
      </c>
      <c r="D18" s="1482"/>
      <c r="E18" s="272"/>
      <c r="F18" s="273"/>
    </row>
    <row r="19" spans="3:6" ht="33" customHeight="1" thickBot="1" x14ac:dyDescent="0.35">
      <c r="C19" s="1483" t="s">
        <v>649</v>
      </c>
      <c r="D19" s="1484"/>
      <c r="E19" s="341"/>
      <c r="F19" s="274">
        <v>0.1</v>
      </c>
    </row>
    <row r="20" spans="3:6" ht="9" customHeight="1" thickBot="1" x14ac:dyDescent="0.35">
      <c r="C20" s="263"/>
      <c r="E20" s="270"/>
      <c r="F20" s="265"/>
    </row>
    <row r="21" spans="3:6" ht="20.100000000000001" customHeight="1" thickBot="1" x14ac:dyDescent="0.35">
      <c r="C21" s="1469" t="s">
        <v>650</v>
      </c>
      <c r="D21" s="1470"/>
      <c r="E21" s="1470"/>
      <c r="F21" s="1471"/>
    </row>
    <row r="22" spans="3:6" ht="30" customHeight="1" x14ac:dyDescent="0.3">
      <c r="C22" s="1485" t="s">
        <v>651</v>
      </c>
      <c r="D22" s="1486"/>
      <c r="E22" s="342">
        <v>0.1</v>
      </c>
      <c r="F22" s="275">
        <v>0.1</v>
      </c>
    </row>
    <row r="23" spans="3:6" x14ac:dyDescent="0.3">
      <c r="C23" s="1481" t="s">
        <v>647</v>
      </c>
      <c r="D23" s="1487"/>
      <c r="E23" s="276"/>
      <c r="F23" s="277"/>
    </row>
    <row r="24" spans="3:6" ht="30.75" customHeight="1" thickBot="1" x14ac:dyDescent="0.35">
      <c r="C24" s="1488" t="s">
        <v>652</v>
      </c>
      <c r="D24" s="1489"/>
      <c r="E24" s="341"/>
      <c r="F24" s="278">
        <v>0.05</v>
      </c>
    </row>
    <row r="25" spans="3:6" ht="9" customHeight="1" thickBot="1" x14ac:dyDescent="0.35">
      <c r="C25" s="263"/>
      <c r="E25" s="270"/>
      <c r="F25" s="279"/>
    </row>
    <row r="26" spans="3:6" ht="20.100000000000001" customHeight="1" thickBot="1" x14ac:dyDescent="0.35">
      <c r="C26" s="1469" t="s">
        <v>653</v>
      </c>
      <c r="D26" s="1470"/>
      <c r="E26" s="1470"/>
      <c r="F26" s="1471"/>
    </row>
    <row r="27" spans="3:6" ht="50.25" customHeight="1" thickBot="1" x14ac:dyDescent="0.35">
      <c r="C27" s="1477" t="s">
        <v>654</v>
      </c>
      <c r="D27" s="1478"/>
      <c r="E27" s="338">
        <v>0.1</v>
      </c>
      <c r="F27" s="269">
        <v>0.1</v>
      </c>
    </row>
    <row r="28" spans="3:6" ht="15" thickBot="1" x14ac:dyDescent="0.35">
      <c r="E28" s="280">
        <f>SUM(E6:E27)</f>
        <v>0.44999999999999996</v>
      </c>
      <c r="F28" s="281" t="s">
        <v>655</v>
      </c>
    </row>
  </sheetData>
  <sheetProtection algorithmName="SHA-512" hashValue="6fldT76sMNcg2WRCdnDZYgOc4oeMHIK4Sk2upaQcoj5fS3i7lx2SdL2+fIBSBYFQGcTDzIPUPTd8LENrMstK2w==" saltValue="tF1X1DAp345W5Z0mmUM8Ww==" spinCount="100000" sheet="1" objects="1" scenarios="1"/>
  <mergeCells count="20">
    <mergeCell ref="C17:D17"/>
    <mergeCell ref="C3:D4"/>
    <mergeCell ref="E3:E4"/>
    <mergeCell ref="F3:F4"/>
    <mergeCell ref="C5:F5"/>
    <mergeCell ref="C8:F8"/>
    <mergeCell ref="C9:D9"/>
    <mergeCell ref="C11:F11"/>
    <mergeCell ref="C12:D12"/>
    <mergeCell ref="C14:F14"/>
    <mergeCell ref="C15:D15"/>
    <mergeCell ref="C16:D16"/>
    <mergeCell ref="C26:F26"/>
    <mergeCell ref="C27:D27"/>
    <mergeCell ref="C18:D18"/>
    <mergeCell ref="C19:D19"/>
    <mergeCell ref="C21:F21"/>
    <mergeCell ref="C22:D22"/>
    <mergeCell ref="C23:D23"/>
    <mergeCell ref="C24:D24"/>
  </mergeCells>
  <pageMargins left="0.7" right="0.7" top="0.75" bottom="0.75" header="0.3" footer="0.3"/>
  <pageSetup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6A5E0-B8CF-4531-9FCF-CCC9B7B8CC27}">
  <sheetPr>
    <tabColor theme="2" tint="-0.89999084444715716"/>
  </sheetPr>
  <dimension ref="B1:CX38"/>
  <sheetViews>
    <sheetView showGridLines="0" showRowColHeaders="0" zoomScaleNormal="100" workbookViewId="0">
      <selection activeCell="F22" sqref="F22:G22"/>
    </sheetView>
  </sheetViews>
  <sheetFormatPr defaultRowHeight="14.4" x14ac:dyDescent="0.3"/>
  <cols>
    <col min="1" max="1" width="2.6640625" customWidth="1"/>
    <col min="2" max="2" width="27.6640625" customWidth="1"/>
    <col min="3" max="3" width="2.6640625" customWidth="1"/>
    <col min="4" max="61" width="1.5546875" customWidth="1"/>
    <col min="62" max="62" width="3.109375" customWidth="1"/>
    <col min="63" max="72" width="1.5546875" customWidth="1"/>
    <col min="74" max="74" width="4" hidden="1" customWidth="1"/>
    <col min="80" max="80" width="0" hidden="1" customWidth="1"/>
    <col min="81" max="81" width="12.44140625" hidden="1" customWidth="1"/>
    <col min="86" max="86" width="10.6640625" customWidth="1"/>
  </cols>
  <sheetData>
    <row r="1" spans="2:82" ht="5.0999999999999996" customHeight="1" x14ac:dyDescent="0.3"/>
    <row r="2" spans="2:82" x14ac:dyDescent="0.3">
      <c r="AD2" s="144"/>
    </row>
    <row r="3" spans="2:82" ht="9.9" customHeight="1" thickBot="1" x14ac:dyDescent="0.35">
      <c r="D3" s="97"/>
      <c r="E3" s="97"/>
      <c r="F3" s="97"/>
      <c r="G3" s="97"/>
      <c r="H3" s="97"/>
      <c r="I3" s="97"/>
      <c r="J3" s="97"/>
      <c r="K3" s="97"/>
      <c r="L3" s="97"/>
      <c r="M3" s="97"/>
      <c r="N3" s="97"/>
      <c r="O3" s="97"/>
      <c r="P3" s="97"/>
      <c r="Q3" s="97"/>
      <c r="R3" s="97"/>
      <c r="S3" s="97"/>
      <c r="T3" s="97"/>
      <c r="U3" s="97"/>
      <c r="V3" s="97"/>
      <c r="W3" s="97"/>
      <c r="X3" s="97"/>
      <c r="Y3" s="97"/>
    </row>
    <row r="4" spans="2:82" ht="18" customHeight="1" x14ac:dyDescent="0.3">
      <c r="D4" s="1413" t="s">
        <v>784</v>
      </c>
      <c r="E4" s="1414"/>
      <c r="F4" s="1414"/>
      <c r="G4" s="1414"/>
      <c r="H4" s="1414"/>
      <c r="I4" s="1414"/>
      <c r="J4" s="1414"/>
      <c r="K4" s="1414"/>
      <c r="L4" s="1414"/>
      <c r="M4" s="1414"/>
      <c r="N4" s="1414"/>
      <c r="O4" s="1414"/>
      <c r="P4" s="1414"/>
      <c r="Q4" s="1414"/>
      <c r="R4" s="1414"/>
      <c r="S4" s="1414"/>
      <c r="T4" s="1414"/>
      <c r="U4" s="1414"/>
      <c r="V4" s="1414"/>
      <c r="W4" s="1414"/>
      <c r="X4" s="1414"/>
      <c r="Y4" s="1414"/>
      <c r="Z4" s="1414"/>
      <c r="AA4" s="1414"/>
      <c r="AB4" s="1414"/>
      <c r="AC4" s="1414"/>
      <c r="AD4" s="1414"/>
      <c r="AE4" s="1414"/>
      <c r="AF4" s="1414"/>
      <c r="AG4" s="1414"/>
      <c r="AH4" s="1414"/>
      <c r="AI4" s="1414"/>
      <c r="AJ4" s="1414"/>
      <c r="AK4" s="1414"/>
      <c r="AL4" s="1414"/>
      <c r="AM4" s="1414"/>
      <c r="AN4" s="1414"/>
      <c r="AO4" s="1414"/>
      <c r="AP4" s="1414"/>
      <c r="AQ4" s="1414"/>
      <c r="AR4" s="1414"/>
      <c r="AS4" s="1414"/>
      <c r="AT4" s="1414"/>
      <c r="AU4" s="1414"/>
      <c r="AV4" s="1414"/>
      <c r="AW4" s="1414"/>
      <c r="AX4" s="1414"/>
      <c r="AY4" s="1414"/>
      <c r="AZ4" s="1414"/>
      <c r="BA4" s="1414"/>
      <c r="BB4" s="1414"/>
      <c r="BC4" s="1414"/>
      <c r="BD4" s="1414"/>
      <c r="BE4" s="1414"/>
      <c r="BF4" s="1414"/>
      <c r="BG4" s="1414"/>
      <c r="BH4" s="1414"/>
      <c r="BI4" s="1414"/>
      <c r="BJ4" s="1415"/>
      <c r="BK4" s="97"/>
      <c r="BL4" s="97"/>
      <c r="BM4" s="97"/>
      <c r="BN4" s="97"/>
      <c r="BO4" s="97"/>
      <c r="BP4" s="97"/>
      <c r="BQ4" s="97"/>
      <c r="BR4" s="97"/>
      <c r="BS4" s="97"/>
      <c r="BT4" s="97"/>
    </row>
    <row r="5" spans="2:82" ht="6.75" customHeight="1" thickBot="1" x14ac:dyDescent="0.35">
      <c r="D5" s="1416"/>
      <c r="E5" s="1417"/>
      <c r="F5" s="1417"/>
      <c r="G5" s="1417"/>
      <c r="H5" s="1417"/>
      <c r="I5" s="1417"/>
      <c r="J5" s="1417"/>
      <c r="K5" s="1417"/>
      <c r="L5" s="1417"/>
      <c r="M5" s="1417"/>
      <c r="N5" s="1417"/>
      <c r="O5" s="1417"/>
      <c r="P5" s="1417"/>
      <c r="Q5" s="1417"/>
      <c r="R5" s="1417"/>
      <c r="S5" s="1417"/>
      <c r="T5" s="1417"/>
      <c r="U5" s="1417"/>
      <c r="V5" s="1417"/>
      <c r="W5" s="1417"/>
      <c r="X5" s="1417"/>
      <c r="Y5" s="1417"/>
      <c r="Z5" s="1417"/>
      <c r="AA5" s="1417"/>
      <c r="AB5" s="1417"/>
      <c r="AC5" s="1417"/>
      <c r="AD5" s="1417"/>
      <c r="AE5" s="1417"/>
      <c r="AF5" s="1417"/>
      <c r="AG5" s="1417"/>
      <c r="AH5" s="1417"/>
      <c r="AI5" s="1417"/>
      <c r="AJ5" s="1417"/>
      <c r="AK5" s="1417"/>
      <c r="AL5" s="1417"/>
      <c r="AM5" s="1417"/>
      <c r="AN5" s="1417"/>
      <c r="AO5" s="1417"/>
      <c r="AP5" s="1417"/>
      <c r="AQ5" s="1417"/>
      <c r="AR5" s="1417"/>
      <c r="AS5" s="1417"/>
      <c r="AT5" s="1417"/>
      <c r="AU5" s="1417"/>
      <c r="AV5" s="1417"/>
      <c r="AW5" s="1417"/>
      <c r="AX5" s="1417"/>
      <c r="AY5" s="1417"/>
      <c r="AZ5" s="1417"/>
      <c r="BA5" s="1417"/>
      <c r="BB5" s="1417"/>
      <c r="BC5" s="1417"/>
      <c r="BD5" s="1417"/>
      <c r="BE5" s="1417"/>
      <c r="BF5" s="1417"/>
      <c r="BG5" s="1417"/>
      <c r="BH5" s="1417"/>
      <c r="BI5" s="1417"/>
      <c r="BJ5" s="1418"/>
      <c r="BK5" s="97"/>
      <c r="BL5" s="97"/>
      <c r="BM5" s="97"/>
      <c r="BN5" s="97"/>
      <c r="BO5" s="97"/>
      <c r="BP5" s="97"/>
      <c r="BQ5" s="97"/>
      <c r="BR5" s="97"/>
      <c r="BS5" s="97"/>
      <c r="BT5" s="97"/>
    </row>
    <row r="6" spans="2:82" ht="18" customHeight="1" x14ac:dyDescent="0.3">
      <c r="D6" s="1419" t="s">
        <v>357</v>
      </c>
      <c r="E6" s="1420"/>
      <c r="F6" s="1420"/>
      <c r="G6" s="1420"/>
      <c r="H6" s="1420"/>
      <c r="I6" s="1420"/>
      <c r="J6" s="1420"/>
      <c r="K6" s="1420"/>
      <c r="L6" s="1420"/>
      <c r="M6" s="1420"/>
      <c r="N6" s="1420"/>
      <c r="O6" s="1420"/>
      <c r="P6" s="1420"/>
      <c r="Q6" s="1420"/>
      <c r="R6" s="1420"/>
      <c r="S6" s="1420"/>
      <c r="T6" s="1420"/>
      <c r="U6" s="1420"/>
      <c r="V6" s="1420"/>
      <c r="W6" s="1420"/>
      <c r="X6" s="1420"/>
      <c r="Y6" s="1420"/>
      <c r="Z6" s="1420"/>
      <c r="AA6" s="1420"/>
      <c r="AB6" s="1420"/>
      <c r="AC6" s="1420"/>
      <c r="AD6" s="1420"/>
      <c r="AE6" s="1420"/>
      <c r="AF6" s="1420"/>
      <c r="AG6" s="1420"/>
      <c r="AH6" s="1420"/>
      <c r="AI6" s="1420"/>
      <c r="AJ6" s="1420"/>
      <c r="AK6" s="1420"/>
      <c r="AL6" s="1420"/>
      <c r="AM6" s="1420"/>
      <c r="AN6" s="1420"/>
      <c r="AO6" s="1420"/>
      <c r="AP6" s="1420"/>
      <c r="AQ6" s="1420"/>
      <c r="AR6" s="1420"/>
      <c r="AS6" s="1420"/>
      <c r="AT6" s="1420"/>
      <c r="AU6" s="1420"/>
      <c r="AV6" s="1420"/>
      <c r="AW6" s="1420"/>
      <c r="AX6" s="1420"/>
      <c r="AY6" s="1420"/>
      <c r="AZ6" s="1420"/>
      <c r="BA6" s="1420"/>
      <c r="BB6" s="1420"/>
      <c r="BC6" s="1420"/>
      <c r="BD6" s="1420"/>
      <c r="BE6" s="1420"/>
      <c r="BF6" s="1420"/>
      <c r="BG6" s="1420"/>
      <c r="BH6" s="1420"/>
      <c r="BI6" s="1420"/>
      <c r="BJ6" s="1421"/>
      <c r="CA6" s="111"/>
      <c r="CD6" s="282"/>
    </row>
    <row r="7" spans="2:82" ht="18" customHeight="1" x14ac:dyDescent="0.3">
      <c r="D7" s="1422"/>
      <c r="E7" s="1423"/>
      <c r="F7" s="1423"/>
      <c r="G7" s="1423"/>
      <c r="H7" s="1423"/>
      <c r="I7" s="1423"/>
      <c r="J7" s="1423"/>
      <c r="K7" s="1423"/>
      <c r="L7" s="1423"/>
      <c r="M7" s="1423"/>
      <c r="N7" s="1423"/>
      <c r="O7" s="1423"/>
      <c r="P7" s="1423"/>
      <c r="Q7" s="1423"/>
      <c r="R7" s="1423"/>
      <c r="S7" s="1423"/>
      <c r="T7" s="1423"/>
      <c r="U7" s="1423"/>
      <c r="V7" s="1423"/>
      <c r="W7" s="1423"/>
      <c r="X7" s="1423"/>
      <c r="Y7" s="1423"/>
      <c r="Z7" s="1423"/>
      <c r="AA7" s="1423"/>
      <c r="AB7" s="1423"/>
      <c r="AC7" s="1423"/>
      <c r="AD7" s="1423"/>
      <c r="AE7" s="1423"/>
      <c r="AF7" s="1423"/>
      <c r="AG7" s="1423"/>
      <c r="AH7" s="1423"/>
      <c r="AI7" s="1423"/>
      <c r="AJ7" s="1423"/>
      <c r="AK7" s="1423"/>
      <c r="AL7" s="1423"/>
      <c r="AM7" s="1423"/>
      <c r="AN7" s="1423"/>
      <c r="AO7" s="1423"/>
      <c r="AP7" s="1423"/>
      <c r="AQ7" s="1423"/>
      <c r="AR7" s="1423"/>
      <c r="AS7" s="1423"/>
      <c r="AT7" s="1423"/>
      <c r="AU7" s="1423"/>
      <c r="AV7" s="1423"/>
      <c r="AW7" s="1423"/>
      <c r="AX7" s="1423"/>
      <c r="AY7" s="1423"/>
      <c r="AZ7" s="1423"/>
      <c r="BA7" s="1423"/>
      <c r="BB7" s="1423"/>
      <c r="BC7" s="1423"/>
      <c r="BD7" s="1423"/>
      <c r="BE7" s="1423"/>
      <c r="BF7" s="1423"/>
      <c r="BG7" s="1423"/>
      <c r="BH7" s="1423"/>
      <c r="BI7" s="1423"/>
      <c r="BJ7" s="1424"/>
    </row>
    <row r="8" spans="2:82" ht="12" customHeight="1" x14ac:dyDescent="0.3">
      <c r="D8" s="1422"/>
      <c r="E8" s="1423"/>
      <c r="F8" s="1423"/>
      <c r="G8" s="1423"/>
      <c r="H8" s="1423"/>
      <c r="I8" s="1423"/>
      <c r="J8" s="1423"/>
      <c r="K8" s="1423"/>
      <c r="L8" s="1423"/>
      <c r="M8" s="1423"/>
      <c r="N8" s="1423"/>
      <c r="O8" s="1423"/>
      <c r="P8" s="1423"/>
      <c r="Q8" s="1423"/>
      <c r="R8" s="1423"/>
      <c r="S8" s="1423"/>
      <c r="T8" s="1423"/>
      <c r="U8" s="1423"/>
      <c r="V8" s="1423"/>
      <c r="W8" s="1423"/>
      <c r="X8" s="1423"/>
      <c r="Y8" s="1423"/>
      <c r="Z8" s="1423"/>
      <c r="AA8" s="1423"/>
      <c r="AB8" s="1423"/>
      <c r="AC8" s="1423"/>
      <c r="AD8" s="1423"/>
      <c r="AE8" s="1423"/>
      <c r="AF8" s="1423"/>
      <c r="AG8" s="1423"/>
      <c r="AH8" s="1423"/>
      <c r="AI8" s="1423"/>
      <c r="AJ8" s="1423"/>
      <c r="AK8" s="1423"/>
      <c r="AL8" s="1423"/>
      <c r="AM8" s="1423"/>
      <c r="AN8" s="1423"/>
      <c r="AO8" s="1423"/>
      <c r="AP8" s="1423"/>
      <c r="AQ8" s="1423"/>
      <c r="AR8" s="1423"/>
      <c r="AS8" s="1423"/>
      <c r="AT8" s="1423"/>
      <c r="AU8" s="1423"/>
      <c r="AV8" s="1423"/>
      <c r="AW8" s="1423"/>
      <c r="AX8" s="1423"/>
      <c r="AY8" s="1423"/>
      <c r="AZ8" s="1423"/>
      <c r="BA8" s="1423"/>
      <c r="BB8" s="1423"/>
      <c r="BC8" s="1423"/>
      <c r="BD8" s="1423"/>
      <c r="BE8" s="1423"/>
      <c r="BF8" s="1423"/>
      <c r="BG8" s="1423"/>
      <c r="BH8" s="1423"/>
      <c r="BI8" s="1423"/>
      <c r="BJ8" s="1424"/>
    </row>
    <row r="9" spans="2:82" ht="9" customHeight="1" x14ac:dyDescent="0.3">
      <c r="D9" s="145"/>
      <c r="E9" s="513"/>
      <c r="F9" s="513"/>
      <c r="G9" s="513"/>
      <c r="H9" s="513"/>
      <c r="I9" s="513"/>
      <c r="J9" s="513"/>
      <c r="K9" s="513"/>
      <c r="L9" s="513"/>
      <c r="M9" s="513"/>
      <c r="N9" s="513"/>
      <c r="O9" s="513"/>
      <c r="P9" s="513"/>
      <c r="Q9" s="513"/>
      <c r="R9" s="513"/>
      <c r="S9" s="513"/>
      <c r="T9" s="513"/>
      <c r="U9" s="513"/>
      <c r="V9" s="513"/>
      <c r="W9" s="513"/>
      <c r="X9" s="513"/>
      <c r="Y9" s="513"/>
      <c r="Z9" s="513"/>
      <c r="AA9" s="513"/>
      <c r="AB9" s="513"/>
      <c r="AC9" s="513"/>
      <c r="AD9" s="513"/>
      <c r="AE9" s="513"/>
      <c r="AF9" s="513"/>
      <c r="AG9" s="513"/>
      <c r="AH9" s="513"/>
      <c r="AI9" s="513"/>
      <c r="AJ9" s="513"/>
      <c r="AK9" s="513"/>
      <c r="AL9" s="513"/>
      <c r="AM9" s="513"/>
      <c r="AN9" s="513"/>
      <c r="AO9" s="513"/>
      <c r="AP9" s="513"/>
      <c r="AQ9" s="513"/>
      <c r="AR9" s="513"/>
      <c r="AS9" s="513"/>
      <c r="AT9" s="513"/>
      <c r="AU9" s="513"/>
      <c r="AV9" s="513"/>
      <c r="AW9" s="513"/>
      <c r="AX9" s="513"/>
      <c r="AY9" s="513"/>
      <c r="AZ9" s="513"/>
      <c r="BA9" s="513"/>
      <c r="BB9" s="513"/>
      <c r="BC9" s="513"/>
      <c r="BD9" s="513"/>
      <c r="BE9" s="513"/>
      <c r="BF9" s="513"/>
      <c r="BG9" s="513"/>
      <c r="BH9" s="513"/>
      <c r="BI9" s="513"/>
      <c r="BJ9" s="146"/>
    </row>
    <row r="10" spans="2:82" ht="18" customHeight="1" thickBot="1" x14ac:dyDescent="0.35">
      <c r="D10" s="1425" t="s">
        <v>358</v>
      </c>
      <c r="E10" s="1166"/>
      <c r="F10" s="1166"/>
      <c r="G10" s="1166"/>
      <c r="H10" s="1166"/>
      <c r="I10" s="1166"/>
      <c r="J10" s="1166"/>
      <c r="K10" s="1166"/>
      <c r="L10" s="1166"/>
      <c r="M10" s="1166"/>
      <c r="N10" s="1166"/>
      <c r="O10" s="1166"/>
      <c r="P10" s="1426"/>
      <c r="Q10" s="1427">
        <f>'Automatic Response (2)'!V5</f>
        <v>0</v>
      </c>
      <c r="R10" s="1428"/>
      <c r="S10" s="1428"/>
      <c r="T10" s="1428"/>
      <c r="U10" s="1428"/>
      <c r="V10" s="1428"/>
      <c r="W10" s="1428"/>
      <c r="X10" s="1428"/>
      <c r="Y10" s="1428"/>
      <c r="Z10" s="1428"/>
      <c r="AA10" s="1428"/>
      <c r="AB10" s="1428"/>
      <c r="AC10" s="1428"/>
      <c r="AD10" s="1428"/>
      <c r="AE10" s="1428"/>
      <c r="AF10" s="1428"/>
      <c r="AG10" s="1428"/>
      <c r="AH10" s="1428"/>
      <c r="AI10" s="1428"/>
      <c r="AJ10" s="1428"/>
      <c r="AK10" s="1428"/>
      <c r="AL10" s="1428"/>
      <c r="AM10" s="1428"/>
      <c r="AN10" s="1428"/>
      <c r="AO10" s="1428"/>
      <c r="AP10" s="1428"/>
      <c r="AQ10" s="1428"/>
      <c r="AR10" s="1428"/>
      <c r="AS10" s="1428"/>
      <c r="AT10" s="1429"/>
      <c r="AX10" s="5"/>
      <c r="AY10" s="5"/>
      <c r="AZ10" s="5"/>
      <c r="BA10" s="5"/>
      <c r="BB10" s="5"/>
      <c r="BC10" s="5"/>
      <c r="BD10" s="5"/>
      <c r="BE10" s="5"/>
      <c r="BF10" s="5"/>
      <c r="BG10" s="5"/>
      <c r="BH10" s="5"/>
      <c r="BI10" s="5"/>
      <c r="BJ10" s="23"/>
    </row>
    <row r="11" spans="2:82" ht="9" customHeight="1" thickBot="1" x14ac:dyDescent="0.35">
      <c r="B11" s="525"/>
      <c r="D11" s="147"/>
      <c r="E11" s="148"/>
      <c r="F11" s="148"/>
      <c r="G11" s="148"/>
      <c r="H11" s="148"/>
      <c r="I11" s="148"/>
      <c r="J11" s="148"/>
      <c r="K11" s="148"/>
      <c r="L11" s="148"/>
      <c r="M11" s="148"/>
      <c r="N11" s="148"/>
      <c r="O11" s="148"/>
      <c r="P11" s="148"/>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25"/>
      <c r="AP11" s="25"/>
      <c r="AQ11" s="25"/>
      <c r="AR11" s="25"/>
      <c r="AS11" s="25"/>
      <c r="AT11" s="25"/>
      <c r="AU11" s="25"/>
      <c r="AV11" s="25"/>
      <c r="AW11" s="25"/>
      <c r="AX11" s="7"/>
      <c r="AY11" s="7"/>
      <c r="AZ11" s="7"/>
      <c r="BA11" s="7"/>
      <c r="BB11" s="7"/>
      <c r="BC11" s="7"/>
      <c r="BD11" s="7"/>
      <c r="BE11" s="7"/>
      <c r="BF11" s="7"/>
      <c r="BG11" s="7"/>
      <c r="BH11" s="7"/>
      <c r="BI11" s="7"/>
      <c r="BJ11" s="26"/>
    </row>
    <row r="12" spans="2:82" ht="16.95" customHeight="1" x14ac:dyDescent="0.3">
      <c r="B12" s="526"/>
      <c r="D12" s="1439" t="s">
        <v>360</v>
      </c>
      <c r="E12" s="1440"/>
      <c r="F12" s="1440"/>
      <c r="G12" s="1440"/>
      <c r="H12" s="1440"/>
      <c r="I12" s="1440"/>
      <c r="J12" s="1440"/>
      <c r="K12" s="1440"/>
      <c r="L12" s="1440"/>
      <c r="M12" s="1440"/>
      <c r="N12" s="1440"/>
      <c r="O12" s="1440"/>
      <c r="P12" s="1440"/>
      <c r="Q12" s="1440"/>
      <c r="R12" s="1440"/>
      <c r="S12" s="1440"/>
      <c r="T12" s="1440"/>
      <c r="U12" s="1440"/>
      <c r="V12" s="1440"/>
      <c r="W12" s="1440"/>
      <c r="X12" s="1440"/>
      <c r="Y12" s="1440"/>
      <c r="Z12" s="1440"/>
      <c r="AA12" s="1440"/>
      <c r="AB12" s="1440"/>
      <c r="AC12" s="1440"/>
      <c r="AD12" s="1440"/>
      <c r="AE12" s="1440"/>
      <c r="AF12" s="1440"/>
      <c r="AG12" s="1440"/>
      <c r="AH12" s="1440"/>
      <c r="AI12" s="1440"/>
      <c r="AJ12" s="1440"/>
      <c r="AK12" s="1440"/>
      <c r="AL12" s="1440"/>
      <c r="AM12" s="1440"/>
      <c r="AN12" s="1440"/>
      <c r="AO12" s="1440"/>
      <c r="AP12" s="1440"/>
      <c r="AQ12" s="1440"/>
      <c r="AR12" s="1440"/>
      <c r="AS12" s="1440"/>
      <c r="AT12" s="1440"/>
      <c r="AU12" s="1440"/>
      <c r="AV12" s="1440"/>
      <c r="AW12" s="1440"/>
      <c r="AX12" s="1440"/>
      <c r="AY12" s="1440"/>
      <c r="AZ12" s="1440"/>
      <c r="BA12" s="1440"/>
      <c r="BB12" s="1440"/>
      <c r="BC12" s="1440"/>
      <c r="BD12" s="1440"/>
      <c r="BE12" s="1440"/>
      <c r="BF12" s="1440"/>
      <c r="BG12" s="1440"/>
      <c r="BH12" s="1440"/>
      <c r="BI12" s="1440"/>
      <c r="BJ12" s="1441"/>
    </row>
    <row r="13" spans="2:82" ht="17.399999999999999" customHeight="1" x14ac:dyDescent="0.3">
      <c r="B13" s="522"/>
      <c r="D13" s="152"/>
      <c r="E13" s="514"/>
      <c r="F13" s="514"/>
      <c r="G13" s="514"/>
      <c r="H13" s="514"/>
      <c r="I13" s="514"/>
      <c r="J13" s="1430" t="s">
        <v>361</v>
      </c>
      <c r="K13" s="1431"/>
      <c r="L13" s="1431"/>
      <c r="M13" s="1431"/>
      <c r="N13" s="1431"/>
      <c r="O13" s="1432"/>
      <c r="P13" s="1433"/>
      <c r="Q13" s="1434"/>
      <c r="R13" s="1435"/>
      <c r="S13" s="1433"/>
      <c r="T13" s="1434"/>
      <c r="U13" s="1434"/>
      <c r="V13" s="1434"/>
      <c r="W13" s="1434"/>
      <c r="X13" s="1434"/>
      <c r="Y13" s="1434"/>
      <c r="Z13" s="1434"/>
      <c r="AA13" s="1434"/>
      <c r="AB13" s="1434"/>
      <c r="AC13" s="1434"/>
      <c r="AD13" s="1434"/>
      <c r="AE13" s="1434"/>
      <c r="AF13" s="1434"/>
      <c r="AG13" s="1434"/>
      <c r="AH13" s="1434"/>
      <c r="AI13" s="1434"/>
      <c r="AJ13" s="1434"/>
      <c r="AK13" s="1434"/>
      <c r="AL13" s="1434"/>
      <c r="AM13" s="1434"/>
      <c r="AN13" s="1434"/>
      <c r="AO13" s="1434"/>
      <c r="AP13" s="1434"/>
      <c r="AQ13" s="1434"/>
      <c r="AR13" s="1434"/>
      <c r="AS13" s="1434"/>
      <c r="AT13" s="1434"/>
      <c r="AU13" s="1434"/>
      <c r="AV13" s="1434"/>
      <c r="AW13" s="1434"/>
      <c r="AX13" s="1434"/>
      <c r="AY13" s="1434"/>
      <c r="AZ13" s="1434"/>
      <c r="BA13" s="1434"/>
      <c r="BB13" s="1434"/>
      <c r="BC13" s="1435"/>
      <c r="BD13" s="1436"/>
      <c r="BE13" s="1437"/>
      <c r="BF13" s="1437"/>
      <c r="BG13" s="1437"/>
      <c r="BH13" s="1437"/>
      <c r="BI13" s="1437"/>
      <c r="BJ13" s="1438"/>
    </row>
    <row r="14" spans="2:82" ht="18" customHeight="1" x14ac:dyDescent="0.3">
      <c r="B14" s="522"/>
      <c r="D14" s="153"/>
      <c r="E14" s="515"/>
      <c r="F14" s="515"/>
      <c r="G14" s="515"/>
      <c r="H14" s="515"/>
      <c r="I14" s="515"/>
      <c r="J14" s="1430" t="s">
        <v>361</v>
      </c>
      <c r="K14" s="1431"/>
      <c r="L14" s="1431"/>
      <c r="M14" s="1431"/>
      <c r="N14" s="1431"/>
      <c r="O14" s="1432"/>
      <c r="P14" s="1433"/>
      <c r="Q14" s="1434"/>
      <c r="R14" s="1435"/>
      <c r="S14" s="1433"/>
      <c r="T14" s="1434"/>
      <c r="U14" s="1434"/>
      <c r="V14" s="1434"/>
      <c r="W14" s="1434"/>
      <c r="X14" s="1434"/>
      <c r="Y14" s="1434"/>
      <c r="Z14" s="1434"/>
      <c r="AA14" s="1434"/>
      <c r="AB14" s="1434"/>
      <c r="AC14" s="1434"/>
      <c r="AD14" s="1434"/>
      <c r="AE14" s="1434"/>
      <c r="AF14" s="1434"/>
      <c r="AG14" s="1434"/>
      <c r="AH14" s="1434"/>
      <c r="AI14" s="1434"/>
      <c r="AJ14" s="1434"/>
      <c r="AK14" s="1434"/>
      <c r="AL14" s="1434"/>
      <c r="AM14" s="1434"/>
      <c r="AN14" s="1434"/>
      <c r="AO14" s="1434"/>
      <c r="AP14" s="1434"/>
      <c r="AQ14" s="1434"/>
      <c r="AR14" s="1434"/>
      <c r="AS14" s="1434"/>
      <c r="AT14" s="1434"/>
      <c r="AU14" s="1434"/>
      <c r="AV14" s="1434"/>
      <c r="AW14" s="1434"/>
      <c r="AX14" s="1434"/>
      <c r="AY14" s="1434"/>
      <c r="AZ14" s="1434"/>
      <c r="BA14" s="1434"/>
      <c r="BB14" s="1434"/>
      <c r="BC14" s="1435"/>
      <c r="BD14" s="1436"/>
      <c r="BE14" s="1437"/>
      <c r="BF14" s="1437"/>
      <c r="BG14" s="1437"/>
      <c r="BH14" s="1437"/>
      <c r="BI14" s="1437"/>
      <c r="BJ14" s="1438"/>
    </row>
    <row r="15" spans="2:82" ht="16.5" customHeight="1" x14ac:dyDescent="0.3">
      <c r="B15" s="522"/>
      <c r="D15" s="153"/>
      <c r="E15" s="515"/>
      <c r="F15" s="515"/>
      <c r="G15" s="515"/>
      <c r="H15" s="515"/>
      <c r="I15" s="515"/>
      <c r="J15" s="1430" t="s">
        <v>361</v>
      </c>
      <c r="K15" s="1431"/>
      <c r="L15" s="1431"/>
      <c r="M15" s="1431"/>
      <c r="N15" s="1431"/>
      <c r="O15" s="1432"/>
      <c r="P15" s="1433"/>
      <c r="Q15" s="1434"/>
      <c r="R15" s="1435"/>
      <c r="S15" s="1433"/>
      <c r="T15" s="1434"/>
      <c r="U15" s="1434"/>
      <c r="V15" s="1434"/>
      <c r="W15" s="1434"/>
      <c r="X15" s="1434"/>
      <c r="Y15" s="1434"/>
      <c r="Z15" s="1434"/>
      <c r="AA15" s="1434"/>
      <c r="AB15" s="1434"/>
      <c r="AC15" s="1434"/>
      <c r="AD15" s="1434"/>
      <c r="AE15" s="1434"/>
      <c r="AF15" s="1434"/>
      <c r="AG15" s="1434"/>
      <c r="AH15" s="1434"/>
      <c r="AI15" s="1434"/>
      <c r="AJ15" s="1434"/>
      <c r="AK15" s="1434"/>
      <c r="AL15" s="1434"/>
      <c r="AM15" s="1434"/>
      <c r="AN15" s="1434"/>
      <c r="AO15" s="1434"/>
      <c r="AP15" s="1434"/>
      <c r="AQ15" s="1434"/>
      <c r="AR15" s="1434"/>
      <c r="AS15" s="1434"/>
      <c r="AT15" s="1434"/>
      <c r="AU15" s="1434"/>
      <c r="AV15" s="1434"/>
      <c r="AW15" s="1434"/>
      <c r="AX15" s="1434"/>
      <c r="AY15" s="1434"/>
      <c r="AZ15" s="1434"/>
      <c r="BA15" s="1434"/>
      <c r="BB15" s="1434"/>
      <c r="BC15" s="1435"/>
      <c r="BD15" s="1436"/>
      <c r="BE15" s="1437"/>
      <c r="BF15" s="1437"/>
      <c r="BG15" s="1437"/>
      <c r="BH15" s="1437"/>
      <c r="BI15" s="1437"/>
      <c r="BJ15" s="1438"/>
      <c r="CB15" t="s">
        <v>40</v>
      </c>
      <c r="CC15" s="5" t="s">
        <v>45</v>
      </c>
    </row>
    <row r="16" spans="2:82" ht="15.75" customHeight="1" x14ac:dyDescent="0.3">
      <c r="B16" s="522"/>
      <c r="D16" s="153"/>
      <c r="E16" s="515"/>
      <c r="F16" s="515"/>
      <c r="G16" s="515"/>
      <c r="H16" s="515"/>
      <c r="I16" s="515"/>
      <c r="J16" s="1443" t="s">
        <v>361</v>
      </c>
      <c r="K16" s="1443"/>
      <c r="L16" s="1443"/>
      <c r="M16" s="1443"/>
      <c r="N16" s="1443"/>
      <c r="O16" s="1443"/>
      <c r="P16" s="1442"/>
      <c r="Q16" s="1442"/>
      <c r="R16" s="1442"/>
      <c r="S16" s="1442"/>
      <c r="T16" s="1442"/>
      <c r="U16" s="1442"/>
      <c r="V16" s="1442"/>
      <c r="W16" s="1442"/>
      <c r="X16" s="1442"/>
      <c r="Y16" s="1442"/>
      <c r="Z16" s="1442"/>
      <c r="AA16" s="1442"/>
      <c r="AB16" s="1442"/>
      <c r="AC16" s="1442"/>
      <c r="AD16" s="1442"/>
      <c r="AE16" s="1442"/>
      <c r="AF16" s="1442"/>
      <c r="AG16" s="1442"/>
      <c r="AH16" s="1442"/>
      <c r="AI16" s="1442"/>
      <c r="AJ16" s="1442"/>
      <c r="AK16" s="1442"/>
      <c r="AL16" s="1442"/>
      <c r="AM16" s="1442"/>
      <c r="AN16" s="1442"/>
      <c r="AO16" s="1442"/>
      <c r="AP16" s="1442"/>
      <c r="AQ16" s="1442"/>
      <c r="AR16" s="1442"/>
      <c r="AS16" s="1442"/>
      <c r="AT16" s="1442"/>
      <c r="AU16" s="1442"/>
      <c r="AV16" s="1442"/>
      <c r="AW16" s="1442"/>
      <c r="AX16" s="1442"/>
      <c r="AY16" s="1442"/>
      <c r="AZ16" s="1442"/>
      <c r="BA16" s="1442"/>
      <c r="BB16" s="1442"/>
      <c r="BC16" s="1442"/>
      <c r="BD16" s="1436"/>
      <c r="BE16" s="1437"/>
      <c r="BF16" s="1437"/>
      <c r="BG16" s="1437"/>
      <c r="BH16" s="1437"/>
      <c r="BI16" s="1437"/>
      <c r="BJ16" s="1438"/>
      <c r="CB16" t="s">
        <v>41</v>
      </c>
      <c r="CC16" s="5" t="s">
        <v>47</v>
      </c>
    </row>
    <row r="17" spans="2:102" ht="12.75" customHeight="1" thickBot="1" x14ac:dyDescent="0.35">
      <c r="B17" s="524">
        <f>'AA Calcultor  (12)'!E28</f>
        <v>0.44999999999999996</v>
      </c>
      <c r="D17" s="610"/>
      <c r="E17" s="611"/>
      <c r="F17" s="611"/>
      <c r="G17" s="611"/>
      <c r="H17" s="611"/>
      <c r="I17" s="611"/>
      <c r="J17" s="614"/>
      <c r="K17" s="614"/>
      <c r="L17" s="614"/>
      <c r="M17" s="614"/>
      <c r="N17" s="614"/>
      <c r="O17" s="614"/>
      <c r="P17" s="839"/>
      <c r="Q17" s="839"/>
      <c r="R17" s="839"/>
      <c r="S17" s="839"/>
      <c r="T17" s="839"/>
      <c r="U17" s="839"/>
      <c r="V17" s="839"/>
      <c r="W17" s="839"/>
      <c r="X17" s="839"/>
      <c r="Y17" s="839"/>
      <c r="Z17" s="839"/>
      <c r="AA17" s="839"/>
      <c r="AB17" s="839"/>
      <c r="AC17" s="839"/>
      <c r="AD17" s="839"/>
      <c r="AE17" s="839"/>
      <c r="AF17" s="839"/>
      <c r="AG17" s="839"/>
      <c r="AH17" s="839"/>
      <c r="AI17" s="839"/>
      <c r="AJ17" s="839"/>
      <c r="AK17" s="839"/>
      <c r="AL17" s="839"/>
      <c r="AM17" s="839"/>
      <c r="AN17" s="839"/>
      <c r="AO17" s="839"/>
      <c r="AP17" s="839"/>
      <c r="AQ17" s="839"/>
      <c r="AR17" s="839"/>
      <c r="AS17" s="839"/>
      <c r="AT17" s="839"/>
      <c r="AU17" s="839"/>
      <c r="AV17" s="839"/>
      <c r="AW17" s="839"/>
      <c r="AX17" s="839"/>
      <c r="AY17" s="839"/>
      <c r="AZ17" s="839"/>
      <c r="BA17" s="839"/>
      <c r="BB17" s="839"/>
      <c r="BC17" s="839"/>
      <c r="BD17" s="615"/>
      <c r="BE17" s="615"/>
      <c r="BF17" s="615"/>
      <c r="BG17" s="615"/>
      <c r="BH17" s="615"/>
      <c r="BI17" s="615"/>
      <c r="BJ17" s="616"/>
      <c r="CC17" s="5" t="s">
        <v>46</v>
      </c>
    </row>
    <row r="18" spans="2:102" ht="16.95" customHeight="1" thickBot="1" x14ac:dyDescent="0.35">
      <c r="B18" s="523"/>
      <c r="D18" s="508"/>
      <c r="E18" s="509"/>
      <c r="F18" s="509"/>
      <c r="G18" s="509"/>
      <c r="H18" s="509"/>
      <c r="I18" s="509"/>
      <c r="J18" s="510"/>
      <c r="K18" s="510"/>
      <c r="L18" s="511"/>
      <c r="M18" s="512"/>
      <c r="N18" s="512"/>
      <c r="O18" s="512"/>
      <c r="P18" s="512"/>
      <c r="Q18" s="512"/>
      <c r="R18" s="512"/>
      <c r="S18" s="512"/>
      <c r="T18" s="512"/>
      <c r="U18" s="512"/>
      <c r="V18" s="512"/>
      <c r="W18" s="512"/>
      <c r="X18" s="512"/>
      <c r="Y18" s="512"/>
      <c r="Z18" s="512"/>
      <c r="AA18" s="512"/>
      <c r="AB18" s="512"/>
      <c r="AC18" s="512"/>
      <c r="AD18" s="512"/>
      <c r="AE18" s="512"/>
      <c r="AF18" s="512"/>
      <c r="AG18" s="512"/>
      <c r="AH18" s="512"/>
      <c r="AI18" s="512"/>
      <c r="AJ18" s="512"/>
      <c r="AK18" s="512"/>
      <c r="AL18" s="512"/>
      <c r="AM18" s="512"/>
      <c r="AN18" s="512"/>
      <c r="AO18" s="47"/>
      <c r="AP18" s="47"/>
      <c r="AQ18" s="47"/>
      <c r="AR18" s="47"/>
      <c r="AS18" s="47"/>
      <c r="AT18" s="47"/>
      <c r="AU18" s="47"/>
      <c r="AV18" s="47"/>
      <c r="AW18" s="512"/>
      <c r="AX18" s="512"/>
      <c r="AY18" s="512"/>
      <c r="AZ18" s="512"/>
      <c r="BA18" s="512"/>
      <c r="BB18" s="512"/>
      <c r="BC18" s="512"/>
      <c r="BD18" s="512"/>
      <c r="BE18" s="512"/>
      <c r="BF18" s="512"/>
      <c r="BG18" s="512"/>
      <c r="BH18" s="512"/>
      <c r="BJ18" s="23"/>
      <c r="CC18" s="5"/>
    </row>
    <row r="19" spans="2:102" ht="16.95" customHeight="1" x14ac:dyDescent="0.3">
      <c r="D19" s="154" t="s">
        <v>684</v>
      </c>
      <c r="E19" s="516"/>
      <c r="F19" s="516"/>
      <c r="G19" s="516"/>
      <c r="H19" s="516"/>
      <c r="I19" s="516"/>
      <c r="J19" s="516"/>
      <c r="K19" s="516"/>
      <c r="L19" s="516"/>
      <c r="M19" s="516"/>
      <c r="N19" s="516"/>
      <c r="O19" s="516"/>
      <c r="P19" s="516"/>
      <c r="Q19" s="516"/>
      <c r="R19" s="516"/>
      <c r="S19" s="516"/>
      <c r="T19" s="516"/>
      <c r="U19" s="516"/>
      <c r="V19" s="516"/>
      <c r="W19" s="516"/>
      <c r="X19" s="516"/>
      <c r="Y19" s="516"/>
      <c r="Z19" s="516"/>
      <c r="AA19" s="516"/>
      <c r="AB19" s="516"/>
      <c r="AC19" s="516"/>
      <c r="AD19" s="516"/>
      <c r="AE19" s="516"/>
      <c r="AF19" s="516"/>
      <c r="AG19" s="516"/>
      <c r="AH19" s="516"/>
      <c r="AI19" s="517"/>
      <c r="AJ19" s="517"/>
      <c r="AK19" s="517"/>
      <c r="AL19" s="510"/>
      <c r="AM19" s="518"/>
      <c r="BF19" s="1456"/>
      <c r="BG19" s="1457"/>
      <c r="BH19" s="1458"/>
      <c r="BJ19" s="23"/>
      <c r="CI19" s="518"/>
      <c r="CJ19" s="518"/>
      <c r="CK19" s="518"/>
      <c r="CL19" s="518"/>
      <c r="CM19" s="518"/>
      <c r="CN19" s="518"/>
      <c r="CO19" s="518"/>
      <c r="CP19" s="518"/>
      <c r="CQ19" s="518"/>
      <c r="CR19" s="518"/>
      <c r="CS19" s="518"/>
      <c r="CT19" s="518"/>
      <c r="CU19" s="518"/>
      <c r="CV19" s="518"/>
      <c r="CW19" s="518"/>
      <c r="CX19" s="518"/>
    </row>
    <row r="20" spans="2:102" ht="16.95" customHeight="1" x14ac:dyDescent="0.3">
      <c r="D20" s="1149" t="s">
        <v>362</v>
      </c>
      <c r="E20" s="863"/>
      <c r="F20" s="863"/>
      <c r="G20" s="863"/>
      <c r="H20" s="863"/>
      <c r="I20" s="863"/>
      <c r="J20" s="863"/>
      <c r="K20" s="863"/>
      <c r="L20" s="863"/>
      <c r="M20" s="863"/>
      <c r="N20" s="863"/>
      <c r="O20" s="863"/>
      <c r="P20" s="863"/>
      <c r="Q20" s="863"/>
      <c r="R20" s="863"/>
      <c r="S20" s="863"/>
      <c r="T20" s="863"/>
      <c r="U20" s="863"/>
      <c r="V20" s="863"/>
      <c r="W20" s="863"/>
      <c r="X20" s="863"/>
      <c r="Y20" s="863"/>
      <c r="Z20" s="863"/>
      <c r="AA20" s="863"/>
      <c r="AB20" s="863"/>
      <c r="AC20" s="863"/>
      <c r="AD20" s="863"/>
      <c r="AE20" s="863"/>
      <c r="AF20" s="863"/>
      <c r="AG20" s="863"/>
      <c r="AH20" s="863"/>
      <c r="AI20" s="863"/>
      <c r="AJ20" s="863"/>
      <c r="AK20" s="863"/>
      <c r="AL20" s="863"/>
      <c r="AM20" s="863"/>
      <c r="AN20" s="863"/>
      <c r="AO20" s="863"/>
      <c r="AP20" s="863"/>
      <c r="AQ20" s="863"/>
      <c r="AR20" s="863"/>
      <c r="AS20" s="863"/>
      <c r="AT20" s="863"/>
      <c r="AU20" s="863"/>
      <c r="AV20" s="863"/>
      <c r="AW20" s="863"/>
      <c r="AX20" s="863"/>
      <c r="AY20" s="863"/>
      <c r="AZ20" s="863"/>
      <c r="BA20" s="863"/>
      <c r="BB20" s="863"/>
      <c r="BC20" s="863"/>
      <c r="BD20" s="863"/>
      <c r="BE20" s="863"/>
      <c r="BF20" s="863"/>
      <c r="BG20" s="863"/>
      <c r="BH20" s="863"/>
      <c r="BI20" s="863"/>
      <c r="BJ20" s="1150"/>
    </row>
    <row r="21" spans="2:102" ht="16.95" customHeight="1" x14ac:dyDescent="0.3">
      <c r="D21" s="1449" t="s">
        <v>1039</v>
      </c>
      <c r="E21" s="1450"/>
      <c r="F21" s="1450"/>
      <c r="G21" s="1450"/>
      <c r="H21" s="1450"/>
      <c r="I21" s="1450"/>
      <c r="J21" s="1450"/>
      <c r="K21" s="1450"/>
      <c r="L21" s="1450"/>
      <c r="M21" s="1450"/>
      <c r="N21" s="1450"/>
      <c r="O21" s="1450"/>
      <c r="P21" s="1450"/>
      <c r="Q21" s="1450"/>
      <c r="R21" s="1450"/>
      <c r="S21" s="1450"/>
      <c r="T21" s="1450"/>
      <c r="U21" s="1450"/>
      <c r="V21" s="1450"/>
      <c r="W21" s="1450"/>
      <c r="X21" s="1450"/>
      <c r="Y21" s="1450"/>
      <c r="Z21" s="1450"/>
      <c r="AA21" s="1450"/>
      <c r="AB21" s="1450"/>
      <c r="AC21" s="1450"/>
      <c r="AD21" s="1450"/>
      <c r="AE21" s="1450"/>
      <c r="AF21" s="1450"/>
      <c r="AG21" s="1450"/>
      <c r="AH21" s="1450"/>
      <c r="AI21" s="1450"/>
      <c r="AJ21" s="1450"/>
      <c r="AK21" s="1450"/>
      <c r="AL21" s="1450"/>
      <c r="AM21" s="1450"/>
      <c r="AN21" s="1450"/>
      <c r="AO21" s="1450"/>
      <c r="AP21" s="1450"/>
      <c r="AQ21" s="1450"/>
      <c r="AR21" s="1450"/>
      <c r="AS21" s="1450"/>
      <c r="AT21" s="1450"/>
      <c r="AU21" s="1450"/>
      <c r="AV21" s="1450"/>
      <c r="AW21" s="1450"/>
      <c r="AX21" s="1450"/>
      <c r="AY21" s="1450"/>
      <c r="AZ21" s="1450"/>
      <c r="BA21" s="1450"/>
      <c r="BB21" s="1450"/>
      <c r="BC21" s="1450"/>
      <c r="BD21" s="1450"/>
      <c r="BE21" s="1450"/>
      <c r="BF21" s="1450"/>
      <c r="BG21" s="1450"/>
      <c r="BH21" s="1450"/>
      <c r="BI21" s="1450"/>
      <c r="BJ21" s="1451"/>
    </row>
    <row r="22" spans="2:102" ht="16.95" customHeight="1" x14ac:dyDescent="0.3">
      <c r="D22" s="681"/>
      <c r="E22" s="511"/>
      <c r="F22" s="1452" t="b">
        <v>0</v>
      </c>
      <c r="G22" s="1452"/>
      <c r="I22" s="686" t="s">
        <v>1040</v>
      </c>
      <c r="J22" s="511"/>
      <c r="K22" s="511"/>
      <c r="L22" s="511"/>
      <c r="M22" s="511"/>
      <c r="N22" s="511"/>
      <c r="O22" s="511"/>
      <c r="P22" s="511"/>
      <c r="Q22" s="511"/>
      <c r="R22" s="511"/>
      <c r="S22" s="511"/>
      <c r="T22" s="511"/>
      <c r="U22" s="511"/>
      <c r="V22" s="511"/>
      <c r="W22" s="511"/>
      <c r="X22" s="511"/>
      <c r="Y22" s="511"/>
      <c r="Z22" s="511"/>
      <c r="AA22" s="511"/>
      <c r="AB22" s="511"/>
      <c r="AC22" s="511"/>
      <c r="AD22" s="511"/>
      <c r="AE22" s="511"/>
      <c r="AF22" s="511"/>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682"/>
    </row>
    <row r="23" spans="2:102" ht="16.95" customHeight="1" x14ac:dyDescent="0.3">
      <c r="D23" s="681"/>
      <c r="E23" s="511"/>
      <c r="F23" s="1452" t="b">
        <v>0</v>
      </c>
      <c r="G23" s="1452"/>
      <c r="I23" s="516" t="s">
        <v>1055</v>
      </c>
      <c r="J23" s="518"/>
      <c r="K23" s="518"/>
      <c r="L23" s="518"/>
      <c r="V23" s="511"/>
      <c r="W23" s="511"/>
      <c r="X23" s="511"/>
      <c r="Y23" s="511"/>
      <c r="Z23" s="511"/>
      <c r="AA23" s="511"/>
      <c r="AB23" s="511"/>
      <c r="AC23" s="511"/>
      <c r="AD23" s="511"/>
      <c r="AE23" s="511"/>
      <c r="AF23" s="511"/>
      <c r="AG23" s="511"/>
      <c r="AH23" s="511"/>
      <c r="AI23" s="511"/>
      <c r="AJ23" s="511"/>
      <c r="AK23" s="511"/>
      <c r="AL23" s="511"/>
      <c r="AM23" s="511"/>
      <c r="AN23" s="511"/>
      <c r="AO23" s="511"/>
      <c r="AP23" s="511"/>
      <c r="AQ23" s="511"/>
      <c r="AR23" s="511"/>
      <c r="AS23" s="511"/>
      <c r="AT23" s="511"/>
      <c r="AU23" s="511"/>
      <c r="AV23" s="511"/>
      <c r="AW23" s="511"/>
      <c r="AX23" s="511"/>
      <c r="AY23" s="511"/>
      <c r="AZ23" s="511"/>
      <c r="BA23" s="511"/>
      <c r="BB23" s="511"/>
      <c r="BC23" s="511"/>
      <c r="BD23" s="511"/>
      <c r="BE23" s="511"/>
      <c r="BF23" s="511"/>
      <c r="BG23" s="511"/>
      <c r="BH23" s="511"/>
      <c r="BI23" s="511"/>
      <c r="BJ23" s="682"/>
      <c r="BZ23" t="s">
        <v>540</v>
      </c>
    </row>
    <row r="24" spans="2:102" ht="16.95" customHeight="1" x14ac:dyDescent="0.3">
      <c r="D24" s="681"/>
      <c r="E24" s="511"/>
      <c r="F24" s="1452" t="b">
        <v>0</v>
      </c>
      <c r="G24" s="1452"/>
      <c r="I24" s="686" t="s">
        <v>1041</v>
      </c>
      <c r="J24" s="511"/>
      <c r="K24" s="511"/>
      <c r="L24" s="511"/>
      <c r="M24" s="511"/>
      <c r="N24" s="511"/>
      <c r="O24" s="511"/>
      <c r="P24" s="511"/>
      <c r="Q24" s="511"/>
      <c r="R24" s="511"/>
      <c r="S24" s="511"/>
      <c r="T24" s="511"/>
      <c r="U24" s="511"/>
      <c r="V24" s="511"/>
      <c r="W24" s="511"/>
      <c r="X24" s="511"/>
      <c r="Y24" s="511"/>
      <c r="Z24" s="511"/>
      <c r="AA24" s="511"/>
      <c r="AB24" s="511"/>
      <c r="AC24" s="511"/>
      <c r="AD24" s="511"/>
      <c r="AE24" s="511"/>
      <c r="AF24" s="511"/>
      <c r="AG24" s="511"/>
      <c r="AH24" s="511"/>
      <c r="AI24" s="511"/>
      <c r="AJ24" s="511"/>
      <c r="AK24" s="511"/>
      <c r="AL24" s="511"/>
      <c r="AM24" s="511"/>
      <c r="AN24" s="511"/>
      <c r="AO24" s="511"/>
      <c r="AP24" s="511"/>
      <c r="AQ24" s="511"/>
      <c r="AR24" s="511"/>
      <c r="AS24" s="511"/>
      <c r="AT24" s="511"/>
      <c r="AU24" s="511"/>
      <c r="AV24" s="511"/>
      <c r="AW24" s="511"/>
      <c r="AX24" s="511"/>
      <c r="AY24" s="511"/>
      <c r="AZ24" s="511"/>
      <c r="BA24" s="511"/>
      <c r="BB24" s="511"/>
      <c r="BC24" s="511"/>
      <c r="BD24" s="511"/>
      <c r="BE24" s="511"/>
      <c r="BF24" s="511"/>
      <c r="BG24" s="511"/>
      <c r="BH24" s="511"/>
      <c r="BI24" s="511"/>
      <c r="BJ24" s="682"/>
    </row>
    <row r="25" spans="2:102" ht="16.95" customHeight="1" x14ac:dyDescent="0.3">
      <c r="D25" s="683"/>
      <c r="E25" s="518"/>
      <c r="F25" s="1452" t="b">
        <v>0</v>
      </c>
      <c r="G25" s="1452"/>
      <c r="I25" s="686" t="s">
        <v>1042</v>
      </c>
      <c r="J25" s="511"/>
      <c r="K25" s="511"/>
      <c r="L25" s="511"/>
      <c r="M25" s="511"/>
      <c r="N25" s="511"/>
      <c r="O25" s="511"/>
      <c r="P25" s="511"/>
      <c r="Q25" s="511"/>
      <c r="R25" s="511"/>
      <c r="S25" s="511"/>
      <c r="T25" s="511"/>
      <c r="U25" s="511"/>
      <c r="AC25" s="518"/>
      <c r="AD25" s="518"/>
      <c r="AE25" s="518"/>
      <c r="AF25" s="518"/>
      <c r="AG25" s="518"/>
      <c r="AH25" s="518"/>
      <c r="AI25" s="518"/>
      <c r="AJ25" s="518"/>
      <c r="AK25" s="518"/>
      <c r="AL25" s="518"/>
      <c r="AM25" s="518"/>
      <c r="AN25" s="518"/>
      <c r="AO25" s="518"/>
      <c r="AP25" s="518"/>
      <c r="AQ25" s="518"/>
      <c r="AR25" s="518"/>
      <c r="AS25" s="518"/>
      <c r="AT25" s="518"/>
      <c r="AU25" s="518"/>
      <c r="AV25" s="518"/>
      <c r="AW25" s="518"/>
      <c r="AX25" s="518"/>
      <c r="AY25" s="518"/>
      <c r="AZ25" s="518"/>
      <c r="BA25" s="518"/>
      <c r="BB25" s="518"/>
      <c r="BC25" s="518"/>
      <c r="BD25" s="518"/>
      <c r="BE25" s="518"/>
      <c r="BF25" s="518"/>
      <c r="BG25" s="518"/>
      <c r="BH25" s="518"/>
      <c r="BI25" s="518"/>
      <c r="BJ25" s="684"/>
      <c r="BY25" s="239"/>
      <c r="BZ25" s="239"/>
      <c r="CA25" s="239"/>
      <c r="CB25" s="239"/>
      <c r="CC25" s="239"/>
    </row>
    <row r="26" spans="2:102" ht="16.95" customHeight="1" x14ac:dyDescent="0.3">
      <c r="D26" s="683"/>
      <c r="E26" s="518"/>
      <c r="F26" s="516"/>
      <c r="G26" s="518"/>
      <c r="H26" s="518"/>
      <c r="I26" s="518"/>
      <c r="J26" s="518"/>
      <c r="K26" s="518"/>
      <c r="L26" s="518"/>
      <c r="M26" s="518"/>
      <c r="N26" s="518"/>
      <c r="O26" s="518"/>
      <c r="P26" s="518"/>
      <c r="Q26" s="518"/>
      <c r="R26" s="518"/>
      <c r="S26" s="518"/>
      <c r="T26" s="518"/>
      <c r="U26" s="518"/>
      <c r="V26" s="518"/>
      <c r="W26" s="518"/>
      <c r="X26" s="518"/>
      <c r="Y26" s="518"/>
      <c r="Z26" s="518"/>
      <c r="AA26" s="518"/>
      <c r="AB26" s="518"/>
      <c r="AC26" s="518"/>
      <c r="AD26" s="518"/>
      <c r="AE26" s="518"/>
      <c r="AF26" s="518"/>
      <c r="AG26" s="518"/>
      <c r="AH26" s="518"/>
      <c r="AI26" s="518"/>
      <c r="AJ26" s="518"/>
      <c r="AK26" s="518"/>
      <c r="AL26" s="518"/>
      <c r="AM26" s="518"/>
      <c r="AN26" s="518"/>
      <c r="AO26" s="518"/>
      <c r="AP26" s="518"/>
      <c r="AQ26" s="518"/>
      <c r="AR26" s="518"/>
      <c r="AS26" s="518"/>
      <c r="AT26" s="518"/>
      <c r="AU26" s="518"/>
      <c r="AV26" s="518"/>
      <c r="AW26" s="518"/>
      <c r="AX26" s="518"/>
      <c r="AY26" s="518"/>
      <c r="AZ26" s="518"/>
      <c r="BA26" s="518"/>
      <c r="BB26" s="518"/>
      <c r="BC26" s="518"/>
      <c r="BD26" s="518"/>
      <c r="BE26" s="518"/>
      <c r="BF26" s="518"/>
      <c r="BG26" s="518"/>
      <c r="BH26" s="518"/>
      <c r="BI26" s="518"/>
      <c r="BJ26" s="684"/>
    </row>
    <row r="27" spans="2:102" ht="16.95" customHeight="1" thickBot="1" x14ac:dyDescent="0.35">
      <c r="D27" s="612"/>
      <c r="E27" s="613"/>
      <c r="F27" s="613"/>
      <c r="G27" s="613"/>
      <c r="H27" s="613"/>
      <c r="I27" s="613"/>
      <c r="J27" s="613"/>
      <c r="K27" s="613"/>
      <c r="L27" s="613"/>
      <c r="M27" s="613"/>
      <c r="N27" s="613"/>
      <c r="O27" s="613"/>
      <c r="P27" s="613"/>
      <c r="Q27" s="613"/>
      <c r="R27" s="613"/>
      <c r="S27" s="613"/>
      <c r="T27" s="613"/>
      <c r="U27" s="613"/>
      <c r="V27" s="613"/>
      <c r="W27" s="613"/>
      <c r="X27" s="613"/>
      <c r="Y27" s="613"/>
      <c r="Z27" s="613"/>
      <c r="AA27" s="613"/>
      <c r="AB27" s="613"/>
      <c r="AC27" s="613"/>
      <c r="AD27" s="613"/>
      <c r="AE27" s="613"/>
      <c r="AF27" s="613"/>
      <c r="AG27" s="613"/>
      <c r="AH27" s="613"/>
      <c r="AI27" s="613"/>
      <c r="AJ27" s="613"/>
      <c r="AK27" s="613"/>
      <c r="AL27" s="613"/>
      <c r="AM27" s="613"/>
      <c r="AN27" s="613"/>
      <c r="AO27" s="613"/>
      <c r="AP27" s="613"/>
      <c r="AQ27" s="613"/>
      <c r="AR27" s="613"/>
      <c r="AS27" s="613"/>
      <c r="AT27" s="613"/>
      <c r="AU27" s="613"/>
      <c r="AV27" s="613"/>
      <c r="AW27" s="613"/>
      <c r="AX27" s="613"/>
      <c r="AY27" s="613"/>
      <c r="AZ27" s="613"/>
      <c r="BA27" s="613"/>
      <c r="BB27" s="613"/>
      <c r="BC27" s="613"/>
      <c r="BD27" s="613"/>
      <c r="BE27" s="613"/>
      <c r="BF27" s="613"/>
      <c r="BG27" s="613"/>
      <c r="BH27" s="613"/>
      <c r="BI27" s="613"/>
      <c r="BJ27" s="685"/>
    </row>
    <row r="28" spans="2:102" ht="16.95" customHeight="1" x14ac:dyDescent="0.3">
      <c r="D28" s="1453" t="s">
        <v>363</v>
      </c>
      <c r="E28" s="1454"/>
      <c r="F28" s="1454"/>
      <c r="G28" s="1454"/>
      <c r="H28" s="1454"/>
      <c r="I28" s="1454"/>
      <c r="J28" s="1454"/>
      <c r="K28" s="1454"/>
      <c r="L28" s="1454"/>
      <c r="M28" s="1454"/>
      <c r="N28" s="1454"/>
      <c r="O28" s="1454"/>
      <c r="P28" s="1454"/>
      <c r="Q28" s="1454"/>
      <c r="R28" s="1454"/>
      <c r="S28" s="1454"/>
      <c r="T28" s="1454"/>
      <c r="U28" s="1454"/>
      <c r="V28" s="1454"/>
      <c r="W28" s="1454"/>
      <c r="X28" s="1454"/>
      <c r="Y28" s="1454"/>
      <c r="Z28" s="1454"/>
      <c r="AA28" s="1454"/>
      <c r="AB28" s="1454"/>
      <c r="AC28" s="1454"/>
      <c r="AD28" s="1454"/>
      <c r="AE28" s="1454"/>
      <c r="AF28" s="1454"/>
      <c r="AG28" s="1454"/>
      <c r="AH28" s="1454"/>
      <c r="AI28" s="1454"/>
      <c r="AJ28" s="1454"/>
      <c r="AK28" s="1454"/>
      <c r="AL28" s="1454"/>
      <c r="AM28" s="1454"/>
      <c r="AN28" s="1454"/>
      <c r="AO28" s="1454"/>
      <c r="AP28" s="1454"/>
      <c r="AQ28" s="1454"/>
      <c r="AR28" s="1454"/>
      <c r="AS28" s="1454"/>
      <c r="AT28" s="1454"/>
      <c r="AU28" s="1454"/>
      <c r="AV28" s="1454"/>
      <c r="AW28" s="1454"/>
      <c r="AX28" s="1454"/>
      <c r="AY28" s="1454"/>
      <c r="AZ28" s="1454"/>
      <c r="BA28" s="1454"/>
      <c r="BB28" s="1454"/>
      <c r="BC28" s="1454"/>
      <c r="BD28" s="1454"/>
      <c r="BE28" s="1454"/>
      <c r="BF28" s="1454"/>
      <c r="BG28" s="1454"/>
      <c r="BH28" s="1454"/>
      <c r="BI28" s="1454"/>
      <c r="BJ28" s="1455"/>
    </row>
    <row r="29" spans="2:102" ht="16.95" customHeight="1" x14ac:dyDescent="0.3">
      <c r="D29" s="1449" t="s">
        <v>364</v>
      </c>
      <c r="E29" s="1450"/>
      <c r="F29" s="1450"/>
      <c r="G29" s="1450"/>
      <c r="H29" s="1450"/>
      <c r="I29" s="1450"/>
      <c r="J29" s="1450"/>
      <c r="K29" s="1450"/>
      <c r="L29" s="1450"/>
      <c r="M29" s="1450"/>
      <c r="N29" s="1450"/>
      <c r="O29" s="1450"/>
      <c r="P29" s="1450"/>
      <c r="Q29" s="1450"/>
      <c r="R29" s="1450"/>
      <c r="S29" s="1450"/>
      <c r="T29" s="1450"/>
      <c r="U29" s="1450"/>
      <c r="V29" s="1450"/>
      <c r="W29" s="1450"/>
      <c r="X29" s="1450"/>
      <c r="Y29" s="1450"/>
      <c r="Z29" s="1450"/>
      <c r="AA29" s="1450"/>
      <c r="AB29" s="1450"/>
      <c r="AC29" s="1450"/>
      <c r="AD29" s="1450"/>
      <c r="AE29" s="1450"/>
      <c r="AF29" s="1450"/>
      <c r="AG29" s="1450"/>
      <c r="AH29" s="1450"/>
      <c r="AI29" s="1450"/>
      <c r="AJ29" s="1450"/>
      <c r="AK29" s="1450"/>
      <c r="AL29" s="1450"/>
      <c r="AM29" s="1450"/>
      <c r="AN29" s="1450"/>
      <c r="AO29" s="1450"/>
      <c r="AP29" s="1450"/>
      <c r="AQ29" s="1450"/>
      <c r="AR29" s="1450"/>
      <c r="AS29" s="1450"/>
      <c r="AT29" s="1450"/>
      <c r="AU29" s="1450"/>
      <c r="AV29" s="1450"/>
      <c r="AW29" s="1450"/>
      <c r="AX29" s="1450"/>
      <c r="AY29" s="1450"/>
      <c r="AZ29" s="1450"/>
      <c r="BA29" s="1450"/>
      <c r="BB29" s="1450"/>
      <c r="BC29" s="1450"/>
      <c r="BD29" s="1450"/>
      <c r="BE29" s="1450"/>
      <c r="BF29" s="1450"/>
      <c r="BG29" s="1450"/>
      <c r="BH29" s="1450"/>
      <c r="BI29" s="1450"/>
      <c r="BJ29" s="1451"/>
      <c r="BN29" s="986" t="s">
        <v>242</v>
      </c>
      <c r="BO29" s="986"/>
      <c r="BP29" s="986"/>
      <c r="BQ29" s="986"/>
      <c r="BR29" s="986"/>
      <c r="BS29" s="986"/>
      <c r="BT29" s="986"/>
      <c r="BU29" s="986"/>
      <c r="BV29" s="986"/>
      <c r="BW29" s="986"/>
      <c r="BX29" s="986"/>
    </row>
    <row r="30" spans="2:102" ht="16.95" customHeight="1" x14ac:dyDescent="0.3">
      <c r="D30" s="1449"/>
      <c r="E30" s="1450"/>
      <c r="F30" s="1450"/>
      <c r="G30" s="1450"/>
      <c r="H30" s="1450"/>
      <c r="I30" s="1450"/>
      <c r="J30" s="1450"/>
      <c r="K30" s="1450"/>
      <c r="L30" s="1450"/>
      <c r="M30" s="1450"/>
      <c r="N30" s="1450"/>
      <c r="O30" s="1450"/>
      <c r="P30" s="1450"/>
      <c r="Q30" s="1450"/>
      <c r="R30" s="1450"/>
      <c r="S30" s="1450"/>
      <c r="T30" s="1450"/>
      <c r="U30" s="1450"/>
      <c r="V30" s="1450"/>
      <c r="W30" s="1450"/>
      <c r="X30" s="1450"/>
      <c r="Y30" s="1450"/>
      <c r="Z30" s="1450"/>
      <c r="AA30" s="1450"/>
      <c r="AB30" s="1450"/>
      <c r="AC30" s="1450"/>
      <c r="AD30" s="1450"/>
      <c r="AE30" s="1450"/>
      <c r="AF30" s="1450"/>
      <c r="AG30" s="1450"/>
      <c r="AH30" s="1450"/>
      <c r="AI30" s="1450"/>
      <c r="AJ30" s="1450"/>
      <c r="AK30" s="1450"/>
      <c r="AL30" s="1450"/>
      <c r="AM30" s="1450"/>
      <c r="AN30" s="1450"/>
      <c r="AO30" s="1450"/>
      <c r="AP30" s="1450"/>
      <c r="AQ30" s="1450"/>
      <c r="AR30" s="1450"/>
      <c r="AS30" s="1450"/>
      <c r="AT30" s="1450"/>
      <c r="AU30" s="1450"/>
      <c r="AV30" s="1450"/>
      <c r="AW30" s="1450"/>
      <c r="AX30" s="1450"/>
      <c r="AY30" s="1450"/>
      <c r="AZ30" s="1450"/>
      <c r="BA30" s="1450"/>
      <c r="BB30" s="1450"/>
      <c r="BC30" s="1450"/>
      <c r="BD30" s="1450"/>
      <c r="BE30" s="1450"/>
      <c r="BF30" s="1450"/>
      <c r="BG30" s="1450"/>
      <c r="BH30" s="1450"/>
      <c r="BI30" s="1450"/>
      <c r="BJ30" s="1451"/>
    </row>
    <row r="31" spans="2:102" ht="16.95" customHeight="1" x14ac:dyDescent="0.3">
      <c r="D31" s="155"/>
      <c r="F31" s="519"/>
      <c r="G31" s="519"/>
      <c r="H31" s="1444" t="s">
        <v>365</v>
      </c>
      <c r="I31" s="1444"/>
      <c r="J31" s="1444"/>
      <c r="K31" s="1444"/>
      <c r="L31" s="1444"/>
      <c r="M31" s="1444"/>
      <c r="N31" s="511"/>
      <c r="O31" s="511"/>
      <c r="P31" s="511"/>
      <c r="Q31" s="511"/>
      <c r="R31" s="1445" t="s">
        <v>366</v>
      </c>
      <c r="S31" s="1445"/>
      <c r="T31" s="1445"/>
      <c r="U31" s="1445"/>
      <c r="V31" s="1445"/>
      <c r="W31" s="1445"/>
      <c r="X31" s="1445"/>
      <c r="Y31" s="1445"/>
      <c r="Z31" s="1445"/>
      <c r="AA31" s="1445"/>
      <c r="AB31" s="1445"/>
      <c r="AC31" s="1445"/>
      <c r="AD31" s="1445"/>
      <c r="AE31" s="1445"/>
      <c r="AF31" s="1445"/>
      <c r="AG31" s="1445"/>
      <c r="AH31" s="1445"/>
      <c r="AI31" s="1445"/>
      <c r="AJ31" s="1445"/>
      <c r="AK31" s="1445"/>
      <c r="AL31" s="1445"/>
      <c r="AM31" s="1445"/>
      <c r="AN31" s="1445"/>
      <c r="AO31" s="1445"/>
      <c r="AP31" s="1445"/>
      <c r="AQ31" s="1445"/>
      <c r="AR31" s="1445"/>
      <c r="AS31" s="1445"/>
      <c r="AT31" s="1445"/>
      <c r="AU31" s="1445"/>
      <c r="AV31" s="1445"/>
      <c r="AW31" s="511"/>
      <c r="AX31" s="511"/>
      <c r="AY31" s="511"/>
      <c r="AZ31" s="511"/>
      <c r="BA31" s="511"/>
      <c r="BB31" s="1444" t="s">
        <v>367</v>
      </c>
      <c r="BC31" s="1444"/>
      <c r="BD31" s="1444"/>
      <c r="BE31" s="1444"/>
      <c r="BF31" s="1444"/>
      <c r="BG31" s="511"/>
      <c r="BH31" s="511"/>
      <c r="BI31" s="511"/>
      <c r="BJ31" s="23"/>
    </row>
    <row r="32" spans="2:102" ht="16.95" customHeight="1" x14ac:dyDescent="0.3">
      <c r="D32" s="130"/>
      <c r="H32" s="1446"/>
      <c r="I32" s="1447"/>
      <c r="J32" s="1447"/>
      <c r="K32" s="1447"/>
      <c r="L32" s="1447"/>
      <c r="M32" s="1447"/>
      <c r="N32" s="27"/>
      <c r="O32" s="27"/>
      <c r="P32" s="27"/>
      <c r="Q32" s="27"/>
      <c r="R32" s="1448"/>
      <c r="S32" s="1448"/>
      <c r="T32" s="1448"/>
      <c r="U32" s="1448"/>
      <c r="V32" s="1448"/>
      <c r="W32" s="1448"/>
      <c r="X32" s="1448"/>
      <c r="Y32" s="1448"/>
      <c r="Z32" s="1448"/>
      <c r="AA32" s="1448"/>
      <c r="AB32" s="1448"/>
      <c r="AC32" s="1448"/>
      <c r="AD32" s="1448"/>
      <c r="AE32" s="1448"/>
      <c r="AF32" s="1448"/>
      <c r="AG32" s="1448"/>
      <c r="AH32" s="1448"/>
      <c r="AI32" s="1448"/>
      <c r="AJ32" s="1448"/>
      <c r="AK32" s="1448"/>
      <c r="AL32" s="1448"/>
      <c r="AM32" s="1448"/>
      <c r="AN32" s="1448"/>
      <c r="AO32" s="1448"/>
      <c r="AP32" s="1448"/>
      <c r="AQ32" s="1448"/>
      <c r="AR32" s="1448"/>
      <c r="AS32" s="1448"/>
      <c r="AT32" s="1448"/>
      <c r="AU32" s="1448"/>
      <c r="AV32" s="1448"/>
      <c r="AW32" s="27"/>
      <c r="AX32" s="27"/>
      <c r="AY32" s="27"/>
      <c r="AZ32" s="27"/>
      <c r="BA32" s="27"/>
      <c r="BB32" s="1448"/>
      <c r="BC32" s="1448"/>
      <c r="BD32" s="1448"/>
      <c r="BE32" s="1448"/>
      <c r="BF32" s="1448"/>
      <c r="BJ32" s="23"/>
    </row>
    <row r="33" spans="4:62" ht="13.5" customHeight="1" x14ac:dyDescent="0.3">
      <c r="D33" s="130"/>
      <c r="H33" s="1446"/>
      <c r="I33" s="1447"/>
      <c r="J33" s="1447"/>
      <c r="K33" s="1447"/>
      <c r="L33" s="1447"/>
      <c r="M33" s="1447"/>
      <c r="N33" s="27"/>
      <c r="O33" s="27"/>
      <c r="P33" s="27"/>
      <c r="Q33" s="27"/>
      <c r="R33" s="1448"/>
      <c r="S33" s="1448"/>
      <c r="T33" s="1448"/>
      <c r="U33" s="1448"/>
      <c r="V33" s="1448"/>
      <c r="W33" s="1448"/>
      <c r="X33" s="1448"/>
      <c r="Y33" s="1448"/>
      <c r="Z33" s="1448"/>
      <c r="AA33" s="1448"/>
      <c r="AB33" s="1448"/>
      <c r="AC33" s="1448"/>
      <c r="AD33" s="1448"/>
      <c r="AE33" s="1448"/>
      <c r="AF33" s="1448"/>
      <c r="AG33" s="1448"/>
      <c r="AH33" s="1448"/>
      <c r="AI33" s="1448"/>
      <c r="AJ33" s="1448"/>
      <c r="AK33" s="1448"/>
      <c r="AL33" s="1448"/>
      <c r="AM33" s="1448"/>
      <c r="AN33" s="1448"/>
      <c r="AO33" s="1448"/>
      <c r="AP33" s="1448"/>
      <c r="AQ33" s="1448"/>
      <c r="AR33" s="1448"/>
      <c r="AS33" s="1448"/>
      <c r="AT33" s="1448"/>
      <c r="AU33" s="1448"/>
      <c r="AV33" s="1448"/>
      <c r="AW33" s="27"/>
      <c r="AX33" s="27"/>
      <c r="AY33" s="27"/>
      <c r="AZ33" s="27"/>
      <c r="BA33" s="27"/>
      <c r="BB33" s="1448"/>
      <c r="BC33" s="1448"/>
      <c r="BD33" s="1448"/>
      <c r="BE33" s="1448"/>
      <c r="BF33" s="1448"/>
      <c r="BJ33" s="23"/>
    </row>
    <row r="34" spans="4:62" ht="18" customHeight="1" x14ac:dyDescent="0.3">
      <c r="D34" s="130"/>
      <c r="H34" s="1446"/>
      <c r="I34" s="1447"/>
      <c r="J34" s="1447"/>
      <c r="K34" s="1447"/>
      <c r="L34" s="1447"/>
      <c r="M34" s="1447"/>
      <c r="N34" s="27"/>
      <c r="O34" s="27"/>
      <c r="P34" s="27"/>
      <c r="Q34" s="27"/>
      <c r="R34" s="1448"/>
      <c r="S34" s="1448"/>
      <c r="T34" s="1448"/>
      <c r="U34" s="1448"/>
      <c r="V34" s="1448"/>
      <c r="W34" s="1448"/>
      <c r="X34" s="1448"/>
      <c r="Y34" s="1448"/>
      <c r="Z34" s="1448"/>
      <c r="AA34" s="1448"/>
      <c r="AB34" s="1448"/>
      <c r="AC34" s="1448"/>
      <c r="AD34" s="1448"/>
      <c r="AE34" s="1448"/>
      <c r="AF34" s="1448"/>
      <c r="AG34" s="1448"/>
      <c r="AH34" s="1448"/>
      <c r="AI34" s="1448"/>
      <c r="AJ34" s="1448"/>
      <c r="AK34" s="1448"/>
      <c r="AL34" s="1448"/>
      <c r="AM34" s="1448"/>
      <c r="AN34" s="1448"/>
      <c r="AO34" s="1448"/>
      <c r="AP34" s="1448"/>
      <c r="AQ34" s="1448"/>
      <c r="AR34" s="1448"/>
      <c r="AS34" s="1448"/>
      <c r="AT34" s="1448"/>
      <c r="AU34" s="1448"/>
      <c r="AV34" s="1448"/>
      <c r="AW34" s="27"/>
      <c r="AX34" s="27"/>
      <c r="AY34" s="27"/>
      <c r="AZ34" s="27"/>
      <c r="BA34" s="27"/>
      <c r="BB34" s="1448"/>
      <c r="BC34" s="1448"/>
      <c r="BD34" s="1448"/>
      <c r="BE34" s="1448"/>
      <c r="BF34" s="1448"/>
      <c r="BJ34" s="23"/>
    </row>
    <row r="35" spans="4:62" ht="18" customHeight="1" x14ac:dyDescent="0.3">
      <c r="D35" s="130"/>
      <c r="H35" s="1446"/>
      <c r="I35" s="1447"/>
      <c r="J35" s="1447"/>
      <c r="K35" s="1447"/>
      <c r="L35" s="1447"/>
      <c r="M35" s="1447"/>
      <c r="N35" s="27"/>
      <c r="O35" s="27"/>
      <c r="P35" s="27"/>
      <c r="Q35" s="27"/>
      <c r="R35" s="1448"/>
      <c r="S35" s="1448"/>
      <c r="T35" s="1448"/>
      <c r="U35" s="1448"/>
      <c r="V35" s="1448"/>
      <c r="W35" s="1448"/>
      <c r="X35" s="1448"/>
      <c r="Y35" s="1448"/>
      <c r="Z35" s="1448"/>
      <c r="AA35" s="1448"/>
      <c r="AB35" s="1448"/>
      <c r="AC35" s="1448"/>
      <c r="AD35" s="1448"/>
      <c r="AE35" s="1448"/>
      <c r="AF35" s="1448"/>
      <c r="AG35" s="1448"/>
      <c r="AH35" s="1448"/>
      <c r="AI35" s="1448"/>
      <c r="AJ35" s="1448"/>
      <c r="AK35" s="1448"/>
      <c r="AL35" s="1448"/>
      <c r="AM35" s="1448"/>
      <c r="AN35" s="1448"/>
      <c r="AO35" s="1448"/>
      <c r="AP35" s="1448"/>
      <c r="AQ35" s="1448"/>
      <c r="AR35" s="1448"/>
      <c r="AS35" s="1448"/>
      <c r="AT35" s="1448"/>
      <c r="AU35" s="1448"/>
      <c r="AV35" s="1448"/>
      <c r="AW35" s="27"/>
      <c r="AX35" s="27"/>
      <c r="AY35" s="27"/>
      <c r="AZ35" s="27"/>
      <c r="BA35" s="27"/>
      <c r="BB35" s="1448"/>
      <c r="BC35" s="1448"/>
      <c r="BD35" s="1448"/>
      <c r="BE35" s="1448"/>
      <c r="BF35" s="1448"/>
      <c r="BJ35" s="23"/>
    </row>
    <row r="36" spans="4:62" ht="18" customHeight="1" thickBot="1" x14ac:dyDescent="0.35">
      <c r="D36" s="24"/>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6"/>
    </row>
    <row r="37" spans="4:62" ht="18" customHeight="1" x14ac:dyDescent="0.3"/>
    <row r="38" spans="4:62" ht="18" customHeight="1" x14ac:dyDescent="0.3"/>
  </sheetData>
  <sheetProtection algorithmName="SHA-512" hashValue="nr3DfTDhZUjbFmVbnSqPDDOUSfkLjmRVh9Xat/XNPFhEAY7Lerk4cVStFAnfM5+eYp8+JDWM2463MJYGHEUlqA==" saltValue="NrslzOEzFBsA+hYbxAor7w==" spinCount="100000" sheet="1" objects="1" scenarios="1"/>
  <mergeCells count="46">
    <mergeCell ref="J13:O13"/>
    <mergeCell ref="P13:R13"/>
    <mergeCell ref="S13:BC13"/>
    <mergeCell ref="BD13:BJ13"/>
    <mergeCell ref="D4:BJ5"/>
    <mergeCell ref="D6:BJ8"/>
    <mergeCell ref="D10:P10"/>
    <mergeCell ref="Q10:AT10"/>
    <mergeCell ref="D12:BJ12"/>
    <mergeCell ref="D28:BJ28"/>
    <mergeCell ref="D29:BJ30"/>
    <mergeCell ref="D20:BJ20"/>
    <mergeCell ref="J14:O14"/>
    <mergeCell ref="P14:R14"/>
    <mergeCell ref="S14:BC14"/>
    <mergeCell ref="BD14:BJ14"/>
    <mergeCell ref="J15:O15"/>
    <mergeCell ref="P15:R15"/>
    <mergeCell ref="S15:BC15"/>
    <mergeCell ref="BD15:BJ15"/>
    <mergeCell ref="J16:O16"/>
    <mergeCell ref="P16:R16"/>
    <mergeCell ref="S16:BC16"/>
    <mergeCell ref="BD16:BJ16"/>
    <mergeCell ref="BF19:BH19"/>
    <mergeCell ref="D21:BJ21"/>
    <mergeCell ref="F22:G22"/>
    <mergeCell ref="F23:G23"/>
    <mergeCell ref="F24:G24"/>
    <mergeCell ref="F25:G25"/>
    <mergeCell ref="BN29:BX29"/>
    <mergeCell ref="H31:M31"/>
    <mergeCell ref="R31:AV31"/>
    <mergeCell ref="BB31:BF31"/>
    <mergeCell ref="H35:M35"/>
    <mergeCell ref="R35:AV35"/>
    <mergeCell ref="BB35:BF35"/>
    <mergeCell ref="H33:M33"/>
    <mergeCell ref="R33:AV33"/>
    <mergeCell ref="BB33:BF33"/>
    <mergeCell ref="H34:M34"/>
    <mergeCell ref="R34:AV34"/>
    <mergeCell ref="BB34:BF34"/>
    <mergeCell ref="H32:M32"/>
    <mergeCell ref="R32:AV32"/>
    <mergeCell ref="BB32:BF32"/>
  </mergeCells>
  <conditionalFormatting sqref="P13:BC17">
    <cfRule type="expression" dxfId="17" priority="1">
      <formula>#REF!&gt;5</formula>
    </cfRule>
  </conditionalFormatting>
  <dataValidations count="2">
    <dataValidation allowBlank="1" showInputMessage="1" showErrorMessage="1" promptTitle="Fire Department Name" prompt="You must enter the Fire Department name on the Automatic Aid Response Worksheets" sqref="Q10:AT10" xr:uid="{BC1ABD5F-8BE6-4F03-9DF5-818763984F43}"/>
    <dataValidation type="list" allowBlank="1" showInputMessage="1" showErrorMessage="1" sqref="BF19:BH19" xr:uid="{960C8D47-286F-4497-A2E5-C08056D2A9FC}">
      <formula1>$CB$15:$CB$16</formula1>
    </dataValidation>
  </dataValidations>
  <printOptions horizontalCentered="1" verticalCentered="1"/>
  <pageMargins left="0" right="0" top="0" bottom="0" header="1" footer="0"/>
  <pageSetup orientation="portrait" r:id="rId1"/>
  <headerFooter>
    <oddHeader>&amp;C&amp;G</oddHeader>
    <oddFooter>&amp;L&amp;D&amp;R&amp;N</oddFooter>
  </headerFooter>
  <drawing r:id="rId2"/>
  <legacyDrawingHF r:id="rId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F8159-0B20-45CF-BA7A-18A0CA3E6F7D}">
  <sheetPr>
    <tabColor theme="2" tint="-0.89999084444715716"/>
  </sheetPr>
  <dimension ref="C2:L28"/>
  <sheetViews>
    <sheetView showGridLines="0" showRowColHeaders="0" zoomScaleNormal="100" workbookViewId="0">
      <selection activeCell="Q21" sqref="Q21"/>
    </sheetView>
  </sheetViews>
  <sheetFormatPr defaultRowHeight="14.4" x14ac:dyDescent="0.3"/>
  <cols>
    <col min="1" max="1" width="9.109375" style="259"/>
    <col min="2" max="2" width="3.109375" style="259" customWidth="1"/>
    <col min="3" max="3" width="36.88671875" style="259" bestFit="1" customWidth="1"/>
    <col min="4" max="4" width="10.33203125" style="259" customWidth="1"/>
    <col min="5" max="6" width="9.6640625" style="259" customWidth="1"/>
    <col min="7" max="257" width="9.109375" style="259"/>
    <col min="258" max="258" width="3.109375" style="259" customWidth="1"/>
    <col min="259" max="259" width="36.88671875" style="259" bestFit="1" customWidth="1"/>
    <col min="260" max="260" width="10.33203125" style="259" customWidth="1"/>
    <col min="261" max="262" width="9.6640625" style="259" customWidth="1"/>
    <col min="263" max="513" width="9.109375" style="259"/>
    <col min="514" max="514" width="3.109375" style="259" customWidth="1"/>
    <col min="515" max="515" width="36.88671875" style="259" bestFit="1" customWidth="1"/>
    <col min="516" max="516" width="10.33203125" style="259" customWidth="1"/>
    <col min="517" max="518" width="9.6640625" style="259" customWidth="1"/>
    <col min="519" max="769" width="9.109375" style="259"/>
    <col min="770" max="770" width="3.109375" style="259" customWidth="1"/>
    <col min="771" max="771" width="36.88671875" style="259" bestFit="1" customWidth="1"/>
    <col min="772" max="772" width="10.33203125" style="259" customWidth="1"/>
    <col min="773" max="774" width="9.6640625" style="259" customWidth="1"/>
    <col min="775" max="1025" width="9.109375" style="259"/>
    <col min="1026" max="1026" width="3.109375" style="259" customWidth="1"/>
    <col min="1027" max="1027" width="36.88671875" style="259" bestFit="1" customWidth="1"/>
    <col min="1028" max="1028" width="10.33203125" style="259" customWidth="1"/>
    <col min="1029" max="1030" width="9.6640625" style="259" customWidth="1"/>
    <col min="1031" max="1281" width="9.109375" style="259"/>
    <col min="1282" max="1282" width="3.109375" style="259" customWidth="1"/>
    <col min="1283" max="1283" width="36.88671875" style="259" bestFit="1" customWidth="1"/>
    <col min="1284" max="1284" width="10.33203125" style="259" customWidth="1"/>
    <col min="1285" max="1286" width="9.6640625" style="259" customWidth="1"/>
    <col min="1287" max="1537" width="9.109375" style="259"/>
    <col min="1538" max="1538" width="3.109375" style="259" customWidth="1"/>
    <col min="1539" max="1539" width="36.88671875" style="259" bestFit="1" customWidth="1"/>
    <col min="1540" max="1540" width="10.33203125" style="259" customWidth="1"/>
    <col min="1541" max="1542" width="9.6640625" style="259" customWidth="1"/>
    <col min="1543" max="1793" width="9.109375" style="259"/>
    <col min="1794" max="1794" width="3.109375" style="259" customWidth="1"/>
    <col min="1795" max="1795" width="36.88671875" style="259" bestFit="1" customWidth="1"/>
    <col min="1796" max="1796" width="10.33203125" style="259" customWidth="1"/>
    <col min="1797" max="1798" width="9.6640625" style="259" customWidth="1"/>
    <col min="1799" max="2049" width="9.109375" style="259"/>
    <col min="2050" max="2050" width="3.109375" style="259" customWidth="1"/>
    <col min="2051" max="2051" width="36.88671875" style="259" bestFit="1" customWidth="1"/>
    <col min="2052" max="2052" width="10.33203125" style="259" customWidth="1"/>
    <col min="2053" max="2054" width="9.6640625" style="259" customWidth="1"/>
    <col min="2055" max="2305" width="9.109375" style="259"/>
    <col min="2306" max="2306" width="3.109375" style="259" customWidth="1"/>
    <col min="2307" max="2307" width="36.88671875" style="259" bestFit="1" customWidth="1"/>
    <col min="2308" max="2308" width="10.33203125" style="259" customWidth="1"/>
    <col min="2309" max="2310" width="9.6640625" style="259" customWidth="1"/>
    <col min="2311" max="2561" width="9.109375" style="259"/>
    <col min="2562" max="2562" width="3.109375" style="259" customWidth="1"/>
    <col min="2563" max="2563" width="36.88671875" style="259" bestFit="1" customWidth="1"/>
    <col min="2564" max="2564" width="10.33203125" style="259" customWidth="1"/>
    <col min="2565" max="2566" width="9.6640625" style="259" customWidth="1"/>
    <col min="2567" max="2817" width="9.109375" style="259"/>
    <col min="2818" max="2818" width="3.109375" style="259" customWidth="1"/>
    <col min="2819" max="2819" width="36.88671875" style="259" bestFit="1" customWidth="1"/>
    <col min="2820" max="2820" width="10.33203125" style="259" customWidth="1"/>
    <col min="2821" max="2822" width="9.6640625" style="259" customWidth="1"/>
    <col min="2823" max="3073" width="9.109375" style="259"/>
    <col min="3074" max="3074" width="3.109375" style="259" customWidth="1"/>
    <col min="3075" max="3075" width="36.88671875" style="259" bestFit="1" customWidth="1"/>
    <col min="3076" max="3076" width="10.33203125" style="259" customWidth="1"/>
    <col min="3077" max="3078" width="9.6640625" style="259" customWidth="1"/>
    <col min="3079" max="3329" width="9.109375" style="259"/>
    <col min="3330" max="3330" width="3.109375" style="259" customWidth="1"/>
    <col min="3331" max="3331" width="36.88671875" style="259" bestFit="1" customWidth="1"/>
    <col min="3332" max="3332" width="10.33203125" style="259" customWidth="1"/>
    <col min="3333" max="3334" width="9.6640625" style="259" customWidth="1"/>
    <col min="3335" max="3585" width="9.109375" style="259"/>
    <col min="3586" max="3586" width="3.109375" style="259" customWidth="1"/>
    <col min="3587" max="3587" width="36.88671875" style="259" bestFit="1" customWidth="1"/>
    <col min="3588" max="3588" width="10.33203125" style="259" customWidth="1"/>
    <col min="3589" max="3590" width="9.6640625" style="259" customWidth="1"/>
    <col min="3591" max="3841" width="9.109375" style="259"/>
    <col min="3842" max="3842" width="3.109375" style="259" customWidth="1"/>
    <col min="3843" max="3843" width="36.88671875" style="259" bestFit="1" customWidth="1"/>
    <col min="3844" max="3844" width="10.33203125" style="259" customWidth="1"/>
    <col min="3845" max="3846" width="9.6640625" style="259" customWidth="1"/>
    <col min="3847" max="4097" width="9.109375" style="259"/>
    <col min="4098" max="4098" width="3.109375" style="259" customWidth="1"/>
    <col min="4099" max="4099" width="36.88671875" style="259" bestFit="1" customWidth="1"/>
    <col min="4100" max="4100" width="10.33203125" style="259" customWidth="1"/>
    <col min="4101" max="4102" width="9.6640625" style="259" customWidth="1"/>
    <col min="4103" max="4353" width="9.109375" style="259"/>
    <col min="4354" max="4354" width="3.109375" style="259" customWidth="1"/>
    <col min="4355" max="4355" width="36.88671875" style="259" bestFit="1" customWidth="1"/>
    <col min="4356" max="4356" width="10.33203125" style="259" customWidth="1"/>
    <col min="4357" max="4358" width="9.6640625" style="259" customWidth="1"/>
    <col min="4359" max="4609" width="9.109375" style="259"/>
    <col min="4610" max="4610" width="3.109375" style="259" customWidth="1"/>
    <col min="4611" max="4611" width="36.88671875" style="259" bestFit="1" customWidth="1"/>
    <col min="4612" max="4612" width="10.33203125" style="259" customWidth="1"/>
    <col min="4613" max="4614" width="9.6640625" style="259" customWidth="1"/>
    <col min="4615" max="4865" width="9.109375" style="259"/>
    <col min="4866" max="4866" width="3.109375" style="259" customWidth="1"/>
    <col min="4867" max="4867" width="36.88671875" style="259" bestFit="1" customWidth="1"/>
    <col min="4868" max="4868" width="10.33203125" style="259" customWidth="1"/>
    <col min="4869" max="4870" width="9.6640625" style="259" customWidth="1"/>
    <col min="4871" max="5121" width="9.109375" style="259"/>
    <col min="5122" max="5122" width="3.109375" style="259" customWidth="1"/>
    <col min="5123" max="5123" width="36.88671875" style="259" bestFit="1" customWidth="1"/>
    <col min="5124" max="5124" width="10.33203125" style="259" customWidth="1"/>
    <col min="5125" max="5126" width="9.6640625" style="259" customWidth="1"/>
    <col min="5127" max="5377" width="9.109375" style="259"/>
    <col min="5378" max="5378" width="3.109375" style="259" customWidth="1"/>
    <col min="5379" max="5379" width="36.88671875" style="259" bestFit="1" customWidth="1"/>
    <col min="5380" max="5380" width="10.33203125" style="259" customWidth="1"/>
    <col min="5381" max="5382" width="9.6640625" style="259" customWidth="1"/>
    <col min="5383" max="5633" width="9.109375" style="259"/>
    <col min="5634" max="5634" width="3.109375" style="259" customWidth="1"/>
    <col min="5635" max="5635" width="36.88671875" style="259" bestFit="1" customWidth="1"/>
    <col min="5636" max="5636" width="10.33203125" style="259" customWidth="1"/>
    <col min="5637" max="5638" width="9.6640625" style="259" customWidth="1"/>
    <col min="5639" max="5889" width="9.109375" style="259"/>
    <col min="5890" max="5890" width="3.109375" style="259" customWidth="1"/>
    <col min="5891" max="5891" width="36.88671875" style="259" bestFit="1" customWidth="1"/>
    <col min="5892" max="5892" width="10.33203125" style="259" customWidth="1"/>
    <col min="5893" max="5894" width="9.6640625" style="259" customWidth="1"/>
    <col min="5895" max="6145" width="9.109375" style="259"/>
    <col min="6146" max="6146" width="3.109375" style="259" customWidth="1"/>
    <col min="6147" max="6147" width="36.88671875" style="259" bestFit="1" customWidth="1"/>
    <col min="6148" max="6148" width="10.33203125" style="259" customWidth="1"/>
    <col min="6149" max="6150" width="9.6640625" style="259" customWidth="1"/>
    <col min="6151" max="6401" width="9.109375" style="259"/>
    <col min="6402" max="6402" width="3.109375" style="259" customWidth="1"/>
    <col min="6403" max="6403" width="36.88671875" style="259" bestFit="1" customWidth="1"/>
    <col min="6404" max="6404" width="10.33203125" style="259" customWidth="1"/>
    <col min="6405" max="6406" width="9.6640625" style="259" customWidth="1"/>
    <col min="6407" max="6657" width="9.109375" style="259"/>
    <col min="6658" max="6658" width="3.109375" style="259" customWidth="1"/>
    <col min="6659" max="6659" width="36.88671875" style="259" bestFit="1" customWidth="1"/>
    <col min="6660" max="6660" width="10.33203125" style="259" customWidth="1"/>
    <col min="6661" max="6662" width="9.6640625" style="259" customWidth="1"/>
    <col min="6663" max="6913" width="9.109375" style="259"/>
    <col min="6914" max="6914" width="3.109375" style="259" customWidth="1"/>
    <col min="6915" max="6915" width="36.88671875" style="259" bestFit="1" customWidth="1"/>
    <col min="6916" max="6916" width="10.33203125" style="259" customWidth="1"/>
    <col min="6917" max="6918" width="9.6640625" style="259" customWidth="1"/>
    <col min="6919" max="7169" width="9.109375" style="259"/>
    <col min="7170" max="7170" width="3.109375" style="259" customWidth="1"/>
    <col min="7171" max="7171" width="36.88671875" style="259" bestFit="1" customWidth="1"/>
    <col min="7172" max="7172" width="10.33203125" style="259" customWidth="1"/>
    <col min="7173" max="7174" width="9.6640625" style="259" customWidth="1"/>
    <col min="7175" max="7425" width="9.109375" style="259"/>
    <col min="7426" max="7426" width="3.109375" style="259" customWidth="1"/>
    <col min="7427" max="7427" width="36.88671875" style="259" bestFit="1" customWidth="1"/>
    <col min="7428" max="7428" width="10.33203125" style="259" customWidth="1"/>
    <col min="7429" max="7430" width="9.6640625" style="259" customWidth="1"/>
    <col min="7431" max="7681" width="9.109375" style="259"/>
    <col min="7682" max="7682" width="3.109375" style="259" customWidth="1"/>
    <col min="7683" max="7683" width="36.88671875" style="259" bestFit="1" customWidth="1"/>
    <col min="7684" max="7684" width="10.33203125" style="259" customWidth="1"/>
    <col min="7685" max="7686" width="9.6640625" style="259" customWidth="1"/>
    <col min="7687" max="7937" width="9.109375" style="259"/>
    <col min="7938" max="7938" width="3.109375" style="259" customWidth="1"/>
    <col min="7939" max="7939" width="36.88671875" style="259" bestFit="1" customWidth="1"/>
    <col min="7940" max="7940" width="10.33203125" style="259" customWidth="1"/>
    <col min="7941" max="7942" width="9.6640625" style="259" customWidth="1"/>
    <col min="7943" max="8193" width="9.109375" style="259"/>
    <col min="8194" max="8194" width="3.109375" style="259" customWidth="1"/>
    <col min="8195" max="8195" width="36.88671875" style="259" bestFit="1" customWidth="1"/>
    <col min="8196" max="8196" width="10.33203125" style="259" customWidth="1"/>
    <col min="8197" max="8198" width="9.6640625" style="259" customWidth="1"/>
    <col min="8199" max="8449" width="9.109375" style="259"/>
    <col min="8450" max="8450" width="3.109375" style="259" customWidth="1"/>
    <col min="8451" max="8451" width="36.88671875" style="259" bestFit="1" customWidth="1"/>
    <col min="8452" max="8452" width="10.33203125" style="259" customWidth="1"/>
    <col min="8453" max="8454" width="9.6640625" style="259" customWidth="1"/>
    <col min="8455" max="8705" width="9.109375" style="259"/>
    <col min="8706" max="8706" width="3.109375" style="259" customWidth="1"/>
    <col min="8707" max="8707" width="36.88671875" style="259" bestFit="1" customWidth="1"/>
    <col min="8708" max="8708" width="10.33203125" style="259" customWidth="1"/>
    <col min="8709" max="8710" width="9.6640625" style="259" customWidth="1"/>
    <col min="8711" max="8961" width="9.109375" style="259"/>
    <col min="8962" max="8962" width="3.109375" style="259" customWidth="1"/>
    <col min="8963" max="8963" width="36.88671875" style="259" bestFit="1" customWidth="1"/>
    <col min="8964" max="8964" width="10.33203125" style="259" customWidth="1"/>
    <col min="8965" max="8966" width="9.6640625" style="259" customWidth="1"/>
    <col min="8967" max="9217" width="9.109375" style="259"/>
    <col min="9218" max="9218" width="3.109375" style="259" customWidth="1"/>
    <col min="9219" max="9219" width="36.88671875" style="259" bestFit="1" customWidth="1"/>
    <col min="9220" max="9220" width="10.33203125" style="259" customWidth="1"/>
    <col min="9221" max="9222" width="9.6640625" style="259" customWidth="1"/>
    <col min="9223" max="9473" width="9.109375" style="259"/>
    <col min="9474" max="9474" width="3.109375" style="259" customWidth="1"/>
    <col min="9475" max="9475" width="36.88671875" style="259" bestFit="1" customWidth="1"/>
    <col min="9476" max="9476" width="10.33203125" style="259" customWidth="1"/>
    <col min="9477" max="9478" width="9.6640625" style="259" customWidth="1"/>
    <col min="9479" max="9729" width="9.109375" style="259"/>
    <col min="9730" max="9730" width="3.109375" style="259" customWidth="1"/>
    <col min="9731" max="9731" width="36.88671875" style="259" bestFit="1" customWidth="1"/>
    <col min="9732" max="9732" width="10.33203125" style="259" customWidth="1"/>
    <col min="9733" max="9734" width="9.6640625" style="259" customWidth="1"/>
    <col min="9735" max="9985" width="9.109375" style="259"/>
    <col min="9986" max="9986" width="3.109375" style="259" customWidth="1"/>
    <col min="9987" max="9987" width="36.88671875" style="259" bestFit="1" customWidth="1"/>
    <col min="9988" max="9988" width="10.33203125" style="259" customWidth="1"/>
    <col min="9989" max="9990" width="9.6640625" style="259" customWidth="1"/>
    <col min="9991" max="10241" width="9.109375" style="259"/>
    <col min="10242" max="10242" width="3.109375" style="259" customWidth="1"/>
    <col min="10243" max="10243" width="36.88671875" style="259" bestFit="1" customWidth="1"/>
    <col min="10244" max="10244" width="10.33203125" style="259" customWidth="1"/>
    <col min="10245" max="10246" width="9.6640625" style="259" customWidth="1"/>
    <col min="10247" max="10497" width="9.109375" style="259"/>
    <col min="10498" max="10498" width="3.109375" style="259" customWidth="1"/>
    <col min="10499" max="10499" width="36.88671875" style="259" bestFit="1" customWidth="1"/>
    <col min="10500" max="10500" width="10.33203125" style="259" customWidth="1"/>
    <col min="10501" max="10502" width="9.6640625" style="259" customWidth="1"/>
    <col min="10503" max="10753" width="9.109375" style="259"/>
    <col min="10754" max="10754" width="3.109375" style="259" customWidth="1"/>
    <col min="10755" max="10755" width="36.88671875" style="259" bestFit="1" customWidth="1"/>
    <col min="10756" max="10756" width="10.33203125" style="259" customWidth="1"/>
    <col min="10757" max="10758" width="9.6640625" style="259" customWidth="1"/>
    <col min="10759" max="11009" width="9.109375" style="259"/>
    <col min="11010" max="11010" width="3.109375" style="259" customWidth="1"/>
    <col min="11011" max="11011" width="36.88671875" style="259" bestFit="1" customWidth="1"/>
    <col min="11012" max="11012" width="10.33203125" style="259" customWidth="1"/>
    <col min="11013" max="11014" width="9.6640625" style="259" customWidth="1"/>
    <col min="11015" max="11265" width="9.109375" style="259"/>
    <col min="11266" max="11266" width="3.109375" style="259" customWidth="1"/>
    <col min="11267" max="11267" width="36.88671875" style="259" bestFit="1" customWidth="1"/>
    <col min="11268" max="11268" width="10.33203125" style="259" customWidth="1"/>
    <col min="11269" max="11270" width="9.6640625" style="259" customWidth="1"/>
    <col min="11271" max="11521" width="9.109375" style="259"/>
    <col min="11522" max="11522" width="3.109375" style="259" customWidth="1"/>
    <col min="11523" max="11523" width="36.88671875" style="259" bestFit="1" customWidth="1"/>
    <col min="11524" max="11524" width="10.33203125" style="259" customWidth="1"/>
    <col min="11525" max="11526" width="9.6640625" style="259" customWidth="1"/>
    <col min="11527" max="11777" width="9.109375" style="259"/>
    <col min="11778" max="11778" width="3.109375" style="259" customWidth="1"/>
    <col min="11779" max="11779" width="36.88671875" style="259" bestFit="1" customWidth="1"/>
    <col min="11780" max="11780" width="10.33203125" style="259" customWidth="1"/>
    <col min="11781" max="11782" width="9.6640625" style="259" customWidth="1"/>
    <col min="11783" max="12033" width="9.109375" style="259"/>
    <col min="12034" max="12034" width="3.109375" style="259" customWidth="1"/>
    <col min="12035" max="12035" width="36.88671875" style="259" bestFit="1" customWidth="1"/>
    <col min="12036" max="12036" width="10.33203125" style="259" customWidth="1"/>
    <col min="12037" max="12038" width="9.6640625" style="259" customWidth="1"/>
    <col min="12039" max="12289" width="9.109375" style="259"/>
    <col min="12290" max="12290" width="3.109375" style="259" customWidth="1"/>
    <col min="12291" max="12291" width="36.88671875" style="259" bestFit="1" customWidth="1"/>
    <col min="12292" max="12292" width="10.33203125" style="259" customWidth="1"/>
    <col min="12293" max="12294" width="9.6640625" style="259" customWidth="1"/>
    <col min="12295" max="12545" width="9.109375" style="259"/>
    <col min="12546" max="12546" width="3.109375" style="259" customWidth="1"/>
    <col min="12547" max="12547" width="36.88671875" style="259" bestFit="1" customWidth="1"/>
    <col min="12548" max="12548" width="10.33203125" style="259" customWidth="1"/>
    <col min="12549" max="12550" width="9.6640625" style="259" customWidth="1"/>
    <col min="12551" max="12801" width="9.109375" style="259"/>
    <col min="12802" max="12802" width="3.109375" style="259" customWidth="1"/>
    <col min="12803" max="12803" width="36.88671875" style="259" bestFit="1" customWidth="1"/>
    <col min="12804" max="12804" width="10.33203125" style="259" customWidth="1"/>
    <col min="12805" max="12806" width="9.6640625" style="259" customWidth="1"/>
    <col min="12807" max="13057" width="9.109375" style="259"/>
    <col min="13058" max="13058" width="3.109375" style="259" customWidth="1"/>
    <col min="13059" max="13059" width="36.88671875" style="259" bestFit="1" customWidth="1"/>
    <col min="13060" max="13060" width="10.33203125" style="259" customWidth="1"/>
    <col min="13061" max="13062" width="9.6640625" style="259" customWidth="1"/>
    <col min="13063" max="13313" width="9.109375" style="259"/>
    <col min="13314" max="13314" width="3.109375" style="259" customWidth="1"/>
    <col min="13315" max="13315" width="36.88671875" style="259" bestFit="1" customWidth="1"/>
    <col min="13316" max="13316" width="10.33203125" style="259" customWidth="1"/>
    <col min="13317" max="13318" width="9.6640625" style="259" customWidth="1"/>
    <col min="13319" max="13569" width="9.109375" style="259"/>
    <col min="13570" max="13570" width="3.109375" style="259" customWidth="1"/>
    <col min="13571" max="13571" width="36.88671875" style="259" bestFit="1" customWidth="1"/>
    <col min="13572" max="13572" width="10.33203125" style="259" customWidth="1"/>
    <col min="13573" max="13574" width="9.6640625" style="259" customWidth="1"/>
    <col min="13575" max="13825" width="9.109375" style="259"/>
    <col min="13826" max="13826" width="3.109375" style="259" customWidth="1"/>
    <col min="13827" max="13827" width="36.88671875" style="259" bestFit="1" customWidth="1"/>
    <col min="13828" max="13828" width="10.33203125" style="259" customWidth="1"/>
    <col min="13829" max="13830" width="9.6640625" style="259" customWidth="1"/>
    <col min="13831" max="14081" width="9.109375" style="259"/>
    <col min="14082" max="14082" width="3.109375" style="259" customWidth="1"/>
    <col min="14083" max="14083" width="36.88671875" style="259" bestFit="1" customWidth="1"/>
    <col min="14084" max="14084" width="10.33203125" style="259" customWidth="1"/>
    <col min="14085" max="14086" width="9.6640625" style="259" customWidth="1"/>
    <col min="14087" max="14337" width="9.109375" style="259"/>
    <col min="14338" max="14338" width="3.109375" style="259" customWidth="1"/>
    <col min="14339" max="14339" width="36.88671875" style="259" bestFit="1" customWidth="1"/>
    <col min="14340" max="14340" width="10.33203125" style="259" customWidth="1"/>
    <col min="14341" max="14342" width="9.6640625" style="259" customWidth="1"/>
    <col min="14343" max="14593" width="9.109375" style="259"/>
    <col min="14594" max="14594" width="3.109375" style="259" customWidth="1"/>
    <col min="14595" max="14595" width="36.88671875" style="259" bestFit="1" customWidth="1"/>
    <col min="14596" max="14596" width="10.33203125" style="259" customWidth="1"/>
    <col min="14597" max="14598" width="9.6640625" style="259" customWidth="1"/>
    <col min="14599" max="14849" width="9.109375" style="259"/>
    <col min="14850" max="14850" width="3.109375" style="259" customWidth="1"/>
    <col min="14851" max="14851" width="36.88671875" style="259" bestFit="1" customWidth="1"/>
    <col min="14852" max="14852" width="10.33203125" style="259" customWidth="1"/>
    <col min="14853" max="14854" width="9.6640625" style="259" customWidth="1"/>
    <col min="14855" max="15105" width="9.109375" style="259"/>
    <col min="15106" max="15106" width="3.109375" style="259" customWidth="1"/>
    <col min="15107" max="15107" width="36.88671875" style="259" bestFit="1" customWidth="1"/>
    <col min="15108" max="15108" width="10.33203125" style="259" customWidth="1"/>
    <col min="15109" max="15110" width="9.6640625" style="259" customWidth="1"/>
    <col min="15111" max="15361" width="9.109375" style="259"/>
    <col min="15362" max="15362" width="3.109375" style="259" customWidth="1"/>
    <col min="15363" max="15363" width="36.88671875" style="259" bestFit="1" customWidth="1"/>
    <col min="15364" max="15364" width="10.33203125" style="259" customWidth="1"/>
    <col min="15365" max="15366" width="9.6640625" style="259" customWidth="1"/>
    <col min="15367" max="15617" width="9.109375" style="259"/>
    <col min="15618" max="15618" width="3.109375" style="259" customWidth="1"/>
    <col min="15619" max="15619" width="36.88671875" style="259" bestFit="1" customWidth="1"/>
    <col min="15620" max="15620" width="10.33203125" style="259" customWidth="1"/>
    <col min="15621" max="15622" width="9.6640625" style="259" customWidth="1"/>
    <col min="15623" max="15873" width="9.109375" style="259"/>
    <col min="15874" max="15874" width="3.109375" style="259" customWidth="1"/>
    <col min="15875" max="15875" width="36.88671875" style="259" bestFit="1" customWidth="1"/>
    <col min="15876" max="15876" width="10.33203125" style="259" customWidth="1"/>
    <col min="15877" max="15878" width="9.6640625" style="259" customWidth="1"/>
    <col min="15879" max="16129" width="9.109375" style="259"/>
    <col min="16130" max="16130" width="3.109375" style="259" customWidth="1"/>
    <col min="16131" max="16131" width="36.88671875" style="259" bestFit="1" customWidth="1"/>
    <col min="16132" max="16132" width="10.33203125" style="259" customWidth="1"/>
    <col min="16133" max="16134" width="9.6640625" style="259" customWidth="1"/>
    <col min="16135" max="16384" width="9.109375" style="259"/>
  </cols>
  <sheetData>
    <row r="2" spans="3:12" ht="15" thickBot="1" x14ac:dyDescent="0.35"/>
    <row r="3" spans="3:12" ht="17.25" customHeight="1" x14ac:dyDescent="0.3">
      <c r="C3" s="1461" t="s">
        <v>639</v>
      </c>
      <c r="D3" s="1462"/>
      <c r="E3" s="1465" t="s">
        <v>640</v>
      </c>
      <c r="F3" s="1467" t="s">
        <v>641</v>
      </c>
    </row>
    <row r="4" spans="3:12" ht="14.25" customHeight="1" thickBot="1" x14ac:dyDescent="0.35">
      <c r="C4" s="1463"/>
      <c r="D4" s="1464"/>
      <c r="E4" s="1466"/>
      <c r="F4" s="1468"/>
    </row>
    <row r="5" spans="3:12" ht="20.100000000000001" customHeight="1" thickBot="1" x14ac:dyDescent="0.35">
      <c r="C5" s="1469" t="s">
        <v>735</v>
      </c>
      <c r="D5" s="1470"/>
      <c r="E5" s="1470"/>
      <c r="F5" s="1471"/>
    </row>
    <row r="6" spans="3:12" ht="15" thickBot="1" x14ac:dyDescent="0.35">
      <c r="C6" s="260" t="s">
        <v>642</v>
      </c>
      <c r="D6" s="336"/>
      <c r="E6" s="261">
        <f>D6*0.002</f>
        <v>0</v>
      </c>
      <c r="F6" s="262">
        <v>0.2</v>
      </c>
    </row>
    <row r="7" spans="3:12" ht="9" customHeight="1" thickBot="1" x14ac:dyDescent="0.35">
      <c r="C7" s="263"/>
      <c r="E7" s="264"/>
      <c r="F7" s="265"/>
      <c r="L7" s="266"/>
    </row>
    <row r="8" spans="3:12" ht="20.100000000000001" customHeight="1" thickBot="1" x14ac:dyDescent="0.35">
      <c r="C8" s="1472" t="s">
        <v>736</v>
      </c>
      <c r="D8" s="1473"/>
      <c r="E8" s="1473"/>
      <c r="F8" s="1474"/>
      <c r="L8" s="267"/>
    </row>
    <row r="9" spans="3:12" ht="30.75" customHeight="1" thickBot="1" x14ac:dyDescent="0.35">
      <c r="C9" s="1475" t="s">
        <v>643</v>
      </c>
      <c r="D9" s="1476"/>
      <c r="E9" s="337">
        <v>0.15</v>
      </c>
      <c r="F9" s="268">
        <v>0.15</v>
      </c>
    </row>
    <row r="10" spans="3:12" ht="9" customHeight="1" thickBot="1" x14ac:dyDescent="0.35">
      <c r="C10" s="263"/>
      <c r="E10" s="264"/>
      <c r="F10" s="265"/>
    </row>
    <row r="11" spans="3:12" ht="20.100000000000001" customHeight="1" thickBot="1" x14ac:dyDescent="0.35">
      <c r="C11" s="1469" t="s">
        <v>644</v>
      </c>
      <c r="D11" s="1470"/>
      <c r="E11" s="1470"/>
      <c r="F11" s="1471"/>
    </row>
    <row r="12" spans="3:12" ht="45.75" customHeight="1" thickBot="1" x14ac:dyDescent="0.35">
      <c r="C12" s="1477" t="s">
        <v>645</v>
      </c>
      <c r="D12" s="1478"/>
      <c r="E12" s="338">
        <v>0.1</v>
      </c>
      <c r="F12" s="269">
        <v>0.1</v>
      </c>
    </row>
    <row r="13" spans="3:12" ht="9" customHeight="1" thickBot="1" x14ac:dyDescent="0.35">
      <c r="C13" s="263"/>
      <c r="E13" s="270"/>
      <c r="F13" s="265"/>
    </row>
    <row r="14" spans="3:12" ht="20.100000000000001" customHeight="1" thickBot="1" x14ac:dyDescent="0.35">
      <c r="C14" s="1469" t="s">
        <v>734</v>
      </c>
      <c r="D14" s="1470"/>
      <c r="E14" s="1470"/>
      <c r="F14" s="1471"/>
    </row>
    <row r="15" spans="3:12" ht="30" customHeight="1" x14ac:dyDescent="0.3">
      <c r="C15" s="1479" t="s">
        <v>646</v>
      </c>
      <c r="D15" s="1480"/>
      <c r="E15" s="339"/>
      <c r="F15" s="271">
        <v>0.35</v>
      </c>
    </row>
    <row r="16" spans="3:12" x14ac:dyDescent="0.3">
      <c r="C16" s="1481" t="s">
        <v>647</v>
      </c>
      <c r="D16" s="1482"/>
      <c r="E16" s="272"/>
      <c r="F16" s="273"/>
    </row>
    <row r="17" spans="3:6" ht="30" customHeight="1" x14ac:dyDescent="0.3">
      <c r="C17" s="1459" t="s">
        <v>648</v>
      </c>
      <c r="D17" s="1460"/>
      <c r="E17" s="340"/>
      <c r="F17" s="273">
        <v>0.2</v>
      </c>
    </row>
    <row r="18" spans="3:6" x14ac:dyDescent="0.3">
      <c r="C18" s="1481" t="s">
        <v>647</v>
      </c>
      <c r="D18" s="1482"/>
      <c r="E18" s="272"/>
      <c r="F18" s="273"/>
    </row>
    <row r="19" spans="3:6" ht="33" customHeight="1" thickBot="1" x14ac:dyDescent="0.35">
      <c r="C19" s="1483" t="s">
        <v>649</v>
      </c>
      <c r="D19" s="1484"/>
      <c r="E19" s="341"/>
      <c r="F19" s="274">
        <v>0.1</v>
      </c>
    </row>
    <row r="20" spans="3:6" ht="9" customHeight="1" thickBot="1" x14ac:dyDescent="0.35">
      <c r="C20" s="263"/>
      <c r="E20" s="270"/>
      <c r="F20" s="265"/>
    </row>
    <row r="21" spans="3:6" ht="20.100000000000001" customHeight="1" thickBot="1" x14ac:dyDescent="0.35">
      <c r="C21" s="1469" t="s">
        <v>650</v>
      </c>
      <c r="D21" s="1470"/>
      <c r="E21" s="1470"/>
      <c r="F21" s="1471"/>
    </row>
    <row r="22" spans="3:6" ht="30" customHeight="1" x14ac:dyDescent="0.3">
      <c r="C22" s="1485" t="s">
        <v>651</v>
      </c>
      <c r="D22" s="1486"/>
      <c r="E22" s="342">
        <v>0.1</v>
      </c>
      <c r="F22" s="275">
        <v>0.1</v>
      </c>
    </row>
    <row r="23" spans="3:6" x14ac:dyDescent="0.3">
      <c r="C23" s="1481" t="s">
        <v>647</v>
      </c>
      <c r="D23" s="1487"/>
      <c r="E23" s="276"/>
      <c r="F23" s="277"/>
    </row>
    <row r="24" spans="3:6" ht="30.75" customHeight="1" thickBot="1" x14ac:dyDescent="0.35">
      <c r="C24" s="1488" t="s">
        <v>652</v>
      </c>
      <c r="D24" s="1489"/>
      <c r="E24" s="341"/>
      <c r="F24" s="278">
        <v>0.05</v>
      </c>
    </row>
    <row r="25" spans="3:6" ht="9" customHeight="1" thickBot="1" x14ac:dyDescent="0.35">
      <c r="C25" s="263"/>
      <c r="E25" s="270"/>
      <c r="F25" s="279"/>
    </row>
    <row r="26" spans="3:6" ht="20.100000000000001" customHeight="1" thickBot="1" x14ac:dyDescent="0.35">
      <c r="C26" s="1469" t="s">
        <v>653</v>
      </c>
      <c r="D26" s="1470"/>
      <c r="E26" s="1470"/>
      <c r="F26" s="1471"/>
    </row>
    <row r="27" spans="3:6" ht="50.25" customHeight="1" thickBot="1" x14ac:dyDescent="0.35">
      <c r="C27" s="1477" t="s">
        <v>654</v>
      </c>
      <c r="D27" s="1478"/>
      <c r="E27" s="338">
        <v>0.1</v>
      </c>
      <c r="F27" s="269">
        <v>0.1</v>
      </c>
    </row>
    <row r="28" spans="3:6" ht="15" thickBot="1" x14ac:dyDescent="0.35">
      <c r="E28" s="280">
        <f>SUM(E6:E27)</f>
        <v>0.44999999999999996</v>
      </c>
      <c r="F28" s="281" t="s">
        <v>655</v>
      </c>
    </row>
  </sheetData>
  <sheetProtection algorithmName="SHA-512" hashValue="LaEReQh/f3Uhr+oQe0AZsymH9Z0eD50oH3WUDDet3gANocEYInK3Ep9uNmc4U+9vVcw4VMDNmyQIm+P3sx/JNg==" saltValue="ovIZUnFaQb2njiiL1uTpTA==" spinCount="100000" sheet="1" objects="1" scenarios="1"/>
  <mergeCells count="20">
    <mergeCell ref="C17:D17"/>
    <mergeCell ref="C3:D4"/>
    <mergeCell ref="E3:E4"/>
    <mergeCell ref="F3:F4"/>
    <mergeCell ref="C5:F5"/>
    <mergeCell ref="C8:F8"/>
    <mergeCell ref="C9:D9"/>
    <mergeCell ref="C11:F11"/>
    <mergeCell ref="C12:D12"/>
    <mergeCell ref="C14:F14"/>
    <mergeCell ref="C15:D15"/>
    <mergeCell ref="C16:D16"/>
    <mergeCell ref="C26:F26"/>
    <mergeCell ref="C27:D27"/>
    <mergeCell ref="C18:D18"/>
    <mergeCell ref="C19:D19"/>
    <mergeCell ref="C21:F21"/>
    <mergeCell ref="C22:D22"/>
    <mergeCell ref="C23:D23"/>
    <mergeCell ref="C24:D24"/>
  </mergeCells>
  <pageMargins left="0.7" right="0.7" top="0.75" bottom="0.75" header="0.3" footer="0.3"/>
  <pageSetup orientation="portrait"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5">
    <tabColor theme="2" tint="-0.89999084444715716"/>
    <pageSetUpPr fitToPage="1"/>
  </sheetPr>
  <dimension ref="B1:BR69"/>
  <sheetViews>
    <sheetView showGridLines="0" showRowColHeaders="0" topLeftCell="B1" zoomScaleNormal="100" workbookViewId="0">
      <selection activeCell="V3" sqref="V3:AS3"/>
    </sheetView>
  </sheetViews>
  <sheetFormatPr defaultRowHeight="14.4" x14ac:dyDescent="0.3"/>
  <cols>
    <col min="1" max="1" width="4.44140625" customWidth="1"/>
    <col min="2" max="2" width="27.6640625" customWidth="1"/>
    <col min="3" max="3" width="4.88671875" customWidth="1"/>
    <col min="4" max="60" width="1.6640625" customWidth="1"/>
    <col min="67" max="67" width="9" customWidth="1"/>
    <col min="68" max="68" width="6.33203125" hidden="1" customWidth="1"/>
    <col min="69" max="69" width="7.33203125" hidden="1" customWidth="1"/>
    <col min="70" max="70" width="0" hidden="1" customWidth="1"/>
  </cols>
  <sheetData>
    <row r="1" spans="2:70" ht="18" x14ac:dyDescent="0.35">
      <c r="C1" s="1093" t="s">
        <v>620</v>
      </c>
      <c r="D1" s="1093"/>
      <c r="E1" s="1093"/>
      <c r="F1" s="1093"/>
      <c r="G1" s="1093"/>
      <c r="H1" s="1093"/>
      <c r="I1" s="1093"/>
      <c r="J1" s="1093"/>
      <c r="K1" s="1093"/>
      <c r="L1" s="1093"/>
      <c r="M1" s="1093"/>
      <c r="N1" s="1093"/>
      <c r="O1" s="1093"/>
      <c r="P1" s="1093"/>
      <c r="Q1" s="1093"/>
      <c r="R1" s="1093"/>
      <c r="S1" s="1093"/>
      <c r="T1" s="1093"/>
      <c r="U1" s="1093"/>
      <c r="V1" s="1093"/>
      <c r="W1" s="1093"/>
      <c r="X1" s="1093"/>
      <c r="Y1" s="1093"/>
      <c r="Z1" s="1093"/>
      <c r="AA1" s="1093"/>
      <c r="AB1" s="1093"/>
      <c r="AC1" s="1093"/>
      <c r="AD1" s="1093"/>
      <c r="AE1" s="1093"/>
      <c r="AF1" s="1093"/>
      <c r="AG1" s="1093"/>
      <c r="AH1" s="1093"/>
      <c r="AI1" s="1093"/>
      <c r="AJ1" s="1093"/>
      <c r="AK1" s="1093"/>
      <c r="AL1" s="1093"/>
      <c r="AM1" s="1093"/>
      <c r="AN1" s="1093"/>
      <c r="AO1" s="1093"/>
      <c r="AP1" s="1093"/>
      <c r="AQ1" s="1093"/>
      <c r="AR1" s="1093"/>
      <c r="AS1" s="1093"/>
      <c r="AT1" s="1093"/>
      <c r="AU1" s="1093"/>
      <c r="AV1" s="1093"/>
      <c r="AW1" s="1093"/>
      <c r="AX1" s="1093"/>
      <c r="AY1" s="1093"/>
      <c r="AZ1" s="1093"/>
      <c r="BA1" s="1093"/>
      <c r="BB1" s="1093"/>
    </row>
    <row r="2" spans="2:70" ht="18.600000000000001" thickBot="1" x14ac:dyDescent="0.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row>
    <row r="3" spans="2:70" ht="18.600000000000001" thickBot="1" x14ac:dyDescent="0.4">
      <c r="C3" s="114"/>
      <c r="D3" s="1506" t="s">
        <v>184</v>
      </c>
      <c r="E3" s="1507"/>
      <c r="F3" s="1507"/>
      <c r="G3" s="1507"/>
      <c r="H3" s="1507"/>
      <c r="I3" s="1507"/>
      <c r="J3" s="1507"/>
      <c r="K3" s="1507"/>
      <c r="L3" s="1507"/>
      <c r="M3" s="1507"/>
      <c r="N3" s="1507"/>
      <c r="O3" s="1507"/>
      <c r="P3" s="1507"/>
      <c r="Q3" s="1507"/>
      <c r="R3" s="1507"/>
      <c r="S3" s="1507"/>
      <c r="T3" s="1507"/>
      <c r="U3" s="1508"/>
      <c r="V3" s="1509"/>
      <c r="W3" s="1510"/>
      <c r="X3" s="1510"/>
      <c r="Y3" s="1510"/>
      <c r="Z3" s="1510"/>
      <c r="AA3" s="1510"/>
      <c r="AB3" s="1510"/>
      <c r="AC3" s="1510"/>
      <c r="AD3" s="1510"/>
      <c r="AE3" s="1510"/>
      <c r="AF3" s="1510"/>
      <c r="AG3" s="1510"/>
      <c r="AH3" s="1510"/>
      <c r="AI3" s="1510"/>
      <c r="AJ3" s="1510"/>
      <c r="AK3" s="1510"/>
      <c r="AL3" s="1510"/>
      <c r="AM3" s="1510"/>
      <c r="AN3" s="1510"/>
      <c r="AO3" s="1510"/>
      <c r="AP3" s="1510"/>
      <c r="AQ3" s="1510"/>
      <c r="AR3" s="1510"/>
      <c r="AS3" s="1511"/>
      <c r="AT3" s="114"/>
      <c r="AU3" s="114"/>
      <c r="AV3" s="114"/>
      <c r="AW3" s="114"/>
      <c r="AX3" s="114"/>
      <c r="AY3" s="114"/>
      <c r="AZ3" s="114"/>
      <c r="BA3" s="114"/>
      <c r="BB3" s="114"/>
    </row>
    <row r="4" spans="2:70" ht="15.75" customHeight="1" x14ac:dyDescent="0.3">
      <c r="D4" s="1512" t="s">
        <v>185</v>
      </c>
      <c r="E4" s="1513"/>
      <c r="F4" s="1513"/>
      <c r="G4" s="1513"/>
      <c r="H4" s="1513"/>
      <c r="I4" s="1513"/>
      <c r="J4" s="1513"/>
      <c r="K4" s="1513"/>
      <c r="L4" s="1513"/>
      <c r="M4" s="1513"/>
      <c r="N4" s="1513"/>
      <c r="O4" s="1513"/>
      <c r="P4" s="1513"/>
      <c r="Q4" s="1513"/>
      <c r="R4" s="1513"/>
      <c r="S4" s="1513"/>
      <c r="T4" s="1513"/>
      <c r="U4" s="1513"/>
      <c r="V4" s="1513"/>
      <c r="W4" s="1513"/>
      <c r="X4" s="1513"/>
      <c r="Y4" s="1513"/>
      <c r="Z4" s="1513"/>
      <c r="AA4" s="1513"/>
      <c r="AB4" s="1513"/>
      <c r="AC4" s="1513"/>
      <c r="AD4" s="1513"/>
      <c r="AE4" s="1513"/>
      <c r="AF4" s="1513"/>
      <c r="AG4" s="1513"/>
      <c r="AH4" s="1513"/>
      <c r="AI4" s="1513"/>
      <c r="AJ4" s="1513"/>
      <c r="AK4" s="1513"/>
      <c r="AL4" s="1513"/>
      <c r="AM4" s="1513"/>
      <c r="AN4" s="1513"/>
      <c r="AO4" s="1513"/>
      <c r="AP4" s="1513"/>
      <c r="AQ4" s="1513"/>
      <c r="AR4" s="1513"/>
      <c r="AS4" s="1513"/>
      <c r="AT4" s="1513"/>
      <c r="AU4" s="1513"/>
      <c r="AV4" s="1513"/>
      <c r="AW4" s="1513"/>
      <c r="AX4" s="1513"/>
      <c r="AY4" s="1513"/>
      <c r="AZ4" s="1513"/>
      <c r="BA4" s="1514"/>
      <c r="BB4" s="115"/>
    </row>
    <row r="5" spans="2:70" x14ac:dyDescent="0.3">
      <c r="C5" s="115"/>
      <c r="D5" s="1515"/>
      <c r="E5" s="1516"/>
      <c r="F5" s="1516"/>
      <c r="G5" s="1516"/>
      <c r="H5" s="1516"/>
      <c r="I5" s="1516"/>
      <c r="J5" s="1516"/>
      <c r="K5" s="1516"/>
      <c r="L5" s="1516"/>
      <c r="M5" s="1516"/>
      <c r="N5" s="1516"/>
      <c r="O5" s="1516"/>
      <c r="P5" s="1516"/>
      <c r="Q5" s="1516"/>
      <c r="R5" s="1516"/>
      <c r="S5" s="1516"/>
      <c r="T5" s="1516"/>
      <c r="U5" s="1516"/>
      <c r="V5" s="1516"/>
      <c r="W5" s="1516"/>
      <c r="X5" s="1516"/>
      <c r="Y5" s="1516"/>
      <c r="Z5" s="1516"/>
      <c r="AA5" s="1516"/>
      <c r="AB5" s="1516"/>
      <c r="AC5" s="1516"/>
      <c r="AD5" s="1516"/>
      <c r="AE5" s="1516"/>
      <c r="AF5" s="1516"/>
      <c r="AG5" s="1516"/>
      <c r="AH5" s="1516"/>
      <c r="AI5" s="1516"/>
      <c r="AJ5" s="1516"/>
      <c r="AK5" s="1516"/>
      <c r="AL5" s="1516"/>
      <c r="AM5" s="1516"/>
      <c r="AN5" s="1516"/>
      <c r="AO5" s="1516"/>
      <c r="AP5" s="1516"/>
      <c r="AQ5" s="1516"/>
      <c r="AR5" s="1516"/>
      <c r="AS5" s="1516"/>
      <c r="AT5" s="1516"/>
      <c r="AU5" s="1516"/>
      <c r="AV5" s="1516"/>
      <c r="AW5" s="1516"/>
      <c r="AX5" s="1516"/>
      <c r="AY5" s="1516"/>
      <c r="AZ5" s="1516"/>
      <c r="BA5" s="1517"/>
      <c r="BB5" s="115"/>
    </row>
    <row r="6" spans="2:70" ht="15" thickBot="1" x14ac:dyDescent="0.35">
      <c r="B6" s="5"/>
      <c r="C6" s="115"/>
      <c r="D6" s="1518"/>
      <c r="E6" s="1519"/>
      <c r="F6" s="1519"/>
      <c r="G6" s="1519"/>
      <c r="H6" s="1519"/>
      <c r="I6" s="1519"/>
      <c r="J6" s="1519"/>
      <c r="K6" s="1519"/>
      <c r="L6" s="1519"/>
      <c r="M6" s="1519"/>
      <c r="N6" s="1519"/>
      <c r="O6" s="1519"/>
      <c r="P6" s="1519"/>
      <c r="Q6" s="1519"/>
      <c r="R6" s="1519"/>
      <c r="S6" s="1519"/>
      <c r="T6" s="1519"/>
      <c r="U6" s="1519"/>
      <c r="V6" s="1519"/>
      <c r="W6" s="1519"/>
      <c r="X6" s="1519"/>
      <c r="Y6" s="1519"/>
      <c r="Z6" s="1519"/>
      <c r="AA6" s="1519"/>
      <c r="AB6" s="1519"/>
      <c r="AC6" s="1519"/>
      <c r="AD6" s="1519"/>
      <c r="AE6" s="1519"/>
      <c r="AF6" s="1519"/>
      <c r="AG6" s="1519"/>
      <c r="AH6" s="1519"/>
      <c r="AI6" s="1519"/>
      <c r="AJ6" s="1519"/>
      <c r="AK6" s="1519"/>
      <c r="AL6" s="1519"/>
      <c r="AM6" s="1519"/>
      <c r="AN6" s="1519"/>
      <c r="AO6" s="1519"/>
      <c r="AP6" s="1519"/>
      <c r="AQ6" s="1519"/>
      <c r="AR6" s="1519"/>
      <c r="AS6" s="1519"/>
      <c r="AT6" s="1519"/>
      <c r="AU6" s="1519"/>
      <c r="AV6" s="1519"/>
      <c r="AW6" s="1519"/>
      <c r="AX6" s="1519"/>
      <c r="AY6" s="1519"/>
      <c r="AZ6" s="1519"/>
      <c r="BA6" s="1520"/>
      <c r="BB6" s="115"/>
    </row>
    <row r="7" spans="2:70" ht="15" thickBot="1" x14ac:dyDescent="0.35"/>
    <row r="8" spans="2:70" x14ac:dyDescent="0.3">
      <c r="D8" s="1122" t="s">
        <v>186</v>
      </c>
      <c r="E8" s="1123"/>
      <c r="F8" s="1123"/>
      <c r="G8" s="1123"/>
      <c r="H8" s="1123"/>
      <c r="I8" s="1123"/>
      <c r="J8" s="1123"/>
      <c r="K8" s="1123"/>
      <c r="L8" s="1123"/>
      <c r="M8" s="1123"/>
      <c r="N8" s="1123"/>
      <c r="O8" s="1123"/>
      <c r="P8" s="1123"/>
      <c r="Q8" s="1123"/>
      <c r="R8" s="1123"/>
      <c r="S8" s="1123"/>
      <c r="T8" s="1123"/>
      <c r="U8" s="1123"/>
      <c r="V8" s="1123"/>
      <c r="W8" s="1123"/>
      <c r="X8" s="1123"/>
      <c r="Y8" s="1123"/>
      <c r="Z8" s="1123"/>
      <c r="AA8" s="1123"/>
      <c r="AB8" s="1123"/>
      <c r="AC8" s="1123"/>
      <c r="AD8" s="1123"/>
      <c r="AE8" s="1123"/>
      <c r="AF8" s="1123"/>
      <c r="AG8" s="1123"/>
      <c r="AH8" s="1123"/>
      <c r="AI8" s="1123"/>
      <c r="AJ8" s="1123"/>
      <c r="AK8" s="1123"/>
      <c r="AL8" s="1123"/>
      <c r="AM8" s="1123"/>
      <c r="AN8" s="1123"/>
      <c r="AO8" s="1123"/>
      <c r="AP8" s="1123"/>
      <c r="AQ8" s="1123"/>
      <c r="AR8" s="1123"/>
      <c r="AS8" s="1123"/>
      <c r="AT8" s="1123"/>
      <c r="AU8" s="1123"/>
      <c r="AV8" s="1123"/>
      <c r="AW8" s="1123"/>
      <c r="AX8" s="1123"/>
      <c r="AY8" s="1123"/>
      <c r="AZ8" s="1123"/>
      <c r="BA8" s="1124"/>
      <c r="BP8" t="s">
        <v>187</v>
      </c>
    </row>
    <row r="9" spans="2:70" ht="8.1" customHeight="1" x14ac:dyDescent="0.3">
      <c r="D9" s="840"/>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13"/>
      <c r="AW9" s="47"/>
      <c r="AX9" s="47"/>
      <c r="AY9" s="47"/>
      <c r="AZ9" s="47"/>
      <c r="BA9" s="23"/>
      <c r="BP9" t="s">
        <v>41</v>
      </c>
    </row>
    <row r="10" spans="2:70" x14ac:dyDescent="0.3">
      <c r="D10" s="1490" t="s">
        <v>189</v>
      </c>
      <c r="E10" s="1491"/>
      <c r="F10" s="1491"/>
      <c r="G10" s="1491"/>
      <c r="H10" s="1491"/>
      <c r="I10" s="1491"/>
      <c r="J10" s="1491"/>
      <c r="K10" s="1491"/>
      <c r="L10" s="1491"/>
      <c r="M10" s="1491"/>
      <c r="N10" s="1491"/>
      <c r="O10" s="1491"/>
      <c r="P10" s="1491"/>
      <c r="Q10" s="1491"/>
      <c r="R10" s="1491"/>
      <c r="S10" s="1491"/>
      <c r="T10" s="1491"/>
      <c r="U10" s="1491"/>
      <c r="V10" s="1491"/>
      <c r="W10" s="1491"/>
      <c r="X10" s="1491"/>
      <c r="Y10" s="1491"/>
      <c r="Z10" s="1491"/>
      <c r="AA10" s="1491"/>
      <c r="AB10" s="1491"/>
      <c r="AC10" s="1491"/>
      <c r="AD10" s="1491"/>
      <c r="AE10" s="1491"/>
      <c r="AF10" s="1491"/>
      <c r="AG10" s="1491"/>
      <c r="AH10" s="1491"/>
      <c r="AI10" s="1491"/>
      <c r="AJ10" s="1491"/>
      <c r="AK10" s="1491"/>
      <c r="AL10" s="1491"/>
      <c r="AM10" s="1491"/>
      <c r="AN10" s="1491"/>
      <c r="AO10" s="1491"/>
      <c r="AP10" s="1491"/>
      <c r="AQ10" s="1491"/>
      <c r="AR10" s="1491"/>
      <c r="AS10" s="1491"/>
      <c r="AT10" s="1491"/>
      <c r="AU10" s="1491"/>
      <c r="AW10" s="1200"/>
      <c r="AX10" s="1201"/>
      <c r="AY10" s="1201"/>
      <c r="AZ10" s="1342"/>
      <c r="BA10" s="23"/>
    </row>
    <row r="11" spans="2:70" ht="8.1" customHeight="1" x14ac:dyDescent="0.3">
      <c r="D11" s="840"/>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W11" s="47"/>
      <c r="AX11" s="47"/>
      <c r="AY11" s="47"/>
      <c r="AZ11" s="47"/>
      <c r="BA11" s="23"/>
    </row>
    <row r="12" spans="2:70" x14ac:dyDescent="0.3">
      <c r="D12" s="1490" t="s">
        <v>702</v>
      </c>
      <c r="E12" s="1491"/>
      <c r="F12" s="1491"/>
      <c r="G12" s="1491"/>
      <c r="H12" s="1491"/>
      <c r="I12" s="1491"/>
      <c r="J12" s="1491"/>
      <c r="K12" s="1491"/>
      <c r="L12" s="1491"/>
      <c r="M12" s="1491"/>
      <c r="N12" s="1491"/>
      <c r="O12" s="1491"/>
      <c r="P12" s="1491"/>
      <c r="Q12" s="1491"/>
      <c r="R12" s="1491"/>
      <c r="S12" s="1491"/>
      <c r="T12" s="1491"/>
      <c r="U12" s="1491"/>
      <c r="V12" s="1491"/>
      <c r="W12" s="1491"/>
      <c r="X12" s="1491"/>
      <c r="Y12" s="1491"/>
      <c r="Z12" s="1491"/>
      <c r="AA12" s="1491"/>
      <c r="AB12" s="1491"/>
      <c r="AC12" s="1491"/>
      <c r="AD12" s="1491"/>
      <c r="AE12" s="1491"/>
      <c r="AF12" s="1491"/>
      <c r="AG12" s="1491"/>
      <c r="AH12" s="1491"/>
      <c r="AI12" s="1491"/>
      <c r="AJ12" s="1491"/>
      <c r="AK12" s="1491"/>
      <c r="AL12" s="1491"/>
      <c r="AM12" s="1491"/>
      <c r="AN12" s="1491"/>
      <c r="AO12" s="1491"/>
      <c r="AP12" s="1491"/>
      <c r="AQ12" s="1491"/>
      <c r="AR12" s="1491"/>
      <c r="AS12" s="1491"/>
      <c r="AT12" s="1491"/>
      <c r="AU12" s="1491"/>
      <c r="AW12" s="1200"/>
      <c r="AX12" s="1201"/>
      <c r="AY12" s="1201"/>
      <c r="AZ12" s="1342"/>
      <c r="BA12" s="23"/>
      <c r="BP12" t="s">
        <v>190</v>
      </c>
      <c r="BQ12" t="s">
        <v>194</v>
      </c>
      <c r="BR12" t="s">
        <v>40</v>
      </c>
    </row>
    <row r="13" spans="2:70" ht="8.1" customHeight="1" x14ac:dyDescent="0.3">
      <c r="D13" s="840"/>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13"/>
      <c r="AW13" s="47"/>
      <c r="AX13" s="47"/>
      <c r="AY13" s="47"/>
      <c r="AZ13" s="47"/>
      <c r="BA13" s="23"/>
      <c r="BP13" t="s">
        <v>191</v>
      </c>
      <c r="BQ13" t="s">
        <v>207</v>
      </c>
      <c r="BR13" t="s">
        <v>41</v>
      </c>
    </row>
    <row r="14" spans="2:70" x14ac:dyDescent="0.3">
      <c r="D14" s="1490" t="s">
        <v>701</v>
      </c>
      <c r="E14" s="1491"/>
      <c r="F14" s="1491"/>
      <c r="G14" s="1491"/>
      <c r="H14" s="1491"/>
      <c r="I14" s="1491"/>
      <c r="J14" s="1491"/>
      <c r="K14" s="1491"/>
      <c r="L14" s="1491"/>
      <c r="M14" s="1491"/>
      <c r="N14" s="1491"/>
      <c r="O14" s="1491"/>
      <c r="P14" s="1491"/>
      <c r="Q14" s="1491"/>
      <c r="R14" s="1491"/>
      <c r="S14" s="1491"/>
      <c r="T14" s="1491"/>
      <c r="U14" s="1491"/>
      <c r="V14" s="1491"/>
      <c r="W14" s="1491"/>
      <c r="X14" s="1491"/>
      <c r="Y14" s="1491"/>
      <c r="Z14" s="1491"/>
      <c r="AA14" s="1491"/>
      <c r="AB14" s="1491"/>
      <c r="AC14" s="1491"/>
      <c r="AD14" s="1491"/>
      <c r="AE14" s="1491"/>
      <c r="AF14" s="1491"/>
      <c r="AG14" s="1491"/>
      <c r="AH14" s="1491"/>
      <c r="AI14" s="1491"/>
      <c r="AJ14" s="1491"/>
      <c r="AK14" s="1491"/>
      <c r="AL14" s="1491"/>
      <c r="AM14" s="1491"/>
      <c r="AN14" s="1491"/>
      <c r="AO14" s="1491"/>
      <c r="AP14" s="1491"/>
      <c r="AQ14" s="1491"/>
      <c r="AR14" s="1491"/>
      <c r="AS14" s="1491"/>
      <c r="AT14" s="1491"/>
      <c r="AU14" s="1491"/>
      <c r="AW14" s="1200"/>
      <c r="AX14" s="1201"/>
      <c r="AY14" s="1201"/>
      <c r="AZ14" s="1342"/>
      <c r="BA14" s="23"/>
      <c r="BI14" s="47"/>
      <c r="BP14" t="s">
        <v>192</v>
      </c>
      <c r="BQ14" t="s">
        <v>208</v>
      </c>
    </row>
    <row r="15" spans="2:70" ht="8.1" customHeight="1" x14ac:dyDescent="0.3">
      <c r="D15" s="840"/>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W15" s="47"/>
      <c r="AX15" s="47"/>
      <c r="AY15" s="47"/>
      <c r="AZ15" s="47"/>
      <c r="BA15" s="23"/>
      <c r="BI15" s="47"/>
      <c r="BP15" t="s">
        <v>193</v>
      </c>
      <c r="BQ15" t="s">
        <v>209</v>
      </c>
    </row>
    <row r="16" spans="2:70" ht="15" customHeight="1" x14ac:dyDescent="0.3">
      <c r="D16" s="1490" t="s">
        <v>703</v>
      </c>
      <c r="E16" s="1491"/>
      <c r="F16" s="1491"/>
      <c r="G16" s="1491"/>
      <c r="H16" s="1491"/>
      <c r="I16" s="1491"/>
      <c r="J16" s="1491"/>
      <c r="K16" s="1491"/>
      <c r="L16" s="1491"/>
      <c r="M16" s="1491"/>
      <c r="N16" s="1491"/>
      <c r="O16" s="1491"/>
      <c r="P16" s="1491"/>
      <c r="Q16" s="1491"/>
      <c r="R16" s="1491"/>
      <c r="S16" s="1491"/>
      <c r="T16" s="1491"/>
      <c r="U16" s="1491"/>
      <c r="V16" s="1491"/>
      <c r="W16" s="1491"/>
      <c r="X16" s="1491"/>
      <c r="Y16" s="1491"/>
      <c r="Z16" s="1491"/>
      <c r="AA16" s="1491"/>
      <c r="AB16" s="1491"/>
      <c r="AC16" s="1491"/>
      <c r="AD16" s="1491"/>
      <c r="AE16" s="1491"/>
      <c r="AF16" s="1491"/>
      <c r="AG16" s="1491"/>
      <c r="AH16" s="1502" t="s">
        <v>705</v>
      </c>
      <c r="AI16" s="1502"/>
      <c r="AJ16" s="1502"/>
      <c r="AK16" s="1502"/>
      <c r="AL16" s="1502"/>
      <c r="AM16" s="1502"/>
      <c r="AN16" s="1502"/>
      <c r="AO16" s="1502"/>
      <c r="AP16" s="1502"/>
      <c r="AQ16" s="1502"/>
      <c r="AR16" s="1502"/>
      <c r="AS16" s="1502"/>
      <c r="AT16" s="1502"/>
      <c r="AU16" s="1502"/>
      <c r="AV16" s="1502"/>
      <c r="AW16" s="1200"/>
      <c r="AX16" s="1201"/>
      <c r="AY16" s="1201"/>
      <c r="AZ16" s="1342"/>
      <c r="BA16" s="23"/>
      <c r="BP16" t="s">
        <v>194</v>
      </c>
      <c r="BQ16" t="s">
        <v>210</v>
      </c>
    </row>
    <row r="17" spans="4:69" ht="8.1" customHeight="1" x14ac:dyDescent="0.3">
      <c r="D17" s="840"/>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502"/>
      <c r="AI17" s="1502"/>
      <c r="AJ17" s="1502"/>
      <c r="AK17" s="1502"/>
      <c r="AL17" s="1502"/>
      <c r="AM17" s="1502"/>
      <c r="AN17" s="1502"/>
      <c r="AO17" s="1502"/>
      <c r="AP17" s="1502"/>
      <c r="AQ17" s="1502"/>
      <c r="AR17" s="1502"/>
      <c r="AS17" s="1502"/>
      <c r="AT17" s="1502"/>
      <c r="AU17" s="1502"/>
      <c r="AV17" s="1502"/>
      <c r="AW17" s="47"/>
      <c r="AX17" s="47"/>
      <c r="AY17" s="47"/>
      <c r="AZ17" s="47"/>
      <c r="BA17" s="23"/>
      <c r="BQ17" t="s">
        <v>211</v>
      </c>
    </row>
    <row r="18" spans="4:69" x14ac:dyDescent="0.3">
      <c r="D18" s="1490" t="s">
        <v>706</v>
      </c>
      <c r="E18" s="1491"/>
      <c r="F18" s="1491"/>
      <c r="G18" s="1491"/>
      <c r="H18" s="1491"/>
      <c r="I18" s="1491"/>
      <c r="J18" s="1491"/>
      <c r="K18" s="1491"/>
      <c r="L18" s="1491"/>
      <c r="M18" s="1491"/>
      <c r="N18" s="1491"/>
      <c r="O18" s="1491"/>
      <c r="P18" s="1491"/>
      <c r="Q18" s="1491"/>
      <c r="R18" s="1491"/>
      <c r="S18" s="1491"/>
      <c r="T18" s="1491"/>
      <c r="U18" s="1491"/>
      <c r="V18" s="1491"/>
      <c r="W18" s="1491"/>
      <c r="X18" s="1491"/>
      <c r="Y18" s="1491"/>
      <c r="Z18" s="1491"/>
      <c r="AA18" s="1491"/>
      <c r="AB18" s="1491"/>
      <c r="AC18" s="1491"/>
      <c r="AD18" s="1491"/>
      <c r="AE18" s="1491"/>
      <c r="AF18" s="1491"/>
      <c r="AG18" s="1491"/>
      <c r="AH18" s="1502"/>
      <c r="AI18" s="1502"/>
      <c r="AJ18" s="1502"/>
      <c r="AK18" s="1502"/>
      <c r="AL18" s="1502"/>
      <c r="AM18" s="1502"/>
      <c r="AN18" s="1502"/>
      <c r="AO18" s="1502"/>
      <c r="AP18" s="1502"/>
      <c r="AQ18" s="1502"/>
      <c r="AR18" s="1502"/>
      <c r="AS18" s="1502"/>
      <c r="AT18" s="1502"/>
      <c r="AU18" s="1502"/>
      <c r="AV18" s="1502"/>
      <c r="AW18" s="1200"/>
      <c r="AX18" s="1201"/>
      <c r="AY18" s="1201"/>
      <c r="AZ18" s="1342"/>
      <c r="BA18" s="23"/>
    </row>
    <row r="19" spans="4:69" x14ac:dyDescent="0.3">
      <c r="D19" s="840"/>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841"/>
      <c r="AI19" s="841"/>
      <c r="AJ19" s="841"/>
      <c r="AK19" s="841"/>
      <c r="AL19" s="841"/>
      <c r="AM19" s="841"/>
      <c r="AN19" s="841"/>
      <c r="AO19" s="841"/>
      <c r="AP19" s="841"/>
      <c r="AQ19" s="841"/>
      <c r="AR19" s="841"/>
      <c r="AS19" s="841"/>
      <c r="AT19" s="841"/>
      <c r="AU19" s="841"/>
      <c r="AV19" s="841"/>
      <c r="AW19" s="47"/>
      <c r="AX19" s="47"/>
      <c r="AY19" s="47"/>
      <c r="AZ19" s="47"/>
      <c r="BA19" s="23"/>
    </row>
    <row r="20" spans="4:69" x14ac:dyDescent="0.3">
      <c r="D20" s="1490" t="s">
        <v>704</v>
      </c>
      <c r="E20" s="1491"/>
      <c r="F20" s="1491"/>
      <c r="G20" s="1491"/>
      <c r="H20" s="1491"/>
      <c r="I20" s="1491"/>
      <c r="J20" s="1491"/>
      <c r="K20" s="1491"/>
      <c r="L20" s="1491"/>
      <c r="M20" s="1491"/>
      <c r="N20" s="1491"/>
      <c r="O20" s="1491"/>
      <c r="P20" s="1491"/>
      <c r="Q20" s="1491"/>
      <c r="R20" s="1491"/>
      <c r="S20" s="1491"/>
      <c r="T20" s="1491"/>
      <c r="U20" s="1491"/>
      <c r="V20" s="1491"/>
      <c r="W20" s="1491"/>
      <c r="X20" s="1491"/>
      <c r="Y20" s="1491"/>
      <c r="Z20" s="1491"/>
      <c r="AA20" s="1491"/>
      <c r="AB20" s="1491"/>
      <c r="AC20" s="1491"/>
      <c r="AD20" s="1491"/>
      <c r="AE20" s="1491"/>
      <c r="AF20" s="1491"/>
      <c r="AG20" s="1491"/>
      <c r="AH20" s="1491"/>
      <c r="AI20" s="1491"/>
      <c r="AJ20" s="1491"/>
      <c r="AK20" s="1491"/>
      <c r="AL20" s="1491"/>
      <c r="AM20" s="1491"/>
      <c r="AN20" s="1491"/>
      <c r="AO20" s="1491"/>
      <c r="AP20" s="1491"/>
      <c r="AQ20" s="1491"/>
      <c r="AR20" s="1491"/>
      <c r="AS20" s="1491"/>
      <c r="AT20" s="1491"/>
      <c r="AU20" s="1491"/>
      <c r="AV20" s="841"/>
      <c r="AW20" s="1503">
        <f>SUM(AW10,AW12,AW14,AW16,AW18)</f>
        <v>0</v>
      </c>
      <c r="AX20" s="1504"/>
      <c r="AY20" s="1504"/>
      <c r="AZ20" s="1505"/>
      <c r="BA20" s="23"/>
    </row>
    <row r="21" spans="4:69" ht="8.1" customHeight="1" thickBot="1" x14ac:dyDescent="0.35">
      <c r="D21" s="842"/>
      <c r="E21" s="843"/>
      <c r="F21" s="843"/>
      <c r="G21" s="843"/>
      <c r="H21" s="843"/>
      <c r="I21" s="843"/>
      <c r="J21" s="843"/>
      <c r="K21" s="843"/>
      <c r="L21" s="843"/>
      <c r="M21" s="843"/>
      <c r="N21" s="843"/>
      <c r="O21" s="843"/>
      <c r="P21" s="843"/>
      <c r="Q21" s="843"/>
      <c r="R21" s="843"/>
      <c r="S21" s="843"/>
      <c r="T21" s="843"/>
      <c r="U21" s="843"/>
      <c r="V21" s="843"/>
      <c r="W21" s="843"/>
      <c r="X21" s="843"/>
      <c r="Y21" s="843"/>
      <c r="Z21" s="843"/>
      <c r="AA21" s="843"/>
      <c r="AB21" s="843"/>
      <c r="AC21" s="843"/>
      <c r="AD21" s="843"/>
      <c r="AE21" s="843"/>
      <c r="AF21" s="843"/>
      <c r="AG21" s="843"/>
      <c r="AH21" s="844"/>
      <c r="AI21" s="844"/>
      <c r="AJ21" s="844"/>
      <c r="AK21" s="844"/>
      <c r="AL21" s="844"/>
      <c r="AM21" s="844"/>
      <c r="AN21" s="844"/>
      <c r="AO21" s="844"/>
      <c r="AP21" s="844"/>
      <c r="AQ21" s="844"/>
      <c r="AR21" s="844"/>
      <c r="AS21" s="844"/>
      <c r="AT21" s="844"/>
      <c r="AU21" s="844"/>
      <c r="AV21" s="844"/>
      <c r="AW21" s="815"/>
      <c r="AX21" s="815"/>
      <c r="AY21" s="815"/>
      <c r="AZ21" s="815"/>
      <c r="BA21" s="26"/>
    </row>
    <row r="22" spans="4:69" ht="15" thickBot="1" x14ac:dyDescent="0.35"/>
    <row r="23" spans="4:69" x14ac:dyDescent="0.3">
      <c r="D23" s="1122" t="s">
        <v>690</v>
      </c>
      <c r="E23" s="1123"/>
      <c r="F23" s="1123"/>
      <c r="G23" s="1123"/>
      <c r="H23" s="1123"/>
      <c r="I23" s="1123"/>
      <c r="J23" s="1123"/>
      <c r="K23" s="1123"/>
      <c r="L23" s="1123"/>
      <c r="M23" s="1123"/>
      <c r="N23" s="1123"/>
      <c r="O23" s="1123"/>
      <c r="P23" s="1123"/>
      <c r="Q23" s="1123"/>
      <c r="R23" s="1123"/>
      <c r="S23" s="1123"/>
      <c r="T23" s="1123"/>
      <c r="U23" s="1123"/>
      <c r="V23" s="1123"/>
      <c r="W23" s="1123"/>
      <c r="X23" s="1123"/>
      <c r="Y23" s="1123"/>
      <c r="Z23" s="1123"/>
      <c r="AA23" s="1123"/>
      <c r="AB23" s="1123"/>
      <c r="AC23" s="1123"/>
      <c r="AD23" s="1123"/>
      <c r="AE23" s="1123"/>
      <c r="AF23" s="1123"/>
      <c r="AG23" s="1123"/>
      <c r="AH23" s="1123"/>
      <c r="AI23" s="1123"/>
      <c r="AJ23" s="1123"/>
      <c r="AK23" s="1123"/>
      <c r="AL23" s="1123"/>
      <c r="AM23" s="1123"/>
      <c r="AN23" s="1123"/>
      <c r="AO23" s="1123"/>
      <c r="AP23" s="1123"/>
      <c r="AQ23" s="1123"/>
      <c r="AR23" s="1123"/>
      <c r="AS23" s="1123"/>
      <c r="AT23" s="1123"/>
      <c r="AU23" s="1123"/>
      <c r="AV23" s="1123"/>
      <c r="AW23" s="1123"/>
      <c r="AX23" s="1123"/>
      <c r="AY23" s="1123"/>
      <c r="AZ23" s="1123"/>
      <c r="BA23" s="1124"/>
    </row>
    <row r="24" spans="4:69" x14ac:dyDescent="0.3">
      <c r="D24" s="1490" t="s">
        <v>195</v>
      </c>
      <c r="E24" s="1491"/>
      <c r="F24" s="1491"/>
      <c r="G24" s="1491"/>
      <c r="H24" s="1491"/>
      <c r="I24" s="1491"/>
      <c r="J24" s="1491"/>
      <c r="K24" s="1491"/>
      <c r="L24" s="1491"/>
      <c r="M24" s="1491"/>
      <c r="N24" s="1491"/>
      <c r="O24" s="1491"/>
      <c r="P24" s="1491"/>
      <c r="Q24" s="1491"/>
      <c r="R24" s="1491"/>
      <c r="S24" s="1491"/>
      <c r="T24" s="1491"/>
      <c r="U24" s="1491"/>
      <c r="V24" s="1491"/>
      <c r="W24" s="1491"/>
      <c r="X24" s="1491"/>
      <c r="Y24" s="1491"/>
      <c r="Z24" s="1491"/>
      <c r="AA24" s="1491"/>
      <c r="AB24" s="1491"/>
      <c r="AC24" s="1491"/>
      <c r="AD24" s="1491"/>
      <c r="AE24" s="1491"/>
      <c r="AF24" s="1491"/>
      <c r="AG24" s="1491"/>
      <c r="AH24" s="1491"/>
      <c r="AI24" s="1491"/>
      <c r="AJ24" s="1491"/>
      <c r="AK24" s="1491"/>
      <c r="AL24" s="1491"/>
      <c r="AM24" s="1491"/>
      <c r="AN24" s="1491"/>
      <c r="AU24" s="1200"/>
      <c r="AV24" s="1201"/>
      <c r="AW24" s="1201"/>
      <c r="AX24" s="1342"/>
      <c r="BA24" s="23"/>
    </row>
    <row r="25" spans="4:69" ht="8.1" customHeight="1" x14ac:dyDescent="0.3">
      <c r="D25" s="840"/>
      <c r="E25" s="113"/>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U25" s="47"/>
      <c r="AV25" s="47"/>
      <c r="AW25" s="47"/>
      <c r="AX25" s="47"/>
      <c r="BA25" s="23"/>
    </row>
    <row r="26" spans="4:69" x14ac:dyDescent="0.3">
      <c r="D26" s="1490" t="s">
        <v>196</v>
      </c>
      <c r="E26" s="1491"/>
      <c r="F26" s="1491"/>
      <c r="G26" s="1491"/>
      <c r="H26" s="1491"/>
      <c r="I26" s="1491"/>
      <c r="J26" s="1491"/>
      <c r="K26" s="1491"/>
      <c r="L26" s="1491"/>
      <c r="M26" s="1491"/>
      <c r="N26" s="1491"/>
      <c r="O26" s="1491"/>
      <c r="P26" s="1491"/>
      <c r="Q26" s="1491"/>
      <c r="R26" s="1491"/>
      <c r="S26" s="1491"/>
      <c r="T26" s="1491"/>
      <c r="U26" s="1491"/>
      <c r="V26" s="1491"/>
      <c r="W26" s="1491"/>
      <c r="X26" s="1491"/>
      <c r="Y26" s="1491"/>
      <c r="Z26" s="1491"/>
      <c r="AA26" s="1491"/>
      <c r="AB26" s="1491"/>
      <c r="AC26" s="1491"/>
      <c r="AD26" s="1491"/>
      <c r="AE26" s="1491"/>
      <c r="AF26" s="1491"/>
      <c r="AG26" s="1491"/>
      <c r="AH26" s="1491"/>
      <c r="AI26" s="1491"/>
      <c r="AJ26" s="1491"/>
      <c r="AK26" s="1491"/>
      <c r="AL26" s="1491"/>
      <c r="AM26" s="1491"/>
      <c r="AN26" s="1491"/>
      <c r="AO26" s="1491"/>
      <c r="AP26" s="1491"/>
      <c r="AU26" s="1200"/>
      <c r="AV26" s="1201"/>
      <c r="AW26" s="1201"/>
      <c r="AX26" s="1342"/>
      <c r="BA26" s="23"/>
      <c r="BE26" s="991" t="s">
        <v>242</v>
      </c>
      <c r="BF26" s="991"/>
      <c r="BG26" s="991"/>
      <c r="BH26" s="991"/>
      <c r="BI26" s="991"/>
      <c r="BJ26" s="991"/>
      <c r="BK26" s="991"/>
      <c r="BL26" s="991"/>
      <c r="BM26" s="991"/>
    </row>
    <row r="27" spans="4:69" ht="7.5" customHeight="1" x14ac:dyDescent="0.3">
      <c r="D27" s="840"/>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U27" s="47"/>
      <c r="AV27" s="47"/>
      <c r="AW27" s="47"/>
      <c r="AX27" s="47"/>
      <c r="BA27" s="23"/>
      <c r="BE27" s="386"/>
      <c r="BF27" s="386"/>
      <c r="BG27" s="386"/>
      <c r="BH27" s="386"/>
      <c r="BI27" s="386"/>
      <c r="BJ27" s="386"/>
      <c r="BK27" s="386"/>
      <c r="BL27" s="386"/>
      <c r="BM27" s="386"/>
    </row>
    <row r="28" spans="4:69" x14ac:dyDescent="0.3">
      <c r="D28" s="1497" t="s">
        <v>197</v>
      </c>
      <c r="E28" s="1498"/>
      <c r="F28" s="1498"/>
      <c r="G28" s="1498"/>
      <c r="H28" s="1498"/>
      <c r="I28" s="1498"/>
      <c r="J28" s="1498"/>
      <c r="K28" s="1498"/>
      <c r="L28" s="1498"/>
      <c r="M28" s="1498"/>
      <c r="N28" s="1498"/>
      <c r="O28" s="1498"/>
      <c r="P28" s="1498"/>
      <c r="Q28" s="1498"/>
      <c r="R28" s="1498"/>
      <c r="S28" s="1498"/>
      <c r="T28" s="1498"/>
      <c r="U28" s="1498"/>
      <c r="V28" s="1498"/>
      <c r="W28" s="1498"/>
      <c r="X28" s="1498"/>
      <c r="Y28" s="1498"/>
      <c r="Z28" s="1498"/>
      <c r="AA28" s="1498"/>
      <c r="AB28" s="1498"/>
      <c r="AC28" s="1498"/>
      <c r="AU28" s="1200"/>
      <c r="AV28" s="1201"/>
      <c r="AW28" s="1201"/>
      <c r="AX28" s="1342"/>
      <c r="BA28" s="23"/>
      <c r="BE28" s="386"/>
      <c r="BF28" s="386"/>
      <c r="BG28" s="386"/>
      <c r="BH28" s="386"/>
      <c r="BI28" s="386"/>
      <c r="BJ28" s="386"/>
      <c r="BK28" s="386"/>
      <c r="BL28" s="386"/>
      <c r="BM28" s="386"/>
    </row>
    <row r="29" spans="4:69" ht="7.5" customHeight="1" x14ac:dyDescent="0.3">
      <c r="D29" s="845"/>
      <c r="E29" s="846"/>
      <c r="F29" s="846"/>
      <c r="G29" s="846"/>
      <c r="H29" s="846"/>
      <c r="I29" s="846"/>
      <c r="J29" s="846"/>
      <c r="K29" s="846"/>
      <c r="L29" s="846"/>
      <c r="M29" s="846"/>
      <c r="N29" s="846"/>
      <c r="O29" s="846"/>
      <c r="P29" s="846"/>
      <c r="Q29" s="846"/>
      <c r="R29" s="846"/>
      <c r="S29" s="846"/>
      <c r="T29" s="846"/>
      <c r="U29" s="846"/>
      <c r="V29" s="846"/>
      <c r="W29" s="846"/>
      <c r="X29" s="846"/>
      <c r="Y29" s="846"/>
      <c r="Z29" s="846"/>
      <c r="AA29" s="846"/>
      <c r="AB29" s="846"/>
      <c r="AC29" s="846"/>
      <c r="AG29" s="47"/>
      <c r="AH29" s="47"/>
      <c r="AI29" s="47"/>
      <c r="AJ29" s="47"/>
      <c r="BA29" s="23"/>
      <c r="BE29" s="386"/>
      <c r="BF29" s="386"/>
      <c r="BG29" s="386"/>
      <c r="BH29" s="386"/>
      <c r="BI29" s="386"/>
      <c r="BJ29" s="386"/>
      <c r="BK29" s="386"/>
      <c r="BL29" s="386"/>
      <c r="BM29" s="386"/>
    </row>
    <row r="30" spans="4:69" ht="15.6" customHeight="1" x14ac:dyDescent="0.3">
      <c r="D30" s="1497" t="s">
        <v>198</v>
      </c>
      <c r="E30" s="1498"/>
      <c r="F30" s="1498"/>
      <c r="G30" s="1498"/>
      <c r="H30" s="1498"/>
      <c r="I30" s="1498"/>
      <c r="J30" s="1498"/>
      <c r="K30" s="1498"/>
      <c r="L30" s="1498"/>
      <c r="M30" s="1498"/>
      <c r="N30" s="1498"/>
      <c r="O30" s="1498"/>
      <c r="P30" s="1498"/>
      <c r="Q30" s="1498"/>
      <c r="R30" s="1498"/>
      <c r="S30" s="1498"/>
      <c r="T30" s="1498"/>
      <c r="U30" s="1498"/>
      <c r="V30" s="1498"/>
      <c r="W30" s="1498"/>
      <c r="X30" s="1498"/>
      <c r="Y30" s="1498"/>
      <c r="Z30" s="1498"/>
      <c r="AA30" s="1498"/>
      <c r="AB30" s="1498"/>
      <c r="AC30" s="1498"/>
      <c r="AD30" s="1498"/>
      <c r="AE30" s="1498"/>
      <c r="AU30" s="1200"/>
      <c r="AV30" s="1201"/>
      <c r="AW30" s="1201"/>
      <c r="AX30" s="1342"/>
      <c r="BA30" s="23"/>
      <c r="BE30" s="122"/>
      <c r="BF30" s="122"/>
      <c r="BG30" s="122"/>
      <c r="BH30" s="122"/>
      <c r="BI30" s="122"/>
      <c r="BJ30" s="122"/>
      <c r="BK30" s="122"/>
      <c r="BL30" s="122"/>
      <c r="BM30" s="122"/>
      <c r="BN30" s="122"/>
    </row>
    <row r="31" spans="4:69" ht="7.5" customHeight="1" x14ac:dyDescent="0.3">
      <c r="D31" s="845"/>
      <c r="E31" s="846"/>
      <c r="F31" s="846"/>
      <c r="G31" s="846"/>
      <c r="H31" s="846"/>
      <c r="I31" s="846"/>
      <c r="J31" s="846"/>
      <c r="K31" s="846"/>
      <c r="L31" s="846"/>
      <c r="M31" s="846"/>
      <c r="N31" s="846"/>
      <c r="O31" s="846"/>
      <c r="P31" s="846"/>
      <c r="Q31" s="846"/>
      <c r="R31" s="846"/>
      <c r="S31" s="846"/>
      <c r="T31" s="846"/>
      <c r="U31" s="846"/>
      <c r="V31" s="846"/>
      <c r="W31" s="846"/>
      <c r="X31" s="846"/>
      <c r="Y31" s="846"/>
      <c r="Z31" s="846"/>
      <c r="AA31" s="846"/>
      <c r="AB31" s="846"/>
      <c r="AC31" s="846"/>
      <c r="AD31" s="846"/>
      <c r="AE31" s="846"/>
      <c r="AU31" s="847"/>
      <c r="AV31" s="847"/>
      <c r="AW31" s="847"/>
      <c r="AX31" s="847"/>
      <c r="BA31" s="23"/>
      <c r="BE31" s="122"/>
      <c r="BF31" s="122"/>
      <c r="BG31" s="122"/>
      <c r="BH31" s="122"/>
      <c r="BI31" s="122"/>
      <c r="BJ31" s="122"/>
      <c r="BK31" s="122"/>
      <c r="BL31" s="122"/>
      <c r="BM31" s="122"/>
      <c r="BN31" s="122"/>
    </row>
    <row r="32" spans="4:69" ht="15" customHeight="1" x14ac:dyDescent="0.3">
      <c r="D32" s="1490" t="s">
        <v>711</v>
      </c>
      <c r="E32" s="1491"/>
      <c r="F32" s="1491"/>
      <c r="G32" s="1491"/>
      <c r="H32" s="1491"/>
      <c r="I32" s="1491"/>
      <c r="J32" s="1491"/>
      <c r="K32" s="1491"/>
      <c r="L32" s="1491"/>
      <c r="M32" s="1491"/>
      <c r="N32" s="1491"/>
      <c r="O32" s="1491"/>
      <c r="P32" s="1491"/>
      <c r="Q32" s="1491"/>
      <c r="R32" s="1491"/>
      <c r="S32" s="1491"/>
      <c r="T32" s="1491"/>
      <c r="U32" s="1491"/>
      <c r="V32" s="1491"/>
      <c r="W32" s="1491"/>
      <c r="X32" s="1491"/>
      <c r="Y32" s="1491"/>
      <c r="Z32" s="1491"/>
      <c r="AA32" s="1491"/>
      <c r="AB32" s="1491"/>
      <c r="AC32" s="1491"/>
      <c r="AD32" s="1491"/>
      <c r="AE32" s="1491"/>
      <c r="AF32" s="1491"/>
      <c r="AG32" s="1491"/>
      <c r="AH32" s="1491"/>
      <c r="AI32" s="1491"/>
      <c r="AJ32" s="1491"/>
      <c r="AK32" s="1491"/>
      <c r="AL32" s="1491"/>
      <c r="AM32" s="1491"/>
      <c r="AN32" s="1491"/>
      <c r="AO32" s="1491"/>
      <c r="AP32" s="1491"/>
      <c r="AQ32" s="1491"/>
      <c r="AT32" s="1499"/>
      <c r="AU32" s="1500"/>
      <c r="AV32" s="1500"/>
      <c r="AW32" s="1500"/>
      <c r="AX32" s="1500"/>
      <c r="AY32" s="1501"/>
      <c r="BA32" s="23"/>
      <c r="BE32" s="122"/>
      <c r="BF32" s="122"/>
      <c r="BG32" s="122"/>
      <c r="BH32" s="122"/>
      <c r="BI32" s="122"/>
      <c r="BJ32" s="122"/>
      <c r="BK32" s="122"/>
      <c r="BL32" s="122"/>
      <c r="BM32" s="122"/>
      <c r="BN32" s="122"/>
    </row>
    <row r="33" spans="4:66" ht="8.1" customHeight="1" thickBot="1" x14ac:dyDescent="0.35">
      <c r="D33" s="842"/>
      <c r="E33" s="843"/>
      <c r="F33" s="843"/>
      <c r="G33" s="843"/>
      <c r="H33" s="843"/>
      <c r="I33" s="843"/>
      <c r="J33" s="843"/>
      <c r="K33" s="843"/>
      <c r="L33" s="843"/>
      <c r="M33" s="843"/>
      <c r="N33" s="843"/>
      <c r="O33" s="843"/>
      <c r="P33" s="843"/>
      <c r="Q33" s="843"/>
      <c r="R33" s="843"/>
      <c r="S33" s="843"/>
      <c r="T33" s="843"/>
      <c r="U33" s="843"/>
      <c r="V33" s="843"/>
      <c r="W33" s="843"/>
      <c r="X33" s="843"/>
      <c r="Y33" s="843"/>
      <c r="Z33" s="843"/>
      <c r="AA33" s="843"/>
      <c r="AB33" s="843"/>
      <c r="AC33" s="843"/>
      <c r="AD33" s="843"/>
      <c r="AE33" s="843"/>
      <c r="AF33" s="843"/>
      <c r="AG33" s="843"/>
      <c r="AH33" s="843"/>
      <c r="AI33" s="843"/>
      <c r="AJ33" s="843"/>
      <c r="AK33" s="843"/>
      <c r="AL33" s="843"/>
      <c r="AM33" s="843"/>
      <c r="AN33" s="843"/>
      <c r="AO33" s="843"/>
      <c r="AP33" s="843"/>
      <c r="AQ33" s="843"/>
      <c r="AR33" s="25"/>
      <c r="AS33" s="25"/>
      <c r="AT33" s="149"/>
      <c r="AU33" s="149"/>
      <c r="AV33" s="149"/>
      <c r="AW33" s="149"/>
      <c r="AX33" s="149"/>
      <c r="AY33" s="149"/>
      <c r="AZ33" s="25"/>
      <c r="BA33" s="26"/>
      <c r="BE33" s="122"/>
      <c r="BF33" s="122"/>
      <c r="BG33" s="122"/>
      <c r="BH33" s="122"/>
      <c r="BI33" s="122"/>
      <c r="BJ33" s="122"/>
      <c r="BK33" s="122"/>
      <c r="BL33" s="122"/>
      <c r="BM33" s="122"/>
      <c r="BN33" s="122"/>
    </row>
    <row r="34" spans="4:66" ht="15" thickBot="1" x14ac:dyDescent="0.35">
      <c r="BE34" s="122"/>
      <c r="BF34" s="122"/>
      <c r="BG34" s="122"/>
      <c r="BH34" s="122"/>
      <c r="BI34" s="122"/>
      <c r="BJ34" s="122"/>
      <c r="BK34" s="122"/>
      <c r="BL34" s="122"/>
      <c r="BM34" s="122"/>
      <c r="BN34" s="122"/>
    </row>
    <row r="35" spans="4:66" ht="15.6" customHeight="1" x14ac:dyDescent="0.3">
      <c r="D35" s="1122" t="s">
        <v>691</v>
      </c>
      <c r="E35" s="1123"/>
      <c r="F35" s="1123"/>
      <c r="G35" s="1123"/>
      <c r="H35" s="1123"/>
      <c r="I35" s="1123"/>
      <c r="J35" s="1123"/>
      <c r="K35" s="1123"/>
      <c r="L35" s="1123"/>
      <c r="M35" s="1123"/>
      <c r="N35" s="1123"/>
      <c r="O35" s="1123"/>
      <c r="P35" s="1123"/>
      <c r="Q35" s="1123"/>
      <c r="R35" s="1123"/>
      <c r="S35" s="1123"/>
      <c r="T35" s="1123"/>
      <c r="U35" s="1123"/>
      <c r="V35" s="1123"/>
      <c r="W35" s="1123"/>
      <c r="X35" s="1123"/>
      <c r="Y35" s="1123"/>
      <c r="Z35" s="1123"/>
      <c r="AA35" s="1123"/>
      <c r="AB35" s="1123"/>
      <c r="AC35" s="1123"/>
      <c r="AD35" s="1123"/>
      <c r="AE35" s="1123"/>
      <c r="AF35" s="1123"/>
      <c r="AG35" s="1123"/>
      <c r="AH35" s="1123"/>
      <c r="AI35" s="1123"/>
      <c r="AJ35" s="1123"/>
      <c r="AK35" s="1123"/>
      <c r="AL35" s="1123"/>
      <c r="AM35" s="1123"/>
      <c r="AN35" s="1123"/>
      <c r="AO35" s="1123"/>
      <c r="AP35" s="1123"/>
      <c r="AQ35" s="1123"/>
      <c r="AR35" s="1123"/>
      <c r="AS35" s="1123"/>
      <c r="AT35" s="1123"/>
      <c r="AU35" s="1123"/>
      <c r="AV35" s="1123"/>
      <c r="AW35" s="1123"/>
      <c r="AX35" s="1123"/>
      <c r="AY35" s="1123"/>
      <c r="AZ35" s="1123"/>
      <c r="BA35" s="1124"/>
      <c r="BE35" s="122"/>
      <c r="BF35" s="122"/>
      <c r="BG35" s="122"/>
      <c r="BH35" s="122"/>
      <c r="BI35" s="122"/>
      <c r="BJ35" s="122"/>
      <c r="BK35" s="122"/>
      <c r="BL35" s="122"/>
      <c r="BM35" s="122"/>
      <c r="BN35" s="122"/>
    </row>
    <row r="36" spans="4:66" ht="15.6" customHeight="1" x14ac:dyDescent="0.3">
      <c r="D36" s="1490" t="s">
        <v>195</v>
      </c>
      <c r="E36" s="1491"/>
      <c r="F36" s="1491"/>
      <c r="G36" s="1491"/>
      <c r="H36" s="1491"/>
      <c r="I36" s="1491"/>
      <c r="J36" s="1491"/>
      <c r="K36" s="1491"/>
      <c r="L36" s="1491"/>
      <c r="M36" s="1491"/>
      <c r="N36" s="1491"/>
      <c r="O36" s="1491"/>
      <c r="P36" s="1491"/>
      <c r="Q36" s="1491"/>
      <c r="R36" s="1491"/>
      <c r="S36" s="1491"/>
      <c r="T36" s="1491"/>
      <c r="U36" s="1491"/>
      <c r="V36" s="1491"/>
      <c r="W36" s="1491"/>
      <c r="X36" s="1491"/>
      <c r="Y36" s="1491"/>
      <c r="Z36" s="1491"/>
      <c r="AA36" s="1491"/>
      <c r="AB36" s="1491"/>
      <c r="AC36" s="1491"/>
      <c r="AD36" s="1491"/>
      <c r="AE36" s="1491"/>
      <c r="AF36" s="1491"/>
      <c r="AG36" s="1491"/>
      <c r="AH36" s="1491"/>
      <c r="AI36" s="1491"/>
      <c r="AJ36" s="1491"/>
      <c r="AK36" s="1491"/>
      <c r="AL36" s="1491"/>
      <c r="AM36" s="1491"/>
      <c r="AN36" s="1491"/>
      <c r="AU36" s="1200"/>
      <c r="AV36" s="1201"/>
      <c r="AW36" s="1201"/>
      <c r="AX36" s="1342"/>
      <c r="BA36" s="23"/>
      <c r="BE36" s="122"/>
      <c r="BF36" s="122"/>
      <c r="BG36" s="122"/>
      <c r="BH36" s="122"/>
      <c r="BI36" s="122"/>
      <c r="BJ36" s="122"/>
      <c r="BK36" s="122"/>
      <c r="BL36" s="122"/>
      <c r="BM36" s="122"/>
      <c r="BN36" s="122"/>
    </row>
    <row r="37" spans="4:66" ht="7.5" customHeight="1" x14ac:dyDescent="0.3">
      <c r="D37" s="840"/>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U37" s="47"/>
      <c r="AV37" s="47"/>
      <c r="AW37" s="47"/>
      <c r="AX37" s="47"/>
      <c r="BA37" s="23"/>
      <c r="BE37" s="122"/>
      <c r="BF37" s="122"/>
      <c r="BG37" s="122"/>
      <c r="BH37" s="122"/>
      <c r="BI37" s="122"/>
      <c r="BJ37" s="122"/>
      <c r="BK37" s="122"/>
      <c r="BL37" s="122"/>
      <c r="BM37" s="122"/>
      <c r="BN37" s="122"/>
    </row>
    <row r="38" spans="4:66" ht="15.6" customHeight="1" x14ac:dyDescent="0.3">
      <c r="D38" s="848" t="s">
        <v>692</v>
      </c>
      <c r="E38" s="849"/>
      <c r="F38" s="849"/>
      <c r="G38" s="849"/>
      <c r="H38" s="849"/>
      <c r="I38" s="849"/>
      <c r="J38" s="849"/>
      <c r="K38" s="849"/>
      <c r="L38" s="849"/>
      <c r="M38" s="849"/>
      <c r="N38" s="849"/>
      <c r="O38" s="849"/>
      <c r="P38" s="849"/>
      <c r="Q38" s="849"/>
      <c r="R38" s="849"/>
      <c r="S38" s="849"/>
      <c r="T38" s="849"/>
      <c r="U38" s="849"/>
      <c r="V38" s="849"/>
      <c r="W38" s="849"/>
      <c r="X38" s="849"/>
      <c r="Y38" s="849"/>
      <c r="Z38" s="849"/>
      <c r="AA38" s="849"/>
      <c r="AB38" s="849"/>
      <c r="AC38" s="849"/>
      <c r="AD38" s="126"/>
      <c r="AE38" s="126"/>
      <c r="AF38" s="126"/>
      <c r="AG38" s="126"/>
      <c r="AH38" s="126"/>
      <c r="AI38" s="126"/>
      <c r="AJ38" s="126"/>
      <c r="AK38" s="126"/>
      <c r="AL38" s="126"/>
      <c r="AM38" s="126"/>
      <c r="AN38" s="126"/>
      <c r="AO38" s="126"/>
      <c r="AU38" s="1200"/>
      <c r="AV38" s="1201"/>
      <c r="AW38" s="1201"/>
      <c r="AX38" s="1342"/>
      <c r="BA38" s="23"/>
      <c r="BE38" s="122"/>
      <c r="BF38" s="122"/>
      <c r="BG38" s="122"/>
      <c r="BH38" s="122"/>
      <c r="BI38" s="122"/>
      <c r="BJ38" s="122"/>
      <c r="BK38" s="122"/>
      <c r="BL38" s="122"/>
      <c r="BM38" s="122"/>
      <c r="BN38" s="122"/>
    </row>
    <row r="39" spans="4:66" ht="7.5" customHeight="1" x14ac:dyDescent="0.3">
      <c r="D39" s="845"/>
      <c r="E39" s="846"/>
      <c r="F39" s="846"/>
      <c r="G39" s="846"/>
      <c r="H39" s="846"/>
      <c r="I39" s="846"/>
      <c r="J39" s="846"/>
      <c r="K39" s="846"/>
      <c r="L39" s="846"/>
      <c r="M39" s="846"/>
      <c r="N39" s="846"/>
      <c r="O39" s="846"/>
      <c r="P39" s="846"/>
      <c r="Q39" s="846"/>
      <c r="R39" s="846"/>
      <c r="S39" s="846"/>
      <c r="T39" s="846"/>
      <c r="U39" s="846"/>
      <c r="V39" s="846"/>
      <c r="W39" s="846"/>
      <c r="X39" s="846"/>
      <c r="Y39" s="846"/>
      <c r="Z39" s="846"/>
      <c r="AA39" s="846"/>
      <c r="AB39" s="846"/>
      <c r="AC39" s="846"/>
      <c r="AG39" s="47"/>
      <c r="AH39" s="47"/>
      <c r="AI39" s="47"/>
      <c r="AJ39" s="47"/>
      <c r="BA39" s="23"/>
      <c r="BE39" s="122"/>
      <c r="BF39" s="122"/>
      <c r="BG39" s="122"/>
      <c r="BH39" s="122"/>
      <c r="BI39" s="122"/>
      <c r="BJ39" s="122"/>
      <c r="BK39" s="122"/>
      <c r="BL39" s="122"/>
      <c r="BM39" s="122"/>
      <c r="BN39" s="122"/>
    </row>
    <row r="40" spans="4:66" ht="15.6" customHeight="1" x14ac:dyDescent="0.3">
      <c r="D40" s="1528" t="s">
        <v>712</v>
      </c>
      <c r="E40" s="1379"/>
      <c r="F40" s="1379"/>
      <c r="G40" s="1379"/>
      <c r="H40" s="1379"/>
      <c r="I40" s="1379"/>
      <c r="J40" s="1379"/>
      <c r="K40" s="1379"/>
      <c r="L40" s="1379"/>
      <c r="M40" s="1379"/>
      <c r="N40" s="1379"/>
      <c r="O40" s="1379"/>
      <c r="P40" s="1379"/>
      <c r="Q40" s="1379"/>
      <c r="R40" s="1379"/>
      <c r="S40" s="1379"/>
      <c r="T40" s="1379"/>
      <c r="U40" s="1379"/>
      <c r="V40" s="1379"/>
      <c r="W40" s="1379"/>
      <c r="X40" s="1379"/>
      <c r="Y40" s="1379"/>
      <c r="Z40" s="1379"/>
      <c r="AA40" s="1379"/>
      <c r="AB40" s="1379"/>
      <c r="AC40" s="1379"/>
      <c r="AD40" s="1379"/>
      <c r="AE40" s="1379"/>
      <c r="AF40" s="1379"/>
      <c r="AG40" s="1379"/>
      <c r="AH40" s="1379"/>
      <c r="AI40" s="1379"/>
      <c r="AJ40" s="1379"/>
      <c r="AK40" s="1379"/>
      <c r="AL40" s="1379"/>
      <c r="AU40" s="1200"/>
      <c r="AV40" s="1201"/>
      <c r="AW40" s="1201"/>
      <c r="AX40" s="1342"/>
      <c r="BA40" s="23"/>
      <c r="BE40" s="122"/>
      <c r="BF40" s="122"/>
      <c r="BG40" s="122"/>
      <c r="BH40" s="122"/>
      <c r="BI40" s="122"/>
      <c r="BJ40" s="122"/>
      <c r="BK40" s="122"/>
      <c r="BL40" s="122"/>
      <c r="BM40" s="122"/>
      <c r="BN40" s="122"/>
    </row>
    <row r="41" spans="4:66" ht="7.5" customHeight="1" x14ac:dyDescent="0.3">
      <c r="D41" s="840"/>
      <c r="E41" s="113"/>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U41" s="47"/>
      <c r="AV41" s="47"/>
      <c r="AW41" s="47"/>
      <c r="AX41" s="47"/>
      <c r="BA41" s="23"/>
      <c r="BE41" s="122"/>
      <c r="BF41" s="122"/>
      <c r="BG41" s="122"/>
      <c r="BH41" s="122"/>
      <c r="BI41" s="122"/>
      <c r="BJ41" s="122"/>
      <c r="BK41" s="122"/>
      <c r="BL41" s="122"/>
      <c r="BM41" s="122"/>
      <c r="BN41" s="122"/>
    </row>
    <row r="42" spans="4:66" ht="15.6" customHeight="1" x14ac:dyDescent="0.3">
      <c r="D42" s="1490" t="s">
        <v>711</v>
      </c>
      <c r="E42" s="1491"/>
      <c r="F42" s="1491"/>
      <c r="G42" s="1491"/>
      <c r="H42" s="1491"/>
      <c r="I42" s="1491"/>
      <c r="J42" s="1491"/>
      <c r="K42" s="1491"/>
      <c r="L42" s="1491"/>
      <c r="M42" s="1491"/>
      <c r="N42" s="1491"/>
      <c r="O42" s="1491"/>
      <c r="P42" s="1491"/>
      <c r="Q42" s="1491"/>
      <c r="R42" s="1491"/>
      <c r="S42" s="1491"/>
      <c r="T42" s="1491"/>
      <c r="U42" s="1491"/>
      <c r="V42" s="1491"/>
      <c r="W42" s="1491"/>
      <c r="X42" s="1491"/>
      <c r="Y42" s="1491"/>
      <c r="Z42" s="1491"/>
      <c r="AA42" s="1491"/>
      <c r="AB42" s="1491"/>
      <c r="AC42" s="1491"/>
      <c r="AD42" s="1491"/>
      <c r="AE42" s="1491"/>
      <c r="AF42" s="1491"/>
      <c r="AG42" s="1491"/>
      <c r="AH42" s="1491"/>
      <c r="AI42" s="1491"/>
      <c r="AJ42" s="1491"/>
      <c r="AK42" s="1491"/>
      <c r="AL42" s="1491"/>
      <c r="AM42" s="1491"/>
      <c r="AN42" s="1491"/>
      <c r="AO42" s="1491"/>
      <c r="AP42" s="1491"/>
      <c r="AQ42" s="1491"/>
      <c r="AT42" s="1499"/>
      <c r="AU42" s="1500"/>
      <c r="AV42" s="1500"/>
      <c r="AW42" s="1500"/>
      <c r="AX42" s="1500"/>
      <c r="AY42" s="1501"/>
      <c r="BA42" s="23"/>
      <c r="BE42" s="122"/>
      <c r="BF42" s="122"/>
      <c r="BG42" s="122"/>
      <c r="BH42" s="122"/>
      <c r="BI42" s="122"/>
      <c r="BJ42" s="122"/>
      <c r="BK42" s="122"/>
      <c r="BL42" s="122"/>
      <c r="BM42" s="122"/>
      <c r="BN42" s="122"/>
    </row>
    <row r="43" spans="4:66" ht="15.6" customHeight="1" thickBot="1" x14ac:dyDescent="0.35">
      <c r="D43" s="842"/>
      <c r="E43" s="843"/>
      <c r="F43" s="843"/>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3"/>
      <c r="AL43" s="843"/>
      <c r="AM43" s="843"/>
      <c r="AN43" s="843"/>
      <c r="AO43" s="843"/>
      <c r="AP43" s="843"/>
      <c r="AQ43" s="843"/>
      <c r="AR43" s="25"/>
      <c r="AS43" s="25"/>
      <c r="AT43" s="149"/>
      <c r="AU43" s="149"/>
      <c r="AV43" s="149"/>
      <c r="AW43" s="149"/>
      <c r="AX43" s="149"/>
      <c r="AY43" s="149"/>
      <c r="AZ43" s="25"/>
      <c r="BA43" s="26"/>
      <c r="BE43" s="122"/>
      <c r="BF43" s="122"/>
      <c r="BG43" s="122"/>
      <c r="BH43" s="122"/>
      <c r="BI43" s="122"/>
      <c r="BJ43" s="122"/>
      <c r="BK43" s="122"/>
      <c r="BL43" s="122"/>
      <c r="BM43" s="122"/>
      <c r="BN43" s="122"/>
    </row>
    <row r="44" spans="4:66" ht="15.6" customHeight="1" thickBot="1" x14ac:dyDescent="0.35">
      <c r="D44" s="113"/>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T44" s="9"/>
      <c r="AU44" s="9"/>
      <c r="AV44" s="9"/>
      <c r="AW44" s="9"/>
      <c r="AX44" s="9"/>
      <c r="AY44" s="9"/>
      <c r="BE44" s="122"/>
      <c r="BF44" s="122"/>
      <c r="BG44" s="122"/>
      <c r="BH44" s="122"/>
      <c r="BI44" s="122"/>
      <c r="BJ44" s="122"/>
      <c r="BK44" s="122"/>
      <c r="BL44" s="122"/>
      <c r="BM44" s="122"/>
      <c r="BN44" s="122"/>
    </row>
    <row r="45" spans="4:66" ht="15.6" customHeight="1" x14ac:dyDescent="0.3">
      <c r="D45" s="1525" t="s">
        <v>693</v>
      </c>
      <c r="E45" s="1526"/>
      <c r="F45" s="1526"/>
      <c r="G45" s="1526"/>
      <c r="H45" s="1526"/>
      <c r="I45" s="1526"/>
      <c r="J45" s="1526"/>
      <c r="K45" s="1526"/>
      <c r="L45" s="1526"/>
      <c r="M45" s="1526"/>
      <c r="N45" s="1526"/>
      <c r="O45" s="1526"/>
      <c r="P45" s="1526"/>
      <c r="Q45" s="1526"/>
      <c r="R45" s="1526"/>
      <c r="S45" s="1526"/>
      <c r="T45" s="1526"/>
      <c r="U45" s="1526"/>
      <c r="V45" s="1526"/>
      <c r="W45" s="1526"/>
      <c r="X45" s="1526"/>
      <c r="Y45" s="1526"/>
      <c r="Z45" s="1526"/>
      <c r="AA45" s="1526"/>
      <c r="AB45" s="1526"/>
      <c r="AC45" s="1526"/>
      <c r="AD45" s="1526"/>
      <c r="AE45" s="1526"/>
      <c r="AF45" s="1526"/>
      <c r="AG45" s="1526"/>
      <c r="AH45" s="1526"/>
      <c r="AI45" s="1526"/>
      <c r="AJ45" s="1526"/>
      <c r="AK45" s="1526"/>
      <c r="AL45" s="1526"/>
      <c r="AM45" s="1526"/>
      <c r="AN45" s="1526"/>
      <c r="AO45" s="1526"/>
      <c r="AP45" s="1526"/>
      <c r="AQ45" s="1526"/>
      <c r="AR45" s="1526"/>
      <c r="AS45" s="1526"/>
      <c r="AT45" s="1526"/>
      <c r="AU45" s="1526"/>
      <c r="AV45" s="1526"/>
      <c r="AW45" s="1526"/>
      <c r="AX45" s="1526"/>
      <c r="AY45" s="1526"/>
      <c r="AZ45" s="1526"/>
      <c r="BA45" s="1527"/>
      <c r="BE45" s="122"/>
      <c r="BF45" s="122"/>
      <c r="BG45" s="122"/>
      <c r="BH45" s="122"/>
      <c r="BI45" s="122"/>
      <c r="BJ45" s="122"/>
      <c r="BK45" s="122"/>
      <c r="BL45" s="122"/>
      <c r="BM45" s="122"/>
      <c r="BN45" s="122"/>
    </row>
    <row r="46" spans="4:66" ht="15.6" customHeight="1" x14ac:dyDescent="0.3">
      <c r="D46" s="1490" t="s">
        <v>199</v>
      </c>
      <c r="E46" s="1491"/>
      <c r="F46" s="1491"/>
      <c r="G46" s="1491"/>
      <c r="H46" s="1491"/>
      <c r="I46" s="1491"/>
      <c r="J46" s="1491"/>
      <c r="K46" s="1491"/>
      <c r="L46" s="1491"/>
      <c r="M46" s="1491"/>
      <c r="N46" s="1491"/>
      <c r="O46" s="1491"/>
      <c r="P46" s="1491"/>
      <c r="Q46" s="1491"/>
      <c r="R46" s="1491"/>
      <c r="S46" s="1491"/>
      <c r="T46" s="1491"/>
      <c r="U46" s="1491"/>
      <c r="V46" s="1491"/>
      <c r="W46" s="1491"/>
      <c r="X46" s="1491"/>
      <c r="Y46" s="1491"/>
      <c r="Z46" s="1491"/>
      <c r="AA46" s="1491"/>
      <c r="AB46" s="1491"/>
      <c r="AC46" s="1491"/>
      <c r="AD46" s="1491"/>
      <c r="AE46" s="1491"/>
      <c r="AF46" s="1491"/>
      <c r="AG46" s="1491"/>
      <c r="AH46" s="1491"/>
      <c r="AI46" s="1491"/>
      <c r="AJ46" s="1491"/>
      <c r="AU46" s="1200"/>
      <c r="AV46" s="1201"/>
      <c r="AW46" s="1201"/>
      <c r="AX46" s="1342"/>
      <c r="BA46" s="23"/>
      <c r="BE46" s="122"/>
      <c r="BF46" s="122"/>
      <c r="BG46" s="122"/>
      <c r="BH46" s="122"/>
      <c r="BI46" s="122"/>
      <c r="BJ46" s="122"/>
      <c r="BK46" s="122"/>
      <c r="BL46" s="122"/>
      <c r="BM46" s="122"/>
      <c r="BN46" s="122"/>
    </row>
    <row r="47" spans="4:66" ht="7.5" customHeight="1" x14ac:dyDescent="0.3">
      <c r="D47" s="840"/>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U47" s="47"/>
      <c r="AV47" s="47"/>
      <c r="AW47" s="47"/>
      <c r="AX47" s="47"/>
      <c r="BA47" s="23"/>
      <c r="BE47" s="122"/>
      <c r="BF47" s="122"/>
      <c r="BG47" s="122"/>
      <c r="BH47" s="122"/>
      <c r="BI47" s="122"/>
      <c r="BJ47" s="122"/>
      <c r="BK47" s="122"/>
      <c r="BL47" s="122"/>
      <c r="BM47" s="122"/>
      <c r="BN47" s="122"/>
    </row>
    <row r="48" spans="4:66" x14ac:dyDescent="0.3">
      <c r="D48" s="1523" t="s">
        <v>200</v>
      </c>
      <c r="E48" s="1524"/>
      <c r="F48" s="1524"/>
      <c r="G48" s="1524"/>
      <c r="H48" s="1524"/>
      <c r="I48" s="1524"/>
      <c r="J48" s="1524"/>
      <c r="K48" s="1524"/>
      <c r="L48" s="1524"/>
      <c r="M48" s="1524"/>
      <c r="N48" s="1524"/>
      <c r="O48" s="1524"/>
      <c r="P48" s="1524"/>
      <c r="Q48" s="1524"/>
      <c r="R48" s="1524"/>
      <c r="S48" s="1524"/>
      <c r="T48" s="1524"/>
      <c r="U48" s="1524"/>
      <c r="V48" s="1524"/>
      <c r="W48" s="1524"/>
      <c r="X48" s="1524"/>
      <c r="Y48" s="1524"/>
      <c r="Z48" s="1524"/>
      <c r="AA48" s="1524"/>
      <c r="AB48" s="1524"/>
      <c r="AC48" s="1524"/>
      <c r="AD48" s="1524"/>
      <c r="AE48" s="1524"/>
      <c r="AF48" s="1524"/>
      <c r="AG48" s="1524"/>
      <c r="AH48" s="1524"/>
      <c r="AI48" s="1524"/>
      <c r="AJ48" s="1524"/>
      <c r="AK48" s="1524"/>
      <c r="AL48" s="1524"/>
      <c r="AU48" s="1200"/>
      <c r="AV48" s="1201"/>
      <c r="AW48" s="1201"/>
      <c r="AX48" s="1342"/>
      <c r="BA48" s="23"/>
      <c r="BE48" s="122"/>
      <c r="BF48" s="122"/>
      <c r="BG48" s="122"/>
      <c r="BH48" s="122"/>
      <c r="BI48" s="122"/>
      <c r="BJ48" s="122"/>
      <c r="BK48" s="122"/>
      <c r="BL48" s="122"/>
      <c r="BM48" s="122"/>
      <c r="BN48" s="122"/>
    </row>
    <row r="49" spans="4:66" ht="7.5" customHeight="1" x14ac:dyDescent="0.3">
      <c r="D49" s="840"/>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U49" s="47"/>
      <c r="AV49" s="47"/>
      <c r="AW49" s="47"/>
      <c r="AX49" s="47"/>
      <c r="BA49" s="23"/>
      <c r="BE49" s="122"/>
      <c r="BF49" s="122"/>
      <c r="BG49" s="122"/>
      <c r="BH49" s="122"/>
      <c r="BI49" s="122"/>
      <c r="BJ49" s="122"/>
      <c r="BK49" s="122"/>
      <c r="BL49" s="122"/>
      <c r="BM49" s="122"/>
      <c r="BN49" s="122"/>
    </row>
    <row r="50" spans="4:66" ht="15.6" customHeight="1" x14ac:dyDescent="0.3">
      <c r="D50" s="1490" t="s">
        <v>710</v>
      </c>
      <c r="E50" s="1491"/>
      <c r="F50" s="1491"/>
      <c r="G50" s="1491"/>
      <c r="H50" s="1491"/>
      <c r="I50" s="1491"/>
      <c r="J50" s="1491"/>
      <c r="K50" s="1491"/>
      <c r="L50" s="1491"/>
      <c r="M50" s="1491"/>
      <c r="N50" s="1491"/>
      <c r="O50" s="1491"/>
      <c r="P50" s="1491"/>
      <c r="Q50" s="1491"/>
      <c r="R50" s="1491"/>
      <c r="S50" s="1491"/>
      <c r="T50" s="1491"/>
      <c r="U50" s="1491"/>
      <c r="V50" s="1491"/>
      <c r="W50" s="1491"/>
      <c r="X50" s="1491"/>
      <c r="Y50" s="1491"/>
      <c r="Z50" s="1491"/>
      <c r="AA50" s="1491"/>
      <c r="AB50" s="1491"/>
      <c r="AC50" s="1491"/>
      <c r="AD50" s="1491"/>
      <c r="AE50" s="1491"/>
      <c r="AF50" s="1491"/>
      <c r="AG50" s="1491"/>
      <c r="AH50" s="1491"/>
      <c r="AI50" s="1491"/>
      <c r="AJ50" s="1491"/>
      <c r="AK50" s="1491"/>
      <c r="AL50" s="1491"/>
      <c r="AM50" s="1491"/>
      <c r="AN50" s="1491"/>
      <c r="AT50" s="1499"/>
      <c r="AU50" s="1500"/>
      <c r="AV50" s="1500"/>
      <c r="AW50" s="1500"/>
      <c r="AX50" s="1500"/>
      <c r="AY50" s="1501"/>
      <c r="BA50" s="23"/>
      <c r="BE50" s="122"/>
      <c r="BF50" s="122"/>
      <c r="BG50" s="122"/>
      <c r="BH50" s="122"/>
      <c r="BI50" s="122"/>
      <c r="BJ50" s="122"/>
      <c r="BK50" s="122"/>
      <c r="BL50" s="122"/>
      <c r="BM50" s="122"/>
      <c r="BN50" s="122"/>
    </row>
    <row r="51" spans="4:66" ht="7.5" customHeight="1" thickBot="1" x14ac:dyDescent="0.35">
      <c r="D51" s="842"/>
      <c r="E51" s="843"/>
      <c r="F51" s="843"/>
      <c r="G51" s="843"/>
      <c r="H51" s="843"/>
      <c r="I51" s="843"/>
      <c r="J51" s="843"/>
      <c r="K51" s="843"/>
      <c r="L51" s="843"/>
      <c r="M51" s="843"/>
      <c r="N51" s="843"/>
      <c r="O51" s="843"/>
      <c r="P51" s="843"/>
      <c r="Q51" s="843"/>
      <c r="R51" s="843"/>
      <c r="S51" s="843"/>
      <c r="T51" s="843"/>
      <c r="U51" s="843"/>
      <c r="V51" s="843"/>
      <c r="W51" s="843"/>
      <c r="X51" s="843"/>
      <c r="Y51" s="843"/>
      <c r="Z51" s="843"/>
      <c r="AA51" s="843"/>
      <c r="AB51" s="843"/>
      <c r="AC51" s="843"/>
      <c r="AD51" s="843"/>
      <c r="AE51" s="843"/>
      <c r="AF51" s="843"/>
      <c r="AG51" s="843"/>
      <c r="AH51" s="843"/>
      <c r="AI51" s="843"/>
      <c r="AJ51" s="843"/>
      <c r="AK51" s="843"/>
      <c r="AL51" s="843"/>
      <c r="AM51" s="843"/>
      <c r="AN51" s="843"/>
      <c r="AO51" s="25"/>
      <c r="AP51" s="25"/>
      <c r="AQ51" s="25"/>
      <c r="AR51" s="25"/>
      <c r="AS51" s="25"/>
      <c r="AT51" s="149"/>
      <c r="AU51" s="149"/>
      <c r="AV51" s="149"/>
      <c r="AW51" s="149"/>
      <c r="AX51" s="149"/>
      <c r="AY51" s="149"/>
      <c r="AZ51" s="25"/>
      <c r="BA51" s="26"/>
      <c r="BE51" s="122"/>
      <c r="BF51" s="122"/>
      <c r="BG51" s="122"/>
      <c r="BH51" s="122"/>
      <c r="BI51" s="122"/>
      <c r="BJ51" s="122"/>
      <c r="BK51" s="122"/>
      <c r="BL51" s="122"/>
      <c r="BM51" s="122"/>
      <c r="BN51" s="122"/>
    </row>
    <row r="52" spans="4:66" ht="15.6" customHeight="1" x14ac:dyDescent="0.3">
      <c r="BE52" s="122"/>
      <c r="BF52" s="122"/>
      <c r="BG52" s="122"/>
      <c r="BH52" s="122"/>
      <c r="BI52" s="122"/>
      <c r="BJ52" s="122"/>
      <c r="BK52" s="122"/>
      <c r="BL52" s="122"/>
      <c r="BM52" s="122"/>
      <c r="BN52" s="122"/>
    </row>
    <row r="53" spans="4:66" ht="7.5" customHeight="1" thickBot="1" x14ac:dyDescent="0.35">
      <c r="D53" s="846"/>
      <c r="E53" s="846"/>
      <c r="F53" s="846"/>
      <c r="G53" s="846"/>
      <c r="H53" s="846"/>
      <c r="I53" s="846"/>
      <c r="J53" s="846"/>
      <c r="K53" s="846"/>
      <c r="L53" s="846"/>
      <c r="M53" s="846"/>
      <c r="N53" s="846"/>
      <c r="O53" s="846"/>
      <c r="P53" s="846"/>
      <c r="Q53" s="846"/>
      <c r="R53" s="846"/>
      <c r="S53" s="846"/>
      <c r="T53" s="846"/>
      <c r="U53" s="846"/>
      <c r="V53" s="846"/>
      <c r="W53" s="846"/>
      <c r="X53" s="846"/>
      <c r="Y53" s="846"/>
      <c r="Z53" s="846"/>
      <c r="AA53" s="846"/>
      <c r="AB53" s="846"/>
      <c r="AC53" s="846"/>
      <c r="AD53" s="846"/>
      <c r="AE53" s="846"/>
      <c r="AG53" s="47"/>
      <c r="AH53" s="47"/>
      <c r="AI53" s="47"/>
      <c r="AJ53" s="47"/>
      <c r="BE53" s="122"/>
      <c r="BF53" s="122"/>
      <c r="BG53" s="122"/>
      <c r="BH53" s="122"/>
      <c r="BI53" s="122"/>
      <c r="BJ53" s="122"/>
      <c r="BK53" s="122"/>
      <c r="BL53" s="122"/>
      <c r="BM53" s="122"/>
      <c r="BN53" s="122"/>
    </row>
    <row r="54" spans="4:66" ht="15.6" customHeight="1" x14ac:dyDescent="0.3">
      <c r="D54" s="1525" t="s">
        <v>694</v>
      </c>
      <c r="E54" s="1526"/>
      <c r="F54" s="1526"/>
      <c r="G54" s="1526"/>
      <c r="H54" s="1526"/>
      <c r="I54" s="1526"/>
      <c r="J54" s="1526"/>
      <c r="K54" s="1526"/>
      <c r="L54" s="1526"/>
      <c r="M54" s="1526"/>
      <c r="N54" s="1526"/>
      <c r="O54" s="1526"/>
      <c r="P54" s="1526"/>
      <c r="Q54" s="1526"/>
      <c r="R54" s="1526"/>
      <c r="S54" s="1526"/>
      <c r="T54" s="1526"/>
      <c r="U54" s="1526"/>
      <c r="V54" s="1526"/>
      <c r="W54" s="1526"/>
      <c r="X54" s="1526"/>
      <c r="Y54" s="1526"/>
      <c r="Z54" s="1526"/>
      <c r="AA54" s="1526"/>
      <c r="AB54" s="1526"/>
      <c r="AC54" s="1526"/>
      <c r="AD54" s="1526"/>
      <c r="AE54" s="1526"/>
      <c r="AF54" s="1526"/>
      <c r="AG54" s="1526"/>
      <c r="AH54" s="1526"/>
      <c r="AI54" s="1526"/>
      <c r="AJ54" s="1526"/>
      <c r="AK54" s="1526"/>
      <c r="AL54" s="1526"/>
      <c r="AM54" s="1526"/>
      <c r="AN54" s="1526"/>
      <c r="AO54" s="1526"/>
      <c r="AP54" s="1526"/>
      <c r="AQ54" s="1526"/>
      <c r="AR54" s="1526"/>
      <c r="AS54" s="1526"/>
      <c r="AT54" s="1526"/>
      <c r="AU54" s="1526"/>
      <c r="AV54" s="1526"/>
      <c r="AW54" s="1526"/>
      <c r="AX54" s="1526"/>
      <c r="AY54" s="1526"/>
      <c r="AZ54" s="1526"/>
      <c r="BA54" s="1527"/>
      <c r="BE54" s="122"/>
      <c r="BF54" s="122"/>
      <c r="BG54" s="122"/>
      <c r="BH54" s="122"/>
      <c r="BI54" s="122"/>
      <c r="BJ54" s="122"/>
      <c r="BK54" s="122"/>
      <c r="BL54" s="122"/>
      <c r="BM54" s="122"/>
      <c r="BN54" s="122"/>
    </row>
    <row r="55" spans="4:66" ht="15.6" customHeight="1" x14ac:dyDescent="0.3">
      <c r="D55" s="1490" t="s">
        <v>707</v>
      </c>
      <c r="E55" s="1491"/>
      <c r="F55" s="1491"/>
      <c r="G55" s="1491"/>
      <c r="H55" s="1491"/>
      <c r="I55" s="1491"/>
      <c r="J55" s="1491"/>
      <c r="K55" s="1491"/>
      <c r="L55" s="1491"/>
      <c r="M55" s="1491"/>
      <c r="N55" s="1491"/>
      <c r="O55" s="1491"/>
      <c r="P55" s="1491"/>
      <c r="Q55" s="1491"/>
      <c r="R55" s="1491"/>
      <c r="S55" s="1491"/>
      <c r="T55" s="1491"/>
      <c r="U55" s="1491"/>
      <c r="V55" s="1491"/>
      <c r="W55" s="1491"/>
      <c r="X55" s="1491"/>
      <c r="Y55" s="1491"/>
      <c r="Z55" s="1491"/>
      <c r="AA55" s="1491"/>
      <c r="AB55" s="1491"/>
      <c r="AC55" s="1491"/>
      <c r="AD55" s="1491"/>
      <c r="AE55" s="1491"/>
      <c r="AF55" s="1491"/>
      <c r="AG55" s="1491"/>
      <c r="AH55" s="1491"/>
      <c r="AI55" s="1491"/>
      <c r="AJ55" s="1491"/>
      <c r="AU55" s="1200"/>
      <c r="AV55" s="1201"/>
      <c r="AW55" s="1201"/>
      <c r="AX55" s="1342"/>
      <c r="BA55" s="23"/>
      <c r="BE55" s="122"/>
      <c r="BF55" s="122"/>
      <c r="BG55" s="122"/>
      <c r="BH55" s="122"/>
      <c r="BI55" s="122"/>
      <c r="BJ55" s="122"/>
      <c r="BK55" s="122"/>
      <c r="BL55" s="122"/>
      <c r="BM55" s="122"/>
      <c r="BN55" s="122"/>
    </row>
    <row r="56" spans="4:66" ht="7.5" customHeight="1" x14ac:dyDescent="0.3">
      <c r="D56" s="840"/>
      <c r="E56" s="113"/>
      <c r="F56" s="113"/>
      <c r="G56" s="113"/>
      <c r="H56" s="113"/>
      <c r="I56" s="113"/>
      <c r="J56" s="113"/>
      <c r="K56" s="113"/>
      <c r="L56" s="113"/>
      <c r="M56" s="113"/>
      <c r="N56" s="113"/>
      <c r="O56" s="113"/>
      <c r="P56" s="113"/>
      <c r="Q56" s="113"/>
      <c r="R56" s="113"/>
      <c r="S56" s="113"/>
      <c r="T56" s="113"/>
      <c r="U56" s="113"/>
      <c r="V56" s="113"/>
      <c r="W56" s="113"/>
      <c r="X56" s="113"/>
      <c r="Y56" s="113"/>
      <c r="Z56" s="113"/>
      <c r="AA56" s="113"/>
      <c r="AB56" s="113"/>
      <c r="AC56" s="113"/>
      <c r="AD56" s="113"/>
      <c r="AE56" s="113"/>
      <c r="AF56" s="113"/>
      <c r="AG56" s="113"/>
      <c r="AH56" s="113"/>
      <c r="AI56" s="113"/>
      <c r="AJ56" s="113"/>
      <c r="AU56" s="47"/>
      <c r="AV56" s="47"/>
      <c r="AW56" s="47"/>
      <c r="AX56" s="47"/>
      <c r="BA56" s="23"/>
      <c r="BE56" s="122"/>
      <c r="BF56" s="122"/>
      <c r="BG56" s="122"/>
      <c r="BH56" s="122"/>
      <c r="BI56" s="122"/>
      <c r="BJ56" s="122"/>
      <c r="BK56" s="122"/>
      <c r="BL56" s="122"/>
      <c r="BM56" s="122"/>
      <c r="BN56" s="122"/>
    </row>
    <row r="57" spans="4:66" ht="15.6" customHeight="1" x14ac:dyDescent="0.3">
      <c r="D57" s="1523" t="s">
        <v>708</v>
      </c>
      <c r="E57" s="1524"/>
      <c r="F57" s="1524"/>
      <c r="G57" s="1524"/>
      <c r="H57" s="1524"/>
      <c r="I57" s="1524"/>
      <c r="J57" s="1524"/>
      <c r="K57" s="1524"/>
      <c r="L57" s="1524"/>
      <c r="M57" s="1524"/>
      <c r="N57" s="1524"/>
      <c r="O57" s="1524"/>
      <c r="P57" s="1524"/>
      <c r="Q57" s="1524"/>
      <c r="R57" s="1524"/>
      <c r="S57" s="1524"/>
      <c r="T57" s="1524"/>
      <c r="U57" s="1524"/>
      <c r="V57" s="1524"/>
      <c r="W57" s="1524"/>
      <c r="X57" s="1524"/>
      <c r="Y57" s="1524"/>
      <c r="Z57" s="1524"/>
      <c r="AA57" s="1524"/>
      <c r="AB57" s="1524"/>
      <c r="AC57" s="1524"/>
      <c r="AD57" s="1524"/>
      <c r="AE57" s="1524"/>
      <c r="AF57" s="1524"/>
      <c r="AG57" s="1524"/>
      <c r="AH57" s="1524"/>
      <c r="AI57" s="1524"/>
      <c r="AJ57" s="1524"/>
      <c r="AK57" s="1524"/>
      <c r="AL57" s="1524"/>
      <c r="AU57" s="1200"/>
      <c r="AV57" s="1201"/>
      <c r="AW57" s="1201"/>
      <c r="AX57" s="1342"/>
      <c r="BA57" s="23"/>
      <c r="BE57" s="122"/>
      <c r="BF57" s="122"/>
      <c r="BG57" s="122"/>
      <c r="BH57" s="122"/>
      <c r="BI57" s="122"/>
      <c r="BJ57" s="122"/>
      <c r="BK57" s="122"/>
      <c r="BL57" s="122"/>
      <c r="BM57" s="122"/>
      <c r="BN57" s="122"/>
    </row>
    <row r="58" spans="4:66" ht="7.5" customHeight="1" x14ac:dyDescent="0.3">
      <c r="D58" s="840"/>
      <c r="E58" s="113"/>
      <c r="F58" s="113"/>
      <c r="G58" s="113"/>
      <c r="H58" s="113"/>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U58" s="47"/>
      <c r="AV58" s="47"/>
      <c r="AW58" s="47"/>
      <c r="AX58" s="47"/>
      <c r="BA58" s="23"/>
      <c r="BE58" s="122"/>
      <c r="BF58" s="122"/>
      <c r="BG58" s="122"/>
      <c r="BH58" s="122"/>
      <c r="BI58" s="122"/>
      <c r="BJ58" s="122"/>
      <c r="BK58" s="122"/>
      <c r="BL58" s="122"/>
      <c r="BM58" s="122"/>
      <c r="BN58" s="122"/>
    </row>
    <row r="59" spans="4:66" ht="15.6" customHeight="1" x14ac:dyDescent="0.3">
      <c r="D59" s="1490" t="s">
        <v>709</v>
      </c>
      <c r="E59" s="1491"/>
      <c r="F59" s="1491"/>
      <c r="G59" s="1491"/>
      <c r="H59" s="1491"/>
      <c r="I59" s="1491"/>
      <c r="J59" s="1491"/>
      <c r="K59" s="1491"/>
      <c r="L59" s="1491"/>
      <c r="M59" s="1491"/>
      <c r="N59" s="1491"/>
      <c r="O59" s="1491"/>
      <c r="P59" s="1491"/>
      <c r="Q59" s="1491"/>
      <c r="R59" s="1491"/>
      <c r="S59" s="1491"/>
      <c r="T59" s="1491"/>
      <c r="U59" s="1491"/>
      <c r="V59" s="1491"/>
      <c r="W59" s="1491"/>
      <c r="X59" s="1491"/>
      <c r="Y59" s="1491"/>
      <c r="Z59" s="1491"/>
      <c r="AA59" s="1491"/>
      <c r="AB59" s="1491"/>
      <c r="AC59" s="1491"/>
      <c r="AD59" s="1491"/>
      <c r="AE59" s="1491"/>
      <c r="AF59" s="1491"/>
      <c r="AG59" s="1491"/>
      <c r="AH59" s="1491"/>
      <c r="AI59" s="1491"/>
      <c r="AJ59" s="1491"/>
      <c r="AK59" s="1491"/>
      <c r="AL59" s="1491"/>
      <c r="AM59" s="1491"/>
      <c r="AN59" s="1491"/>
      <c r="AT59" s="1499"/>
      <c r="AU59" s="1500"/>
      <c r="AV59" s="1500"/>
      <c r="AW59" s="1500"/>
      <c r="AX59" s="1500"/>
      <c r="AY59" s="1501"/>
      <c r="BA59" s="23"/>
      <c r="BE59" s="122"/>
      <c r="BF59" s="122"/>
      <c r="BG59" s="122"/>
      <c r="BH59" s="122"/>
      <c r="BI59" s="122"/>
      <c r="BJ59" s="122"/>
      <c r="BK59" s="122"/>
      <c r="BL59" s="122"/>
      <c r="BM59" s="122"/>
      <c r="BN59" s="122"/>
    </row>
    <row r="60" spans="4:66" ht="15.6" customHeight="1" thickBot="1" x14ac:dyDescent="0.35">
      <c r="D60" s="842"/>
      <c r="E60" s="25"/>
      <c r="F60" s="843"/>
      <c r="G60" s="843"/>
      <c r="H60" s="843"/>
      <c r="I60" s="843"/>
      <c r="J60" s="843"/>
      <c r="K60" s="843"/>
      <c r="L60" s="843"/>
      <c r="M60" s="843"/>
      <c r="N60" s="843"/>
      <c r="O60" s="843"/>
      <c r="P60" s="843"/>
      <c r="Q60" s="843"/>
      <c r="R60" s="843"/>
      <c r="S60" s="843"/>
      <c r="T60" s="843"/>
      <c r="U60" s="843"/>
      <c r="V60" s="843"/>
      <c r="W60" s="843"/>
      <c r="X60" s="843"/>
      <c r="Y60" s="843"/>
      <c r="Z60" s="843"/>
      <c r="AA60" s="843"/>
      <c r="AB60" s="843"/>
      <c r="AC60" s="843"/>
      <c r="AD60" s="843"/>
      <c r="AE60" s="843"/>
      <c r="AF60" s="843"/>
      <c r="AG60" s="843"/>
      <c r="AH60" s="843"/>
      <c r="AI60" s="843"/>
      <c r="AJ60" s="843"/>
      <c r="AK60" s="843"/>
      <c r="AL60" s="843"/>
      <c r="AM60" s="843"/>
      <c r="AN60" s="843"/>
      <c r="AO60" s="25"/>
      <c r="AP60" s="25"/>
      <c r="AQ60" s="25"/>
      <c r="AR60" s="25"/>
      <c r="AS60" s="25"/>
      <c r="AT60" s="149"/>
      <c r="AU60" s="149"/>
      <c r="AV60" s="149"/>
      <c r="AW60" s="149"/>
      <c r="AX60" s="149"/>
      <c r="AY60" s="149"/>
      <c r="AZ60" s="25"/>
      <c r="BA60" s="26"/>
      <c r="BE60" s="122"/>
      <c r="BF60" s="122"/>
      <c r="BG60" s="122"/>
      <c r="BH60" s="122"/>
      <c r="BI60" s="122"/>
      <c r="BJ60" s="122"/>
      <c r="BK60" s="122"/>
      <c r="BL60" s="122"/>
      <c r="BM60" s="122"/>
      <c r="BN60" s="122"/>
    </row>
    <row r="61" spans="4:66" ht="8.1" customHeight="1" thickBot="1" x14ac:dyDescent="0.35">
      <c r="D61" s="113"/>
      <c r="E61" s="113"/>
      <c r="F61" s="113"/>
      <c r="G61" s="113"/>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T61" s="9"/>
      <c r="AU61" s="9"/>
      <c r="AV61" s="9"/>
      <c r="AW61" s="9"/>
      <c r="AX61" s="9"/>
      <c r="AY61" s="9"/>
      <c r="BE61" s="125"/>
      <c r="BF61" s="125"/>
      <c r="BG61" s="125"/>
      <c r="BH61" s="125"/>
      <c r="BI61" s="125"/>
      <c r="BJ61" s="125"/>
      <c r="BK61" s="125"/>
      <c r="BL61" s="125"/>
      <c r="BM61" s="125"/>
      <c r="BN61" s="125"/>
    </row>
    <row r="62" spans="4:66" ht="14.4" customHeight="1" x14ac:dyDescent="0.3">
      <c r="D62" s="1122" t="s">
        <v>586</v>
      </c>
      <c r="E62" s="1495"/>
      <c r="F62" s="1495"/>
      <c r="G62" s="1495"/>
      <c r="H62" s="1495"/>
      <c r="I62" s="1495"/>
      <c r="J62" s="1495"/>
      <c r="K62" s="1495"/>
      <c r="L62" s="1495"/>
      <c r="M62" s="1495"/>
      <c r="N62" s="1495"/>
      <c r="O62" s="1495"/>
      <c r="P62" s="1495"/>
      <c r="Q62" s="1495"/>
      <c r="R62" s="1495"/>
      <c r="S62" s="1495"/>
      <c r="T62" s="1495"/>
      <c r="U62" s="1495"/>
      <c r="V62" s="1495"/>
      <c r="W62" s="1495"/>
      <c r="X62" s="1495"/>
      <c r="Y62" s="1495"/>
      <c r="Z62" s="1495"/>
      <c r="AA62" s="1495"/>
      <c r="AB62" s="1495"/>
      <c r="AC62" s="1495"/>
      <c r="AD62" s="1495"/>
      <c r="AE62" s="1495"/>
      <c r="AF62" s="1495"/>
      <c r="AG62" s="1495"/>
      <c r="AH62" s="1495"/>
      <c r="AI62" s="1495"/>
      <c r="AJ62" s="1495"/>
      <c r="AK62" s="1495"/>
      <c r="AL62" s="1495"/>
      <c r="AM62" s="1495"/>
      <c r="AN62" s="1495"/>
      <c r="AO62" s="1495"/>
      <c r="AP62" s="1495"/>
      <c r="AQ62" s="1495"/>
      <c r="AR62" s="1495"/>
      <c r="AS62" s="1495"/>
      <c r="AT62" s="1495"/>
      <c r="AU62" s="1495"/>
      <c r="AV62" s="1495"/>
      <c r="AW62" s="1495"/>
      <c r="AX62" s="1495"/>
      <c r="AY62" s="1495"/>
      <c r="AZ62" s="1495"/>
      <c r="BA62" s="1496"/>
      <c r="BE62" s="125"/>
      <c r="BF62" s="125"/>
      <c r="BG62" s="125"/>
      <c r="BH62" s="125"/>
      <c r="BI62" s="125"/>
      <c r="BJ62" s="125"/>
      <c r="BK62" s="125"/>
      <c r="BL62" s="125"/>
      <c r="BM62" s="125"/>
      <c r="BN62" s="125"/>
    </row>
    <row r="63" spans="4:66" x14ac:dyDescent="0.3">
      <c r="D63" s="1490" t="s">
        <v>201</v>
      </c>
      <c r="E63" s="1491"/>
      <c r="F63" s="1491"/>
      <c r="G63" s="1491"/>
      <c r="H63" s="1491"/>
      <c r="I63" s="1491"/>
      <c r="J63" s="1491"/>
      <c r="K63" s="1491"/>
      <c r="L63" s="1491"/>
      <c r="M63" s="1491"/>
      <c r="N63" s="1491"/>
      <c r="O63" s="1491"/>
      <c r="P63" s="1491"/>
      <c r="Q63" s="1491"/>
      <c r="R63" s="1491"/>
      <c r="S63" s="1491"/>
      <c r="T63" s="1491"/>
      <c r="U63" s="1491"/>
      <c r="V63" s="1491"/>
      <c r="W63" s="1491"/>
      <c r="X63" s="1491"/>
      <c r="Y63" s="1491"/>
      <c r="Z63" s="1491"/>
      <c r="AA63" s="1491"/>
      <c r="AB63" s="1491"/>
      <c r="AC63" s="1491"/>
      <c r="AD63" s="1491"/>
      <c r="AE63" s="1491"/>
      <c r="AF63" s="1491"/>
      <c r="AG63" s="1491"/>
      <c r="AH63" s="1491"/>
      <c r="AI63" s="1491"/>
      <c r="AJ63" s="1491"/>
      <c r="AK63" s="1491"/>
      <c r="AL63" s="1491"/>
      <c r="AM63" s="1491"/>
      <c r="AN63" s="1491"/>
      <c r="AO63" s="1491"/>
      <c r="AU63" s="1200"/>
      <c r="AV63" s="1201"/>
      <c r="AW63" s="1201"/>
      <c r="AX63" s="1342"/>
      <c r="BA63" s="23"/>
    </row>
    <row r="64" spans="4:66" x14ac:dyDescent="0.3">
      <c r="D64" s="840"/>
      <c r="F64" s="113"/>
      <c r="G64" s="113"/>
      <c r="H64" s="113"/>
      <c r="I64" s="113"/>
      <c r="J64" s="113"/>
      <c r="K64" s="113"/>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3"/>
      <c r="AL64" s="113"/>
      <c r="AM64" s="113"/>
      <c r="AN64" s="113"/>
      <c r="AO64" s="113"/>
      <c r="AU64" s="47"/>
      <c r="AV64" s="47"/>
      <c r="AW64" s="47"/>
      <c r="AX64" s="47"/>
      <c r="BA64" s="23"/>
    </row>
    <row r="65" spans="4:53" x14ac:dyDescent="0.3">
      <c r="D65" s="840" t="s">
        <v>713</v>
      </c>
      <c r="E65" s="113"/>
      <c r="F65" s="113"/>
      <c r="G65" s="113"/>
      <c r="H65" s="113"/>
      <c r="I65" s="113"/>
      <c r="J65" s="113"/>
      <c r="K65" s="113"/>
      <c r="L65" s="113"/>
      <c r="M65" s="113"/>
      <c r="N65" s="113"/>
      <c r="O65" s="113"/>
      <c r="P65" s="113"/>
      <c r="Q65" s="113"/>
      <c r="R65" s="113"/>
      <c r="S65" s="113"/>
      <c r="T65" s="113"/>
      <c r="U65" s="113"/>
      <c r="V65" s="113"/>
      <c r="W65" s="113"/>
      <c r="X65" s="113"/>
      <c r="Y65" s="113"/>
      <c r="Z65" s="113"/>
      <c r="AA65" s="113"/>
      <c r="AB65" s="113"/>
      <c r="AC65" s="113"/>
      <c r="AD65" s="113"/>
      <c r="AE65" s="113"/>
      <c r="AF65" s="113"/>
      <c r="AG65" s="113"/>
      <c r="AH65" s="113"/>
      <c r="AI65" s="113"/>
      <c r="AJ65" s="113"/>
      <c r="AK65" s="113"/>
      <c r="AL65" s="113"/>
      <c r="AM65" s="113"/>
      <c r="AN65" s="113"/>
      <c r="AO65" s="113"/>
      <c r="AR65" s="1200"/>
      <c r="AS65" s="1201"/>
      <c r="AT65" s="1201"/>
      <c r="AU65" s="1201"/>
      <c r="AV65" s="1201"/>
      <c r="AW65" s="1201"/>
      <c r="AX65" s="1342"/>
      <c r="BA65" s="23"/>
    </row>
    <row r="66" spans="4:53" ht="16.2" thickBot="1" x14ac:dyDescent="0.35">
      <c r="D66" s="1492" t="str">
        <f>IF(AU63="Yes ","Certification documentation required for review for hydraulic modeled systems"," ")</f>
        <v xml:space="preserve"> </v>
      </c>
      <c r="E66" s="1493"/>
      <c r="F66" s="1493"/>
      <c r="G66" s="1493"/>
      <c r="H66" s="1493"/>
      <c r="I66" s="1493"/>
      <c r="J66" s="1493"/>
      <c r="K66" s="1493"/>
      <c r="L66" s="1493"/>
      <c r="M66" s="1493"/>
      <c r="N66" s="1493"/>
      <c r="O66" s="1493"/>
      <c r="P66" s="1493"/>
      <c r="Q66" s="1493"/>
      <c r="R66" s="1493"/>
      <c r="S66" s="1493"/>
      <c r="T66" s="1493"/>
      <c r="U66" s="1493"/>
      <c r="V66" s="1493"/>
      <c r="W66" s="1493"/>
      <c r="X66" s="1493"/>
      <c r="Y66" s="1493"/>
      <c r="Z66" s="1493"/>
      <c r="AA66" s="1493"/>
      <c r="AB66" s="1493"/>
      <c r="AC66" s="1493"/>
      <c r="AD66" s="1493"/>
      <c r="AE66" s="1493"/>
      <c r="AF66" s="1493"/>
      <c r="AG66" s="1493"/>
      <c r="AH66" s="1493"/>
      <c r="AI66" s="1493"/>
      <c r="AJ66" s="1493"/>
      <c r="AK66" s="1493"/>
      <c r="AL66" s="1493"/>
      <c r="AM66" s="1493"/>
      <c r="AN66" s="1493"/>
      <c r="AO66" s="1493"/>
      <c r="AP66" s="1493"/>
      <c r="AQ66" s="1493"/>
      <c r="AR66" s="1493"/>
      <c r="AS66" s="1493"/>
      <c r="AT66" s="1493"/>
      <c r="AU66" s="1493"/>
      <c r="AV66" s="1493"/>
      <c r="AW66" s="1493"/>
      <c r="AX66" s="1493"/>
      <c r="AY66" s="1493"/>
      <c r="AZ66" s="1493"/>
      <c r="BA66" s="1494"/>
    </row>
    <row r="67" spans="4:53" x14ac:dyDescent="0.3">
      <c r="D67" s="1521" t="s">
        <v>202</v>
      </c>
      <c r="E67" s="991"/>
      <c r="F67" s="991"/>
      <c r="G67" s="991"/>
      <c r="H67" s="991"/>
      <c r="I67" s="991"/>
      <c r="J67" s="991"/>
      <c r="K67" s="991"/>
      <c r="L67" s="991"/>
      <c r="M67" s="991"/>
      <c r="N67" s="991"/>
      <c r="O67" s="991"/>
      <c r="P67" s="991"/>
      <c r="Q67" s="991"/>
      <c r="R67" s="991"/>
      <c r="S67" s="991"/>
      <c r="T67" s="991"/>
      <c r="U67" s="991"/>
      <c r="V67" s="991"/>
      <c r="W67" s="991"/>
      <c r="X67" s="991"/>
      <c r="Y67" s="991"/>
      <c r="Z67" s="991"/>
      <c r="AA67" s="991"/>
      <c r="AB67" s="991"/>
      <c r="AC67" s="991"/>
      <c r="AD67" s="991"/>
      <c r="AE67" s="991"/>
      <c r="AF67" s="991"/>
      <c r="AG67" s="991"/>
      <c r="AH67" s="991"/>
      <c r="AI67" s="991"/>
      <c r="AJ67" s="991"/>
      <c r="AK67" s="991"/>
      <c r="AL67" s="991"/>
      <c r="AM67" s="991"/>
      <c r="AN67" s="991"/>
      <c r="AO67" s="991"/>
      <c r="AP67" s="991"/>
      <c r="AQ67" s="991"/>
      <c r="AR67" s="991"/>
      <c r="AS67" s="991"/>
      <c r="AT67" s="991"/>
      <c r="AU67" s="991"/>
      <c r="AV67" s="991"/>
      <c r="AW67" s="991"/>
      <c r="AX67" s="991"/>
      <c r="AY67" s="991"/>
      <c r="AZ67" s="991"/>
      <c r="BA67" s="1522"/>
    </row>
    <row r="68" spans="4:53" x14ac:dyDescent="0.3">
      <c r="D68" s="1490" t="s">
        <v>203</v>
      </c>
      <c r="E68" s="1491"/>
      <c r="F68" s="1491"/>
      <c r="G68" s="1491"/>
      <c r="H68" s="1491"/>
      <c r="I68" s="1491"/>
      <c r="J68" s="1491"/>
      <c r="K68" s="1491"/>
      <c r="L68" s="1491"/>
      <c r="M68" s="1491"/>
      <c r="N68" s="1491"/>
      <c r="O68" s="1491"/>
      <c r="P68" s="1491"/>
      <c r="Q68" s="1491"/>
      <c r="R68" s="1491"/>
      <c r="S68" s="1491"/>
      <c r="T68" s="1491"/>
      <c r="U68" s="1491"/>
      <c r="V68" s="1491"/>
      <c r="W68" s="1491"/>
      <c r="X68" s="1491"/>
      <c r="Y68" s="1491"/>
      <c r="Z68" s="1491"/>
      <c r="AA68" s="5"/>
      <c r="AB68" s="5"/>
      <c r="AC68" s="5"/>
      <c r="AD68" s="5"/>
      <c r="AE68" s="5"/>
      <c r="AF68" s="5"/>
      <c r="AG68" s="5"/>
      <c r="AH68" s="5"/>
      <c r="AI68" s="5"/>
      <c r="AJ68" s="5"/>
      <c r="AK68" s="5"/>
      <c r="AL68" s="1200"/>
      <c r="AM68" s="1201"/>
      <c r="AN68" s="1201"/>
      <c r="AO68" s="1342"/>
      <c r="AP68" s="5"/>
      <c r="AQ68" s="5"/>
      <c r="AR68" s="5"/>
      <c r="AS68" s="5"/>
      <c r="AT68" s="5"/>
      <c r="AU68" s="5"/>
      <c r="AV68" s="5"/>
      <c r="BA68" s="23"/>
    </row>
    <row r="69" spans="4:53" ht="8.1" customHeight="1" thickBot="1" x14ac:dyDescent="0.35">
      <c r="D69" s="24"/>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6"/>
    </row>
  </sheetData>
  <sheetProtection algorithmName="SHA-512" hashValue="rvljOaNAFgtkwVu0Fc2fVkDjXPvv7qFYgJFO5rbysk7Jyii8sizfbbLu1Ag8XgodMoYJ2XQL2rf+TQy8IYr9BA==" saltValue="80ASCwU1L6Df0/EtIubrMQ==" spinCount="100000" sheet="1" objects="1" scenarios="1"/>
  <mergeCells count="60">
    <mergeCell ref="C1:BB1"/>
    <mergeCell ref="D48:AL48"/>
    <mergeCell ref="AU48:AX48"/>
    <mergeCell ref="D50:AN50"/>
    <mergeCell ref="AT50:AY50"/>
    <mergeCell ref="D45:BA45"/>
    <mergeCell ref="D46:AJ46"/>
    <mergeCell ref="AU46:AX46"/>
    <mergeCell ref="D28:AC28"/>
    <mergeCell ref="D23:BA23"/>
    <mergeCell ref="D16:AG16"/>
    <mergeCell ref="D10:AU10"/>
    <mergeCell ref="AU28:AX28"/>
    <mergeCell ref="AU30:AX30"/>
    <mergeCell ref="D40:AL40"/>
    <mergeCell ref="AU38:AX38"/>
    <mergeCell ref="D3:U3"/>
    <mergeCell ref="V3:AS3"/>
    <mergeCell ref="D4:BA6"/>
    <mergeCell ref="D8:BA8"/>
    <mergeCell ref="D68:Z68"/>
    <mergeCell ref="AL68:AO68"/>
    <mergeCell ref="D63:AO63"/>
    <mergeCell ref="D67:BA67"/>
    <mergeCell ref="D57:AL57"/>
    <mergeCell ref="AU57:AX57"/>
    <mergeCell ref="D59:AN59"/>
    <mergeCell ref="AT59:AY59"/>
    <mergeCell ref="D54:BA54"/>
    <mergeCell ref="D55:AJ55"/>
    <mergeCell ref="AU55:AX55"/>
    <mergeCell ref="AU40:AX40"/>
    <mergeCell ref="D24:AN24"/>
    <mergeCell ref="AU24:AX24"/>
    <mergeCell ref="D32:AQ32"/>
    <mergeCell ref="AT32:AY32"/>
    <mergeCell ref="AW16:AZ16"/>
    <mergeCell ref="D18:AG18"/>
    <mergeCell ref="AW18:AZ18"/>
    <mergeCell ref="AH16:AV18"/>
    <mergeCell ref="D20:AU20"/>
    <mergeCell ref="AW20:AZ20"/>
    <mergeCell ref="AW10:AZ10"/>
    <mergeCell ref="D12:AU12"/>
    <mergeCell ref="AW12:AZ12"/>
    <mergeCell ref="D14:AU14"/>
    <mergeCell ref="AW14:AZ14"/>
    <mergeCell ref="BE26:BM26"/>
    <mergeCell ref="D26:AP26"/>
    <mergeCell ref="AU26:AX26"/>
    <mergeCell ref="D66:BA66"/>
    <mergeCell ref="D62:BA62"/>
    <mergeCell ref="AR65:AX65"/>
    <mergeCell ref="D30:AE30"/>
    <mergeCell ref="D35:BA35"/>
    <mergeCell ref="D36:AN36"/>
    <mergeCell ref="AU36:AX36"/>
    <mergeCell ref="D42:AQ42"/>
    <mergeCell ref="AT42:AY42"/>
    <mergeCell ref="AU63:AX63"/>
  </mergeCells>
  <dataValidations count="5">
    <dataValidation type="list" allowBlank="1" showInputMessage="1" showErrorMessage="1" sqref="AX58 AU49:AV49 AU47:AW47 AU56:AW56 AG29:AJ29 AG39:AJ39 AU25:AW25 AG53:AJ53 AU58:AV58 AX49" xr:uid="{00000000-0002-0000-1B00-000001000000}">
      <formula1>$BP$7:$BP$8</formula1>
    </dataValidation>
    <dataValidation type="list" allowBlank="1" showInputMessage="1" showErrorMessage="1" sqref="AT50:AY50 AT59:AY59" xr:uid="{00000000-0002-0000-1B00-000002000000}">
      <formula1>$BQ$11:$BQ$17</formula1>
    </dataValidation>
    <dataValidation type="list" allowBlank="1" showInputMessage="1" showErrorMessage="1" sqref="AT32:AY32 AT42:AY44" xr:uid="{B1BF16C5-C687-4F81-88D2-085CEEEB558F}">
      <formula1>$BP$11:$BP$16</formula1>
    </dataValidation>
    <dataValidation type="list" allowBlank="1" showInputMessage="1" showErrorMessage="1" sqref="AU24:AX24 AU26:AX26 AU28:AX28 AU30:AX30 AU36:AX36 AU38:AX38 AU40:AX40 AU46:AX46 AU48:AX48 AU55:AX55 AU57:AX57 AU63:AX63 AL68:AO68" xr:uid="{79205EBD-F691-402E-8D24-B2A10B21C067}">
      <formula1>$BP$7:$BP$9</formula1>
    </dataValidation>
    <dataValidation type="list" allowBlank="1" showInputMessage="1" showErrorMessage="1" sqref="AT60:AY60" xr:uid="{AAD4F5D8-01D7-464C-A947-16B0F5DBE7AA}">
      <formula1>$BQ$12:$BQ$24</formula1>
    </dataValidation>
  </dataValidations>
  <printOptions horizontalCentered="1"/>
  <pageMargins left="0.7" right="0.7" top="0.75" bottom="0.75" header="0.3" footer="0.3"/>
  <pageSetup fitToHeight="0" orientation="portrait" r:id="rId1"/>
  <headerFooter>
    <oddHeader>&amp;C&amp;G</oddHeader>
  </headerFooter>
  <drawing r:id="rId2"/>
  <legacyDrawingHF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6CBDF-2E96-4819-84BC-2E8D0611E903}">
  <sheetPr>
    <tabColor theme="2" tint="-0.89999084444715716"/>
    <pageSetUpPr fitToPage="1"/>
  </sheetPr>
  <dimension ref="B1:BR69"/>
  <sheetViews>
    <sheetView showGridLines="0" showRowColHeaders="0" zoomScaleNormal="100" workbookViewId="0">
      <selection activeCell="AW10" sqref="AW10:AZ10"/>
    </sheetView>
  </sheetViews>
  <sheetFormatPr defaultRowHeight="14.4" x14ac:dyDescent="0.3"/>
  <cols>
    <col min="1" max="1" width="4.44140625" customWidth="1"/>
    <col min="2" max="2" width="27.6640625" customWidth="1"/>
    <col min="3" max="3" width="4.88671875" customWidth="1"/>
    <col min="4" max="60" width="1.6640625" customWidth="1"/>
    <col min="67" max="67" width="9" customWidth="1"/>
    <col min="68" max="68" width="6.33203125" hidden="1" customWidth="1"/>
    <col min="69" max="69" width="7.33203125" hidden="1" customWidth="1"/>
    <col min="70" max="70" width="0" hidden="1" customWidth="1"/>
  </cols>
  <sheetData>
    <row r="1" spans="2:70" ht="18" x14ac:dyDescent="0.35">
      <c r="C1" s="1093" t="s">
        <v>619</v>
      </c>
      <c r="D1" s="1093"/>
      <c r="E1" s="1093"/>
      <c r="F1" s="1093"/>
      <c r="G1" s="1093"/>
      <c r="H1" s="1093"/>
      <c r="I1" s="1093"/>
      <c r="J1" s="1093"/>
      <c r="K1" s="1093"/>
      <c r="L1" s="1093"/>
      <c r="M1" s="1093"/>
      <c r="N1" s="1093"/>
      <c r="O1" s="1093"/>
      <c r="P1" s="1093"/>
      <c r="Q1" s="1093"/>
      <c r="R1" s="1093"/>
      <c r="S1" s="1093"/>
      <c r="T1" s="1093"/>
      <c r="U1" s="1093"/>
      <c r="V1" s="1093"/>
      <c r="W1" s="1093"/>
      <c r="X1" s="1093"/>
      <c r="Y1" s="1093"/>
      <c r="Z1" s="1093"/>
      <c r="AA1" s="1093"/>
      <c r="AB1" s="1093"/>
      <c r="AC1" s="1093"/>
      <c r="AD1" s="1093"/>
      <c r="AE1" s="1093"/>
      <c r="AF1" s="1093"/>
      <c r="AG1" s="1093"/>
      <c r="AH1" s="1093"/>
      <c r="AI1" s="1093"/>
      <c r="AJ1" s="1093"/>
      <c r="AK1" s="1093"/>
      <c r="AL1" s="1093"/>
      <c r="AM1" s="1093"/>
      <c r="AN1" s="1093"/>
      <c r="AO1" s="1093"/>
      <c r="AP1" s="1093"/>
      <c r="AQ1" s="1093"/>
      <c r="AR1" s="1093"/>
      <c r="AS1" s="1093"/>
      <c r="AT1" s="1093"/>
      <c r="AU1" s="1093"/>
      <c r="AV1" s="1093"/>
      <c r="AW1" s="1093"/>
      <c r="AX1" s="1093"/>
      <c r="AY1" s="1093"/>
      <c r="AZ1" s="1093"/>
      <c r="BA1" s="1093"/>
      <c r="BB1" s="1093"/>
    </row>
    <row r="2" spans="2:70" ht="18.600000000000001" thickBot="1" x14ac:dyDescent="0.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row>
    <row r="3" spans="2:70" ht="18.600000000000001" thickBot="1" x14ac:dyDescent="0.4">
      <c r="C3" s="114"/>
      <c r="D3" s="1506" t="s">
        <v>184</v>
      </c>
      <c r="E3" s="1507"/>
      <c r="F3" s="1507"/>
      <c r="G3" s="1507"/>
      <c r="H3" s="1507"/>
      <c r="I3" s="1507"/>
      <c r="J3" s="1507"/>
      <c r="K3" s="1507"/>
      <c r="L3" s="1507"/>
      <c r="M3" s="1507"/>
      <c r="N3" s="1507"/>
      <c r="O3" s="1507"/>
      <c r="P3" s="1507"/>
      <c r="Q3" s="1507"/>
      <c r="R3" s="1507"/>
      <c r="S3" s="1507"/>
      <c r="T3" s="1507"/>
      <c r="U3" s="1508"/>
      <c r="V3" s="1529"/>
      <c r="W3" s="1510"/>
      <c r="X3" s="1510"/>
      <c r="Y3" s="1510"/>
      <c r="Z3" s="1510"/>
      <c r="AA3" s="1510"/>
      <c r="AB3" s="1510"/>
      <c r="AC3" s="1510"/>
      <c r="AD3" s="1510"/>
      <c r="AE3" s="1510"/>
      <c r="AF3" s="1510"/>
      <c r="AG3" s="1510"/>
      <c r="AH3" s="1510"/>
      <c r="AI3" s="1510"/>
      <c r="AJ3" s="1510"/>
      <c r="AK3" s="1510"/>
      <c r="AL3" s="1510"/>
      <c r="AM3" s="1510"/>
      <c r="AN3" s="1510"/>
      <c r="AO3" s="1510"/>
      <c r="AP3" s="1510"/>
      <c r="AQ3" s="1510"/>
      <c r="AR3" s="1510"/>
      <c r="AS3" s="1511"/>
      <c r="AT3" s="114"/>
      <c r="AU3" s="114"/>
      <c r="AV3" s="114"/>
      <c r="AW3" s="114"/>
      <c r="AX3" s="114"/>
      <c r="AY3" s="114"/>
      <c r="AZ3" s="114"/>
      <c r="BA3" s="114"/>
      <c r="BB3" s="114"/>
    </row>
    <row r="4" spans="2:70" ht="15.75" customHeight="1" x14ac:dyDescent="0.3">
      <c r="D4" s="1512" t="s">
        <v>185</v>
      </c>
      <c r="E4" s="1513"/>
      <c r="F4" s="1513"/>
      <c r="G4" s="1513"/>
      <c r="H4" s="1513"/>
      <c r="I4" s="1513"/>
      <c r="J4" s="1513"/>
      <c r="K4" s="1513"/>
      <c r="L4" s="1513"/>
      <c r="M4" s="1513"/>
      <c r="N4" s="1513"/>
      <c r="O4" s="1513"/>
      <c r="P4" s="1513"/>
      <c r="Q4" s="1513"/>
      <c r="R4" s="1513"/>
      <c r="S4" s="1513"/>
      <c r="T4" s="1513"/>
      <c r="U4" s="1513"/>
      <c r="V4" s="1513"/>
      <c r="W4" s="1513"/>
      <c r="X4" s="1513"/>
      <c r="Y4" s="1513"/>
      <c r="Z4" s="1513"/>
      <c r="AA4" s="1513"/>
      <c r="AB4" s="1513"/>
      <c r="AC4" s="1513"/>
      <c r="AD4" s="1513"/>
      <c r="AE4" s="1513"/>
      <c r="AF4" s="1513"/>
      <c r="AG4" s="1513"/>
      <c r="AH4" s="1513"/>
      <c r="AI4" s="1513"/>
      <c r="AJ4" s="1513"/>
      <c r="AK4" s="1513"/>
      <c r="AL4" s="1513"/>
      <c r="AM4" s="1513"/>
      <c r="AN4" s="1513"/>
      <c r="AO4" s="1513"/>
      <c r="AP4" s="1513"/>
      <c r="AQ4" s="1513"/>
      <c r="AR4" s="1513"/>
      <c r="AS4" s="1513"/>
      <c r="AT4" s="1513"/>
      <c r="AU4" s="1513"/>
      <c r="AV4" s="1513"/>
      <c r="AW4" s="1513"/>
      <c r="AX4" s="1513"/>
      <c r="AY4" s="1513"/>
      <c r="AZ4" s="1513"/>
      <c r="BA4" s="1514"/>
      <c r="BB4" s="115"/>
    </row>
    <row r="5" spans="2:70" x14ac:dyDescent="0.3">
      <c r="C5" s="115"/>
      <c r="D5" s="1515"/>
      <c r="E5" s="1516"/>
      <c r="F5" s="1516"/>
      <c r="G5" s="1516"/>
      <c r="H5" s="1516"/>
      <c r="I5" s="1516"/>
      <c r="J5" s="1516"/>
      <c r="K5" s="1516"/>
      <c r="L5" s="1516"/>
      <c r="M5" s="1516"/>
      <c r="N5" s="1516"/>
      <c r="O5" s="1516"/>
      <c r="P5" s="1516"/>
      <c r="Q5" s="1516"/>
      <c r="R5" s="1516"/>
      <c r="S5" s="1516"/>
      <c r="T5" s="1516"/>
      <c r="U5" s="1516"/>
      <c r="V5" s="1516"/>
      <c r="W5" s="1516"/>
      <c r="X5" s="1516"/>
      <c r="Y5" s="1516"/>
      <c r="Z5" s="1516"/>
      <c r="AA5" s="1516"/>
      <c r="AB5" s="1516"/>
      <c r="AC5" s="1516"/>
      <c r="AD5" s="1516"/>
      <c r="AE5" s="1516"/>
      <c r="AF5" s="1516"/>
      <c r="AG5" s="1516"/>
      <c r="AH5" s="1516"/>
      <c r="AI5" s="1516"/>
      <c r="AJ5" s="1516"/>
      <c r="AK5" s="1516"/>
      <c r="AL5" s="1516"/>
      <c r="AM5" s="1516"/>
      <c r="AN5" s="1516"/>
      <c r="AO5" s="1516"/>
      <c r="AP5" s="1516"/>
      <c r="AQ5" s="1516"/>
      <c r="AR5" s="1516"/>
      <c r="AS5" s="1516"/>
      <c r="AT5" s="1516"/>
      <c r="AU5" s="1516"/>
      <c r="AV5" s="1516"/>
      <c r="AW5" s="1516"/>
      <c r="AX5" s="1516"/>
      <c r="AY5" s="1516"/>
      <c r="AZ5" s="1516"/>
      <c r="BA5" s="1517"/>
      <c r="BB5" s="115"/>
    </row>
    <row r="6" spans="2:70" ht="15" thickBot="1" x14ac:dyDescent="0.35">
      <c r="B6" s="5"/>
      <c r="C6" s="115"/>
      <c r="D6" s="1518"/>
      <c r="E6" s="1519"/>
      <c r="F6" s="1519"/>
      <c r="G6" s="1519"/>
      <c r="H6" s="1519"/>
      <c r="I6" s="1519"/>
      <c r="J6" s="1519"/>
      <c r="K6" s="1519"/>
      <c r="L6" s="1519"/>
      <c r="M6" s="1519"/>
      <c r="N6" s="1519"/>
      <c r="O6" s="1519"/>
      <c r="P6" s="1519"/>
      <c r="Q6" s="1519"/>
      <c r="R6" s="1519"/>
      <c r="S6" s="1519"/>
      <c r="T6" s="1519"/>
      <c r="U6" s="1519"/>
      <c r="V6" s="1519"/>
      <c r="W6" s="1519"/>
      <c r="X6" s="1519"/>
      <c r="Y6" s="1519"/>
      <c r="Z6" s="1519"/>
      <c r="AA6" s="1519"/>
      <c r="AB6" s="1519"/>
      <c r="AC6" s="1519"/>
      <c r="AD6" s="1519"/>
      <c r="AE6" s="1519"/>
      <c r="AF6" s="1519"/>
      <c r="AG6" s="1519"/>
      <c r="AH6" s="1519"/>
      <c r="AI6" s="1519"/>
      <c r="AJ6" s="1519"/>
      <c r="AK6" s="1519"/>
      <c r="AL6" s="1519"/>
      <c r="AM6" s="1519"/>
      <c r="AN6" s="1519"/>
      <c r="AO6" s="1519"/>
      <c r="AP6" s="1519"/>
      <c r="AQ6" s="1519"/>
      <c r="AR6" s="1519"/>
      <c r="AS6" s="1519"/>
      <c r="AT6" s="1519"/>
      <c r="AU6" s="1519"/>
      <c r="AV6" s="1519"/>
      <c r="AW6" s="1519"/>
      <c r="AX6" s="1519"/>
      <c r="AY6" s="1519"/>
      <c r="AZ6" s="1519"/>
      <c r="BA6" s="1520"/>
      <c r="BB6" s="115"/>
    </row>
    <row r="7" spans="2:70" ht="15" thickBot="1" x14ac:dyDescent="0.35"/>
    <row r="8" spans="2:70" x14ac:dyDescent="0.3">
      <c r="D8" s="1122" t="s">
        <v>186</v>
      </c>
      <c r="E8" s="1123"/>
      <c r="F8" s="1123"/>
      <c r="G8" s="1123"/>
      <c r="H8" s="1123"/>
      <c r="I8" s="1123"/>
      <c r="J8" s="1123"/>
      <c r="K8" s="1123"/>
      <c r="L8" s="1123"/>
      <c r="M8" s="1123"/>
      <c r="N8" s="1123"/>
      <c r="O8" s="1123"/>
      <c r="P8" s="1123"/>
      <c r="Q8" s="1123"/>
      <c r="R8" s="1123"/>
      <c r="S8" s="1123"/>
      <c r="T8" s="1123"/>
      <c r="U8" s="1123"/>
      <c r="V8" s="1123"/>
      <c r="W8" s="1123"/>
      <c r="X8" s="1123"/>
      <c r="Y8" s="1123"/>
      <c r="Z8" s="1123"/>
      <c r="AA8" s="1123"/>
      <c r="AB8" s="1123"/>
      <c r="AC8" s="1123"/>
      <c r="AD8" s="1123"/>
      <c r="AE8" s="1123"/>
      <c r="AF8" s="1123"/>
      <c r="AG8" s="1123"/>
      <c r="AH8" s="1123"/>
      <c r="AI8" s="1123"/>
      <c r="AJ8" s="1123"/>
      <c r="AK8" s="1123"/>
      <c r="AL8" s="1123"/>
      <c r="AM8" s="1123"/>
      <c r="AN8" s="1123"/>
      <c r="AO8" s="1123"/>
      <c r="AP8" s="1123"/>
      <c r="AQ8" s="1123"/>
      <c r="AR8" s="1123"/>
      <c r="AS8" s="1123"/>
      <c r="AT8" s="1123"/>
      <c r="AU8" s="1123"/>
      <c r="AV8" s="1123"/>
      <c r="AW8" s="1123"/>
      <c r="AX8" s="1123"/>
      <c r="AY8" s="1123"/>
      <c r="AZ8" s="1123"/>
      <c r="BA8" s="1124"/>
      <c r="BP8" t="s">
        <v>187</v>
      </c>
    </row>
    <row r="9" spans="2:70" ht="8.1" customHeight="1" x14ac:dyDescent="0.3">
      <c r="D9" s="840"/>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13"/>
      <c r="AW9" s="47"/>
      <c r="AX9" s="47"/>
      <c r="AY9" s="47"/>
      <c r="AZ9" s="47"/>
      <c r="BA9" s="23"/>
      <c r="BP9" t="s">
        <v>41</v>
      </c>
    </row>
    <row r="10" spans="2:70" x14ac:dyDescent="0.3">
      <c r="D10" s="1490" t="s">
        <v>714</v>
      </c>
      <c r="E10" s="1491"/>
      <c r="F10" s="1491"/>
      <c r="G10" s="1491"/>
      <c r="H10" s="1491"/>
      <c r="I10" s="1491"/>
      <c r="J10" s="1491"/>
      <c r="K10" s="1491"/>
      <c r="L10" s="1491"/>
      <c r="M10" s="1491"/>
      <c r="N10" s="1491"/>
      <c r="O10" s="1491"/>
      <c r="P10" s="1491"/>
      <c r="Q10" s="1491"/>
      <c r="R10" s="1491"/>
      <c r="S10" s="1491"/>
      <c r="T10" s="1491"/>
      <c r="U10" s="1491"/>
      <c r="V10" s="1491"/>
      <c r="W10" s="1491"/>
      <c r="X10" s="1491"/>
      <c r="Y10" s="1491"/>
      <c r="Z10" s="1491"/>
      <c r="AA10" s="1491"/>
      <c r="AB10" s="1491"/>
      <c r="AC10" s="1491"/>
      <c r="AD10" s="1491"/>
      <c r="AE10" s="1491"/>
      <c r="AF10" s="1491"/>
      <c r="AG10" s="1491"/>
      <c r="AH10" s="1491"/>
      <c r="AI10" s="1491"/>
      <c r="AJ10" s="1491"/>
      <c r="AK10" s="1491"/>
      <c r="AL10" s="1491"/>
      <c r="AM10" s="1491"/>
      <c r="AN10" s="1491"/>
      <c r="AO10" s="1491"/>
      <c r="AP10" s="1491"/>
      <c r="AQ10" s="1491"/>
      <c r="AR10" s="1491"/>
      <c r="AS10" s="1491"/>
      <c r="AT10" s="1491"/>
      <c r="AU10" s="1491"/>
      <c r="AW10" s="1200"/>
      <c r="AX10" s="1201"/>
      <c r="AY10" s="1201"/>
      <c r="AZ10" s="1342"/>
      <c r="BA10" s="23"/>
    </row>
    <row r="11" spans="2:70" ht="8.1" customHeight="1" x14ac:dyDescent="0.3">
      <c r="D11" s="840"/>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W11" s="47"/>
      <c r="AX11" s="47"/>
      <c r="AY11" s="47"/>
      <c r="AZ11" s="47"/>
      <c r="BA11" s="23"/>
    </row>
    <row r="12" spans="2:70" x14ac:dyDescent="0.3">
      <c r="D12" s="1490" t="s">
        <v>702</v>
      </c>
      <c r="E12" s="1491"/>
      <c r="F12" s="1491"/>
      <c r="G12" s="1491"/>
      <c r="H12" s="1491"/>
      <c r="I12" s="1491"/>
      <c r="J12" s="1491"/>
      <c r="K12" s="1491"/>
      <c r="L12" s="1491"/>
      <c r="M12" s="1491"/>
      <c r="N12" s="1491"/>
      <c r="O12" s="1491"/>
      <c r="P12" s="1491"/>
      <c r="Q12" s="1491"/>
      <c r="R12" s="1491"/>
      <c r="S12" s="1491"/>
      <c r="T12" s="1491"/>
      <c r="U12" s="1491"/>
      <c r="V12" s="1491"/>
      <c r="W12" s="1491"/>
      <c r="X12" s="1491"/>
      <c r="Y12" s="1491"/>
      <c r="Z12" s="1491"/>
      <c r="AA12" s="1491"/>
      <c r="AB12" s="1491"/>
      <c r="AC12" s="1491"/>
      <c r="AD12" s="1491"/>
      <c r="AE12" s="1491"/>
      <c r="AF12" s="1491"/>
      <c r="AG12" s="1491"/>
      <c r="AH12" s="1491"/>
      <c r="AI12" s="1491"/>
      <c r="AJ12" s="1491"/>
      <c r="AK12" s="1491"/>
      <c r="AL12" s="1491"/>
      <c r="AM12" s="1491"/>
      <c r="AN12" s="1491"/>
      <c r="AO12" s="1491"/>
      <c r="AP12" s="1491"/>
      <c r="AQ12" s="1491"/>
      <c r="AR12" s="1491"/>
      <c r="AS12" s="1491"/>
      <c r="AT12" s="1491"/>
      <c r="AU12" s="1491"/>
      <c r="AW12" s="1200"/>
      <c r="AX12" s="1201"/>
      <c r="AY12" s="1201"/>
      <c r="AZ12" s="1342"/>
      <c r="BA12" s="23"/>
      <c r="BP12" t="s">
        <v>190</v>
      </c>
      <c r="BQ12" t="s">
        <v>194</v>
      </c>
      <c r="BR12" t="s">
        <v>40</v>
      </c>
    </row>
    <row r="13" spans="2:70" ht="8.1" customHeight="1" x14ac:dyDescent="0.3">
      <c r="D13" s="840"/>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13"/>
      <c r="AW13" s="47"/>
      <c r="AX13" s="47"/>
      <c r="AY13" s="47"/>
      <c r="AZ13" s="47"/>
      <c r="BA13" s="23"/>
      <c r="BP13" t="s">
        <v>191</v>
      </c>
      <c r="BQ13" t="s">
        <v>207</v>
      </c>
      <c r="BR13" t="s">
        <v>41</v>
      </c>
    </row>
    <row r="14" spans="2:70" x14ac:dyDescent="0.3">
      <c r="D14" s="1490" t="s">
        <v>701</v>
      </c>
      <c r="E14" s="1491"/>
      <c r="F14" s="1491"/>
      <c r="G14" s="1491"/>
      <c r="H14" s="1491"/>
      <c r="I14" s="1491"/>
      <c r="J14" s="1491"/>
      <c r="K14" s="1491"/>
      <c r="L14" s="1491"/>
      <c r="M14" s="1491"/>
      <c r="N14" s="1491"/>
      <c r="O14" s="1491"/>
      <c r="P14" s="1491"/>
      <c r="Q14" s="1491"/>
      <c r="R14" s="1491"/>
      <c r="S14" s="1491"/>
      <c r="T14" s="1491"/>
      <c r="U14" s="1491"/>
      <c r="V14" s="1491"/>
      <c r="W14" s="1491"/>
      <c r="X14" s="1491"/>
      <c r="Y14" s="1491"/>
      <c r="Z14" s="1491"/>
      <c r="AA14" s="1491"/>
      <c r="AB14" s="1491"/>
      <c r="AC14" s="1491"/>
      <c r="AD14" s="1491"/>
      <c r="AE14" s="1491"/>
      <c r="AF14" s="1491"/>
      <c r="AG14" s="1491"/>
      <c r="AH14" s="1491"/>
      <c r="AI14" s="1491"/>
      <c r="AJ14" s="1491"/>
      <c r="AK14" s="1491"/>
      <c r="AL14" s="1491"/>
      <c r="AM14" s="1491"/>
      <c r="AN14" s="1491"/>
      <c r="AO14" s="1491"/>
      <c r="AP14" s="1491"/>
      <c r="AQ14" s="1491"/>
      <c r="AR14" s="1491"/>
      <c r="AS14" s="1491"/>
      <c r="AT14" s="1491"/>
      <c r="AU14" s="1491"/>
      <c r="AW14" s="1200"/>
      <c r="AX14" s="1201"/>
      <c r="AY14" s="1201"/>
      <c r="AZ14" s="1342"/>
      <c r="BA14" s="23"/>
      <c r="BI14" s="47"/>
      <c r="BP14" t="s">
        <v>192</v>
      </c>
      <c r="BQ14" t="s">
        <v>208</v>
      </c>
    </row>
    <row r="15" spans="2:70" ht="8.1" customHeight="1" x14ac:dyDescent="0.3">
      <c r="D15" s="840"/>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W15" s="47"/>
      <c r="AX15" s="47"/>
      <c r="AY15" s="47"/>
      <c r="AZ15" s="47"/>
      <c r="BA15" s="23"/>
      <c r="BI15" s="47"/>
      <c r="BP15" t="s">
        <v>193</v>
      </c>
      <c r="BQ15" t="s">
        <v>209</v>
      </c>
    </row>
    <row r="16" spans="2:70" ht="15" customHeight="1" x14ac:dyDescent="0.3">
      <c r="D16" s="1490" t="s">
        <v>703</v>
      </c>
      <c r="E16" s="1491"/>
      <c r="F16" s="1491"/>
      <c r="G16" s="1491"/>
      <c r="H16" s="1491"/>
      <c r="I16" s="1491"/>
      <c r="J16" s="1491"/>
      <c r="K16" s="1491"/>
      <c r="L16" s="1491"/>
      <c r="M16" s="1491"/>
      <c r="N16" s="1491"/>
      <c r="O16" s="1491"/>
      <c r="P16" s="1491"/>
      <c r="Q16" s="1491"/>
      <c r="R16" s="1491"/>
      <c r="S16" s="1491"/>
      <c r="T16" s="1491"/>
      <c r="U16" s="1491"/>
      <c r="V16" s="1491"/>
      <c r="W16" s="1491"/>
      <c r="X16" s="1491"/>
      <c r="Y16" s="1491"/>
      <c r="Z16" s="1491"/>
      <c r="AA16" s="1491"/>
      <c r="AB16" s="1491"/>
      <c r="AC16" s="1491"/>
      <c r="AD16" s="1491"/>
      <c r="AE16" s="1491"/>
      <c r="AF16" s="1491"/>
      <c r="AG16" s="1491"/>
      <c r="AH16" s="1502" t="s">
        <v>705</v>
      </c>
      <c r="AI16" s="1502"/>
      <c r="AJ16" s="1502"/>
      <c r="AK16" s="1502"/>
      <c r="AL16" s="1502"/>
      <c r="AM16" s="1502"/>
      <c r="AN16" s="1502"/>
      <c r="AO16" s="1502"/>
      <c r="AP16" s="1502"/>
      <c r="AQ16" s="1502"/>
      <c r="AR16" s="1502"/>
      <c r="AS16" s="1502"/>
      <c r="AT16" s="1502"/>
      <c r="AU16" s="1502"/>
      <c r="AV16" s="1502"/>
      <c r="AW16" s="1200"/>
      <c r="AX16" s="1201"/>
      <c r="AY16" s="1201"/>
      <c r="AZ16" s="1342"/>
      <c r="BA16" s="23"/>
      <c r="BP16" t="s">
        <v>194</v>
      </c>
      <c r="BQ16" t="s">
        <v>210</v>
      </c>
    </row>
    <row r="17" spans="4:69" ht="8.1" customHeight="1" x14ac:dyDescent="0.3">
      <c r="D17" s="840"/>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502"/>
      <c r="AI17" s="1502"/>
      <c r="AJ17" s="1502"/>
      <c r="AK17" s="1502"/>
      <c r="AL17" s="1502"/>
      <c r="AM17" s="1502"/>
      <c r="AN17" s="1502"/>
      <c r="AO17" s="1502"/>
      <c r="AP17" s="1502"/>
      <c r="AQ17" s="1502"/>
      <c r="AR17" s="1502"/>
      <c r="AS17" s="1502"/>
      <c r="AT17" s="1502"/>
      <c r="AU17" s="1502"/>
      <c r="AV17" s="1502"/>
      <c r="AW17" s="47"/>
      <c r="AX17" s="47"/>
      <c r="AY17" s="47"/>
      <c r="AZ17" s="47"/>
      <c r="BA17" s="23"/>
      <c r="BQ17" t="s">
        <v>211</v>
      </c>
    </row>
    <row r="18" spans="4:69" x14ac:dyDescent="0.3">
      <c r="D18" s="1490" t="s">
        <v>706</v>
      </c>
      <c r="E18" s="1491"/>
      <c r="F18" s="1491"/>
      <c r="G18" s="1491"/>
      <c r="H18" s="1491"/>
      <c r="I18" s="1491"/>
      <c r="J18" s="1491"/>
      <c r="K18" s="1491"/>
      <c r="L18" s="1491"/>
      <c r="M18" s="1491"/>
      <c r="N18" s="1491"/>
      <c r="O18" s="1491"/>
      <c r="P18" s="1491"/>
      <c r="Q18" s="1491"/>
      <c r="R18" s="1491"/>
      <c r="S18" s="1491"/>
      <c r="T18" s="1491"/>
      <c r="U18" s="1491"/>
      <c r="V18" s="1491"/>
      <c r="W18" s="1491"/>
      <c r="X18" s="1491"/>
      <c r="Y18" s="1491"/>
      <c r="Z18" s="1491"/>
      <c r="AA18" s="1491"/>
      <c r="AB18" s="1491"/>
      <c r="AC18" s="1491"/>
      <c r="AD18" s="1491"/>
      <c r="AE18" s="1491"/>
      <c r="AF18" s="1491"/>
      <c r="AG18" s="1491"/>
      <c r="AH18" s="1502"/>
      <c r="AI18" s="1502"/>
      <c r="AJ18" s="1502"/>
      <c r="AK18" s="1502"/>
      <c r="AL18" s="1502"/>
      <c r="AM18" s="1502"/>
      <c r="AN18" s="1502"/>
      <c r="AO18" s="1502"/>
      <c r="AP18" s="1502"/>
      <c r="AQ18" s="1502"/>
      <c r="AR18" s="1502"/>
      <c r="AS18" s="1502"/>
      <c r="AT18" s="1502"/>
      <c r="AU18" s="1502"/>
      <c r="AV18" s="1502"/>
      <c r="AW18" s="1200"/>
      <c r="AX18" s="1201"/>
      <c r="AY18" s="1201"/>
      <c r="AZ18" s="1342"/>
      <c r="BA18" s="23"/>
    </row>
    <row r="19" spans="4:69" x14ac:dyDescent="0.3">
      <c r="D19" s="840"/>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841"/>
      <c r="AI19" s="841"/>
      <c r="AJ19" s="841"/>
      <c r="AK19" s="841"/>
      <c r="AL19" s="841"/>
      <c r="AM19" s="841"/>
      <c r="AN19" s="841"/>
      <c r="AO19" s="841"/>
      <c r="AP19" s="841"/>
      <c r="AQ19" s="841"/>
      <c r="AR19" s="841"/>
      <c r="AS19" s="841"/>
      <c r="AT19" s="841"/>
      <c r="AU19" s="841"/>
      <c r="AV19" s="841"/>
      <c r="AW19" s="47"/>
      <c r="AX19" s="47"/>
      <c r="AY19" s="47"/>
      <c r="AZ19" s="47"/>
      <c r="BA19" s="23"/>
    </row>
    <row r="20" spans="4:69" x14ac:dyDescent="0.3">
      <c r="D20" s="1490" t="s">
        <v>188</v>
      </c>
      <c r="E20" s="1491"/>
      <c r="F20" s="1491"/>
      <c r="G20" s="1491"/>
      <c r="H20" s="1491"/>
      <c r="I20" s="1491"/>
      <c r="J20" s="1491"/>
      <c r="K20" s="1491"/>
      <c r="L20" s="1491"/>
      <c r="M20" s="1491"/>
      <c r="N20" s="1491"/>
      <c r="O20" s="1491"/>
      <c r="P20" s="1491"/>
      <c r="Q20" s="1491"/>
      <c r="R20" s="1491"/>
      <c r="S20" s="1491"/>
      <c r="T20" s="1491"/>
      <c r="U20" s="1491"/>
      <c r="V20" s="1491"/>
      <c r="W20" s="1491"/>
      <c r="X20" s="1491"/>
      <c r="Y20" s="1491"/>
      <c r="Z20" s="1491"/>
      <c r="AA20" s="1491"/>
      <c r="AB20" s="1491"/>
      <c r="AC20" s="1491"/>
      <c r="AD20" s="1491"/>
      <c r="AE20" s="1491"/>
      <c r="AF20" s="1491"/>
      <c r="AG20" s="1491"/>
      <c r="AH20" s="1491"/>
      <c r="AI20" s="1491"/>
      <c r="AJ20" s="1491"/>
      <c r="AK20" s="1491"/>
      <c r="AL20" s="1491"/>
      <c r="AM20" s="1491"/>
      <c r="AN20" s="1491"/>
      <c r="AO20" s="1491"/>
      <c r="AP20" s="1491"/>
      <c r="AQ20" s="1491"/>
      <c r="AR20" s="1491"/>
      <c r="AS20" s="1491"/>
      <c r="AT20" s="1491"/>
      <c r="AU20" s="1491"/>
      <c r="AV20" s="841"/>
      <c r="AW20" s="1503">
        <f>SUM(AW10,AW12,AW14,AW16,AW18)</f>
        <v>0</v>
      </c>
      <c r="AX20" s="1504"/>
      <c r="AY20" s="1504"/>
      <c r="AZ20" s="1505"/>
      <c r="BA20" s="23"/>
    </row>
    <row r="21" spans="4:69" ht="8.1" customHeight="1" thickBot="1" x14ac:dyDescent="0.35">
      <c r="D21" s="842"/>
      <c r="E21" s="843"/>
      <c r="F21" s="843"/>
      <c r="G21" s="843"/>
      <c r="H21" s="843"/>
      <c r="I21" s="843"/>
      <c r="J21" s="843"/>
      <c r="K21" s="843"/>
      <c r="L21" s="843"/>
      <c r="M21" s="843"/>
      <c r="N21" s="843"/>
      <c r="O21" s="843"/>
      <c r="P21" s="843"/>
      <c r="Q21" s="843"/>
      <c r="R21" s="843"/>
      <c r="S21" s="843"/>
      <c r="T21" s="843"/>
      <c r="U21" s="843"/>
      <c r="V21" s="843"/>
      <c r="W21" s="843"/>
      <c r="X21" s="843"/>
      <c r="Y21" s="843"/>
      <c r="Z21" s="843"/>
      <c r="AA21" s="843"/>
      <c r="AB21" s="843"/>
      <c r="AC21" s="843"/>
      <c r="AD21" s="843"/>
      <c r="AE21" s="843"/>
      <c r="AF21" s="843"/>
      <c r="AG21" s="843"/>
      <c r="AH21" s="844"/>
      <c r="AI21" s="844"/>
      <c r="AJ21" s="844"/>
      <c r="AK21" s="844"/>
      <c r="AL21" s="844"/>
      <c r="AM21" s="844"/>
      <c r="AN21" s="844"/>
      <c r="AO21" s="844"/>
      <c r="AP21" s="844"/>
      <c r="AQ21" s="844"/>
      <c r="AR21" s="844"/>
      <c r="AS21" s="844"/>
      <c r="AT21" s="844"/>
      <c r="AU21" s="844"/>
      <c r="AV21" s="844"/>
      <c r="AW21" s="815"/>
      <c r="AX21" s="815"/>
      <c r="AY21" s="815"/>
      <c r="AZ21" s="815"/>
      <c r="BA21" s="26"/>
    </row>
    <row r="22" spans="4:69" ht="15" thickBot="1" x14ac:dyDescent="0.35"/>
    <row r="23" spans="4:69" x14ac:dyDescent="0.3">
      <c r="D23" s="1122" t="s">
        <v>690</v>
      </c>
      <c r="E23" s="1123"/>
      <c r="F23" s="1123"/>
      <c r="G23" s="1123"/>
      <c r="H23" s="1123"/>
      <c r="I23" s="1123"/>
      <c r="J23" s="1123"/>
      <c r="K23" s="1123"/>
      <c r="L23" s="1123"/>
      <c r="M23" s="1123"/>
      <c r="N23" s="1123"/>
      <c r="O23" s="1123"/>
      <c r="P23" s="1123"/>
      <c r="Q23" s="1123"/>
      <c r="R23" s="1123"/>
      <c r="S23" s="1123"/>
      <c r="T23" s="1123"/>
      <c r="U23" s="1123"/>
      <c r="V23" s="1123"/>
      <c r="W23" s="1123"/>
      <c r="X23" s="1123"/>
      <c r="Y23" s="1123"/>
      <c r="Z23" s="1123"/>
      <c r="AA23" s="1123"/>
      <c r="AB23" s="1123"/>
      <c r="AC23" s="1123"/>
      <c r="AD23" s="1123"/>
      <c r="AE23" s="1123"/>
      <c r="AF23" s="1123"/>
      <c r="AG23" s="1123"/>
      <c r="AH23" s="1123"/>
      <c r="AI23" s="1123"/>
      <c r="AJ23" s="1123"/>
      <c r="AK23" s="1123"/>
      <c r="AL23" s="1123"/>
      <c r="AM23" s="1123"/>
      <c r="AN23" s="1123"/>
      <c r="AO23" s="1123"/>
      <c r="AP23" s="1123"/>
      <c r="AQ23" s="1123"/>
      <c r="AR23" s="1123"/>
      <c r="AS23" s="1123"/>
      <c r="AT23" s="1123"/>
      <c r="AU23" s="1123"/>
      <c r="AV23" s="1123"/>
      <c r="AW23" s="1123"/>
      <c r="AX23" s="1123"/>
      <c r="AY23" s="1123"/>
      <c r="AZ23" s="1123"/>
      <c r="BA23" s="1124"/>
    </row>
    <row r="24" spans="4:69" x14ac:dyDescent="0.3">
      <c r="D24" s="1490" t="s">
        <v>195</v>
      </c>
      <c r="E24" s="1491"/>
      <c r="F24" s="1491"/>
      <c r="G24" s="1491"/>
      <c r="H24" s="1491"/>
      <c r="I24" s="1491"/>
      <c r="J24" s="1491"/>
      <c r="K24" s="1491"/>
      <c r="L24" s="1491"/>
      <c r="M24" s="1491"/>
      <c r="N24" s="1491"/>
      <c r="O24" s="1491"/>
      <c r="P24" s="1491"/>
      <c r="Q24" s="1491"/>
      <c r="R24" s="1491"/>
      <c r="S24" s="1491"/>
      <c r="T24" s="1491"/>
      <c r="U24" s="1491"/>
      <c r="V24" s="1491"/>
      <c r="W24" s="1491"/>
      <c r="X24" s="1491"/>
      <c r="Y24" s="1491"/>
      <c r="Z24" s="1491"/>
      <c r="AA24" s="1491"/>
      <c r="AB24" s="1491"/>
      <c r="AC24" s="1491"/>
      <c r="AD24" s="1491"/>
      <c r="AE24" s="1491"/>
      <c r="AF24" s="1491"/>
      <c r="AG24" s="1491"/>
      <c r="AH24" s="1491"/>
      <c r="AI24" s="1491"/>
      <c r="AJ24" s="1491"/>
      <c r="AK24" s="1491"/>
      <c r="AL24" s="1491"/>
      <c r="AM24" s="1491"/>
      <c r="AN24" s="1491"/>
      <c r="AU24" s="1200"/>
      <c r="AV24" s="1201"/>
      <c r="AW24" s="1201"/>
      <c r="AX24" s="1342"/>
      <c r="BA24" s="23"/>
    </row>
    <row r="25" spans="4:69" ht="8.1" customHeight="1" x14ac:dyDescent="0.3">
      <c r="D25" s="840"/>
      <c r="E25" s="113"/>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U25" s="47"/>
      <c r="AV25" s="47"/>
      <c r="AW25" s="47"/>
      <c r="AX25" s="47"/>
      <c r="BA25" s="23"/>
    </row>
    <row r="26" spans="4:69" x14ac:dyDescent="0.3">
      <c r="D26" s="1490" t="s">
        <v>196</v>
      </c>
      <c r="E26" s="1491"/>
      <c r="F26" s="1491"/>
      <c r="G26" s="1491"/>
      <c r="H26" s="1491"/>
      <c r="I26" s="1491"/>
      <c r="J26" s="1491"/>
      <c r="K26" s="1491"/>
      <c r="L26" s="1491"/>
      <c r="M26" s="1491"/>
      <c r="N26" s="1491"/>
      <c r="O26" s="1491"/>
      <c r="P26" s="1491"/>
      <c r="Q26" s="1491"/>
      <c r="R26" s="1491"/>
      <c r="S26" s="1491"/>
      <c r="T26" s="1491"/>
      <c r="U26" s="1491"/>
      <c r="V26" s="1491"/>
      <c r="W26" s="1491"/>
      <c r="X26" s="1491"/>
      <c r="Y26" s="1491"/>
      <c r="Z26" s="1491"/>
      <c r="AA26" s="1491"/>
      <c r="AB26" s="1491"/>
      <c r="AC26" s="1491"/>
      <c r="AD26" s="1491"/>
      <c r="AE26" s="1491"/>
      <c r="AF26" s="1491"/>
      <c r="AG26" s="1491"/>
      <c r="AH26" s="1491"/>
      <c r="AI26" s="1491"/>
      <c r="AJ26" s="1491"/>
      <c r="AK26" s="1491"/>
      <c r="AL26" s="1491"/>
      <c r="AM26" s="1491"/>
      <c r="AN26" s="1491"/>
      <c r="AO26" s="1491"/>
      <c r="AP26" s="1491"/>
      <c r="AU26" s="1200"/>
      <c r="AV26" s="1201"/>
      <c r="AW26" s="1201"/>
      <c r="AX26" s="1342"/>
      <c r="BA26" s="23"/>
      <c r="BE26" s="991" t="s">
        <v>242</v>
      </c>
      <c r="BF26" s="991"/>
      <c r="BG26" s="991"/>
      <c r="BH26" s="991"/>
      <c r="BI26" s="991"/>
      <c r="BJ26" s="991"/>
      <c r="BK26" s="991"/>
      <c r="BL26" s="991"/>
      <c r="BM26" s="991"/>
    </row>
    <row r="27" spans="4:69" ht="7.5" customHeight="1" x14ac:dyDescent="0.3">
      <c r="D27" s="840"/>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U27" s="47"/>
      <c r="AV27" s="47"/>
      <c r="AW27" s="47"/>
      <c r="AX27" s="47"/>
      <c r="BA27" s="23"/>
      <c r="BE27" s="386"/>
      <c r="BF27" s="386"/>
      <c r="BG27" s="386"/>
      <c r="BH27" s="386"/>
      <c r="BI27" s="386"/>
      <c r="BJ27" s="386"/>
      <c r="BK27" s="386"/>
      <c r="BL27" s="386"/>
      <c r="BM27" s="386"/>
    </row>
    <row r="28" spans="4:69" x14ac:dyDescent="0.3">
      <c r="D28" s="1497" t="s">
        <v>197</v>
      </c>
      <c r="E28" s="1498"/>
      <c r="F28" s="1498"/>
      <c r="G28" s="1498"/>
      <c r="H28" s="1498"/>
      <c r="I28" s="1498"/>
      <c r="J28" s="1498"/>
      <c r="K28" s="1498"/>
      <c r="L28" s="1498"/>
      <c r="M28" s="1498"/>
      <c r="N28" s="1498"/>
      <c r="O28" s="1498"/>
      <c r="P28" s="1498"/>
      <c r="Q28" s="1498"/>
      <c r="R28" s="1498"/>
      <c r="S28" s="1498"/>
      <c r="T28" s="1498"/>
      <c r="U28" s="1498"/>
      <c r="V28" s="1498"/>
      <c r="W28" s="1498"/>
      <c r="X28" s="1498"/>
      <c r="Y28" s="1498"/>
      <c r="Z28" s="1498"/>
      <c r="AA28" s="1498"/>
      <c r="AB28" s="1498"/>
      <c r="AC28" s="1498"/>
      <c r="AU28" s="1200"/>
      <c r="AV28" s="1201"/>
      <c r="AW28" s="1201"/>
      <c r="AX28" s="1342"/>
      <c r="BA28" s="23"/>
      <c r="BE28" s="386"/>
      <c r="BF28" s="386"/>
      <c r="BG28" s="386"/>
      <c r="BH28" s="386"/>
      <c r="BI28" s="386"/>
      <c r="BJ28" s="386"/>
      <c r="BK28" s="386"/>
      <c r="BL28" s="386"/>
      <c r="BM28" s="386"/>
    </row>
    <row r="29" spans="4:69" ht="7.5" customHeight="1" x14ac:dyDescent="0.3">
      <c r="D29" s="845"/>
      <c r="E29" s="846"/>
      <c r="F29" s="846"/>
      <c r="G29" s="846"/>
      <c r="H29" s="846"/>
      <c r="I29" s="846"/>
      <c r="J29" s="846"/>
      <c r="K29" s="846"/>
      <c r="L29" s="846"/>
      <c r="M29" s="846"/>
      <c r="N29" s="846"/>
      <c r="O29" s="846"/>
      <c r="P29" s="846"/>
      <c r="Q29" s="846"/>
      <c r="R29" s="846"/>
      <c r="S29" s="846"/>
      <c r="T29" s="846"/>
      <c r="U29" s="846"/>
      <c r="V29" s="846"/>
      <c r="W29" s="846"/>
      <c r="X29" s="846"/>
      <c r="Y29" s="846"/>
      <c r="Z29" s="846"/>
      <c r="AA29" s="846"/>
      <c r="AB29" s="846"/>
      <c r="AC29" s="846"/>
      <c r="AG29" s="47"/>
      <c r="AH29" s="47"/>
      <c r="AI29" s="47"/>
      <c r="AJ29" s="47"/>
      <c r="BA29" s="23"/>
      <c r="BE29" s="386"/>
      <c r="BF29" s="386"/>
      <c r="BG29" s="386"/>
      <c r="BH29" s="386"/>
      <c r="BI29" s="386"/>
      <c r="BJ29" s="386"/>
      <c r="BK29" s="386"/>
      <c r="BL29" s="386"/>
      <c r="BM29" s="386"/>
    </row>
    <row r="30" spans="4:69" ht="15.6" customHeight="1" x14ac:dyDescent="0.3">
      <c r="D30" s="1497" t="s">
        <v>198</v>
      </c>
      <c r="E30" s="1498"/>
      <c r="F30" s="1498"/>
      <c r="G30" s="1498"/>
      <c r="H30" s="1498"/>
      <c r="I30" s="1498"/>
      <c r="J30" s="1498"/>
      <c r="K30" s="1498"/>
      <c r="L30" s="1498"/>
      <c r="M30" s="1498"/>
      <c r="N30" s="1498"/>
      <c r="O30" s="1498"/>
      <c r="P30" s="1498"/>
      <c r="Q30" s="1498"/>
      <c r="R30" s="1498"/>
      <c r="S30" s="1498"/>
      <c r="T30" s="1498"/>
      <c r="U30" s="1498"/>
      <c r="V30" s="1498"/>
      <c r="W30" s="1498"/>
      <c r="X30" s="1498"/>
      <c r="Y30" s="1498"/>
      <c r="Z30" s="1498"/>
      <c r="AA30" s="1498"/>
      <c r="AB30" s="1498"/>
      <c r="AC30" s="1498"/>
      <c r="AD30" s="1498"/>
      <c r="AE30" s="1498"/>
      <c r="AU30" s="1200"/>
      <c r="AV30" s="1201"/>
      <c r="AW30" s="1201"/>
      <c r="AX30" s="1342"/>
      <c r="BA30" s="23"/>
      <c r="BE30" s="122"/>
      <c r="BF30" s="122"/>
      <c r="BG30" s="122"/>
      <c r="BH30" s="122"/>
      <c r="BI30" s="122"/>
      <c r="BJ30" s="122"/>
      <c r="BK30" s="122"/>
      <c r="BL30" s="122"/>
      <c r="BM30" s="122"/>
      <c r="BN30" s="122"/>
    </row>
    <row r="31" spans="4:69" ht="7.5" customHeight="1" x14ac:dyDescent="0.3">
      <c r="D31" s="845"/>
      <c r="E31" s="846"/>
      <c r="F31" s="846"/>
      <c r="G31" s="846"/>
      <c r="H31" s="846"/>
      <c r="I31" s="846"/>
      <c r="J31" s="846"/>
      <c r="K31" s="846"/>
      <c r="L31" s="846"/>
      <c r="M31" s="846"/>
      <c r="N31" s="846"/>
      <c r="O31" s="846"/>
      <c r="P31" s="846"/>
      <c r="Q31" s="846"/>
      <c r="R31" s="846"/>
      <c r="S31" s="846"/>
      <c r="T31" s="846"/>
      <c r="U31" s="846"/>
      <c r="V31" s="846"/>
      <c r="W31" s="846"/>
      <c r="X31" s="846"/>
      <c r="Y31" s="846"/>
      <c r="Z31" s="846"/>
      <c r="AA31" s="846"/>
      <c r="AB31" s="846"/>
      <c r="AC31" s="846"/>
      <c r="AD31" s="846"/>
      <c r="AE31" s="846"/>
      <c r="AU31" s="847"/>
      <c r="AV31" s="847"/>
      <c r="AW31" s="847"/>
      <c r="AX31" s="847"/>
      <c r="BA31" s="23"/>
      <c r="BE31" s="122"/>
      <c r="BF31" s="122"/>
      <c r="BG31" s="122"/>
      <c r="BH31" s="122"/>
      <c r="BI31" s="122"/>
      <c r="BJ31" s="122"/>
      <c r="BK31" s="122"/>
      <c r="BL31" s="122"/>
      <c r="BM31" s="122"/>
      <c r="BN31" s="122"/>
    </row>
    <row r="32" spans="4:69" ht="15" customHeight="1" x14ac:dyDescent="0.3">
      <c r="D32" s="1490" t="s">
        <v>711</v>
      </c>
      <c r="E32" s="1491"/>
      <c r="F32" s="1491"/>
      <c r="G32" s="1491"/>
      <c r="H32" s="1491"/>
      <c r="I32" s="1491"/>
      <c r="J32" s="1491"/>
      <c r="K32" s="1491"/>
      <c r="L32" s="1491"/>
      <c r="M32" s="1491"/>
      <c r="N32" s="1491"/>
      <c r="O32" s="1491"/>
      <c r="P32" s="1491"/>
      <c r="Q32" s="1491"/>
      <c r="R32" s="1491"/>
      <c r="S32" s="1491"/>
      <c r="T32" s="1491"/>
      <c r="U32" s="1491"/>
      <c r="V32" s="1491"/>
      <c r="W32" s="1491"/>
      <c r="X32" s="1491"/>
      <c r="Y32" s="1491"/>
      <c r="Z32" s="1491"/>
      <c r="AA32" s="1491"/>
      <c r="AB32" s="1491"/>
      <c r="AC32" s="1491"/>
      <c r="AD32" s="1491"/>
      <c r="AE32" s="1491"/>
      <c r="AF32" s="1491"/>
      <c r="AG32" s="1491"/>
      <c r="AH32" s="1491"/>
      <c r="AI32" s="1491"/>
      <c r="AJ32" s="1491"/>
      <c r="AK32" s="1491"/>
      <c r="AL32" s="1491"/>
      <c r="AM32" s="1491"/>
      <c r="AN32" s="1491"/>
      <c r="AO32" s="1491"/>
      <c r="AP32" s="1491"/>
      <c r="AQ32" s="1491"/>
      <c r="AT32" s="1499"/>
      <c r="AU32" s="1500"/>
      <c r="AV32" s="1500"/>
      <c r="AW32" s="1500"/>
      <c r="AX32" s="1500"/>
      <c r="AY32" s="1501"/>
      <c r="BA32" s="23"/>
      <c r="BE32" s="122"/>
      <c r="BF32" s="122"/>
      <c r="BG32" s="122"/>
      <c r="BH32" s="122"/>
      <c r="BI32" s="122"/>
      <c r="BJ32" s="122"/>
      <c r="BK32" s="122"/>
      <c r="BL32" s="122"/>
      <c r="BM32" s="122"/>
      <c r="BN32" s="122"/>
    </row>
    <row r="33" spans="4:66" ht="8.1" customHeight="1" thickBot="1" x14ac:dyDescent="0.35">
      <c r="D33" s="842"/>
      <c r="E33" s="843"/>
      <c r="F33" s="843"/>
      <c r="G33" s="843"/>
      <c r="H33" s="843"/>
      <c r="I33" s="843"/>
      <c r="J33" s="843"/>
      <c r="K33" s="843"/>
      <c r="L33" s="843"/>
      <c r="M33" s="843"/>
      <c r="N33" s="843"/>
      <c r="O33" s="843"/>
      <c r="P33" s="843"/>
      <c r="Q33" s="843"/>
      <c r="R33" s="843"/>
      <c r="S33" s="843"/>
      <c r="T33" s="843"/>
      <c r="U33" s="843"/>
      <c r="V33" s="843"/>
      <c r="W33" s="843"/>
      <c r="X33" s="843"/>
      <c r="Y33" s="843"/>
      <c r="Z33" s="843"/>
      <c r="AA33" s="843"/>
      <c r="AB33" s="843"/>
      <c r="AC33" s="843"/>
      <c r="AD33" s="843"/>
      <c r="AE33" s="843"/>
      <c r="AF33" s="843"/>
      <c r="AG33" s="843"/>
      <c r="AH33" s="843"/>
      <c r="AI33" s="843"/>
      <c r="AJ33" s="843"/>
      <c r="AK33" s="843"/>
      <c r="AL33" s="843"/>
      <c r="AM33" s="843"/>
      <c r="AN33" s="843"/>
      <c r="AO33" s="843"/>
      <c r="AP33" s="843"/>
      <c r="AQ33" s="843"/>
      <c r="AR33" s="25"/>
      <c r="AS33" s="25"/>
      <c r="AT33" s="149"/>
      <c r="AU33" s="149"/>
      <c r="AV33" s="149"/>
      <c r="AW33" s="149"/>
      <c r="AX33" s="149"/>
      <c r="AY33" s="149"/>
      <c r="AZ33" s="25"/>
      <c r="BA33" s="26"/>
      <c r="BE33" s="122"/>
      <c r="BF33" s="122"/>
      <c r="BG33" s="122"/>
      <c r="BH33" s="122"/>
      <c r="BI33" s="122"/>
      <c r="BJ33" s="122"/>
      <c r="BK33" s="122"/>
      <c r="BL33" s="122"/>
      <c r="BM33" s="122"/>
      <c r="BN33" s="122"/>
    </row>
    <row r="34" spans="4:66" ht="15" thickBot="1" x14ac:dyDescent="0.35">
      <c r="BE34" s="122"/>
      <c r="BF34" s="122"/>
      <c r="BG34" s="122"/>
      <c r="BH34" s="122"/>
      <c r="BI34" s="122"/>
      <c r="BJ34" s="122"/>
      <c r="BK34" s="122"/>
      <c r="BL34" s="122"/>
      <c r="BM34" s="122"/>
      <c r="BN34" s="122"/>
    </row>
    <row r="35" spans="4:66" ht="15.6" customHeight="1" x14ac:dyDescent="0.3">
      <c r="D35" s="1122" t="s">
        <v>691</v>
      </c>
      <c r="E35" s="1123"/>
      <c r="F35" s="1123"/>
      <c r="G35" s="1123"/>
      <c r="H35" s="1123"/>
      <c r="I35" s="1123"/>
      <c r="J35" s="1123"/>
      <c r="K35" s="1123"/>
      <c r="L35" s="1123"/>
      <c r="M35" s="1123"/>
      <c r="N35" s="1123"/>
      <c r="O35" s="1123"/>
      <c r="P35" s="1123"/>
      <c r="Q35" s="1123"/>
      <c r="R35" s="1123"/>
      <c r="S35" s="1123"/>
      <c r="T35" s="1123"/>
      <c r="U35" s="1123"/>
      <c r="V35" s="1123"/>
      <c r="W35" s="1123"/>
      <c r="X35" s="1123"/>
      <c r="Y35" s="1123"/>
      <c r="Z35" s="1123"/>
      <c r="AA35" s="1123"/>
      <c r="AB35" s="1123"/>
      <c r="AC35" s="1123"/>
      <c r="AD35" s="1123"/>
      <c r="AE35" s="1123"/>
      <c r="AF35" s="1123"/>
      <c r="AG35" s="1123"/>
      <c r="AH35" s="1123"/>
      <c r="AI35" s="1123"/>
      <c r="AJ35" s="1123"/>
      <c r="AK35" s="1123"/>
      <c r="AL35" s="1123"/>
      <c r="AM35" s="1123"/>
      <c r="AN35" s="1123"/>
      <c r="AO35" s="1123"/>
      <c r="AP35" s="1123"/>
      <c r="AQ35" s="1123"/>
      <c r="AR35" s="1123"/>
      <c r="AS35" s="1123"/>
      <c r="AT35" s="1123"/>
      <c r="AU35" s="1123"/>
      <c r="AV35" s="1123"/>
      <c r="AW35" s="1123"/>
      <c r="AX35" s="1123"/>
      <c r="AY35" s="1123"/>
      <c r="AZ35" s="1123"/>
      <c r="BA35" s="1124"/>
      <c r="BE35" s="122"/>
      <c r="BF35" s="122"/>
      <c r="BG35" s="122"/>
      <c r="BH35" s="122"/>
      <c r="BI35" s="122"/>
      <c r="BJ35" s="122"/>
      <c r="BK35" s="122"/>
      <c r="BL35" s="122"/>
      <c r="BM35" s="122"/>
      <c r="BN35" s="122"/>
    </row>
    <row r="36" spans="4:66" ht="15.6" customHeight="1" x14ac:dyDescent="0.3">
      <c r="D36" s="1490" t="s">
        <v>195</v>
      </c>
      <c r="E36" s="1491"/>
      <c r="F36" s="1491"/>
      <c r="G36" s="1491"/>
      <c r="H36" s="1491"/>
      <c r="I36" s="1491"/>
      <c r="J36" s="1491"/>
      <c r="K36" s="1491"/>
      <c r="L36" s="1491"/>
      <c r="M36" s="1491"/>
      <c r="N36" s="1491"/>
      <c r="O36" s="1491"/>
      <c r="P36" s="1491"/>
      <c r="Q36" s="1491"/>
      <c r="R36" s="1491"/>
      <c r="S36" s="1491"/>
      <c r="T36" s="1491"/>
      <c r="U36" s="1491"/>
      <c r="V36" s="1491"/>
      <c r="W36" s="1491"/>
      <c r="X36" s="1491"/>
      <c r="Y36" s="1491"/>
      <c r="Z36" s="1491"/>
      <c r="AA36" s="1491"/>
      <c r="AB36" s="1491"/>
      <c r="AC36" s="1491"/>
      <c r="AD36" s="1491"/>
      <c r="AE36" s="1491"/>
      <c r="AF36" s="1491"/>
      <c r="AG36" s="1491"/>
      <c r="AH36" s="1491"/>
      <c r="AI36" s="1491"/>
      <c r="AJ36" s="1491"/>
      <c r="AK36" s="1491"/>
      <c r="AL36" s="1491"/>
      <c r="AM36" s="1491"/>
      <c r="AN36" s="1491"/>
      <c r="AU36" s="1200"/>
      <c r="AV36" s="1201"/>
      <c r="AW36" s="1201"/>
      <c r="AX36" s="1342"/>
      <c r="BA36" s="23"/>
      <c r="BE36" s="122"/>
      <c r="BF36" s="122"/>
      <c r="BG36" s="122"/>
      <c r="BH36" s="122"/>
      <c r="BI36" s="122"/>
      <c r="BJ36" s="122"/>
      <c r="BK36" s="122"/>
      <c r="BL36" s="122"/>
      <c r="BM36" s="122"/>
      <c r="BN36" s="122"/>
    </row>
    <row r="37" spans="4:66" ht="7.5" customHeight="1" x14ac:dyDescent="0.3">
      <c r="D37" s="840"/>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U37" s="47"/>
      <c r="AV37" s="47"/>
      <c r="AW37" s="47"/>
      <c r="AX37" s="47"/>
      <c r="BA37" s="23"/>
      <c r="BE37" s="122"/>
      <c r="BF37" s="122"/>
      <c r="BG37" s="122"/>
      <c r="BH37" s="122"/>
      <c r="BI37" s="122"/>
      <c r="BJ37" s="122"/>
      <c r="BK37" s="122"/>
      <c r="BL37" s="122"/>
      <c r="BM37" s="122"/>
      <c r="BN37" s="122"/>
    </row>
    <row r="38" spans="4:66" ht="15.6" customHeight="1" x14ac:dyDescent="0.3">
      <c r="D38" s="848" t="s">
        <v>692</v>
      </c>
      <c r="E38" s="849"/>
      <c r="F38" s="849"/>
      <c r="G38" s="849"/>
      <c r="H38" s="849"/>
      <c r="I38" s="849"/>
      <c r="J38" s="849"/>
      <c r="K38" s="849"/>
      <c r="L38" s="849"/>
      <c r="M38" s="849"/>
      <c r="N38" s="849"/>
      <c r="O38" s="849"/>
      <c r="P38" s="849"/>
      <c r="Q38" s="849"/>
      <c r="R38" s="849"/>
      <c r="S38" s="849"/>
      <c r="T38" s="849"/>
      <c r="U38" s="849"/>
      <c r="V38" s="849"/>
      <c r="W38" s="849"/>
      <c r="X38" s="849"/>
      <c r="Y38" s="849"/>
      <c r="Z38" s="849"/>
      <c r="AA38" s="849"/>
      <c r="AB38" s="849"/>
      <c r="AC38" s="849"/>
      <c r="AD38" s="126"/>
      <c r="AE38" s="126"/>
      <c r="AF38" s="126"/>
      <c r="AG38" s="126"/>
      <c r="AH38" s="126"/>
      <c r="AI38" s="126"/>
      <c r="AJ38" s="126"/>
      <c r="AK38" s="126"/>
      <c r="AL38" s="126"/>
      <c r="AM38" s="126"/>
      <c r="AN38" s="126"/>
      <c r="AO38" s="126"/>
      <c r="AU38" s="1200"/>
      <c r="AV38" s="1201"/>
      <c r="AW38" s="1201"/>
      <c r="AX38" s="1342"/>
      <c r="BA38" s="23"/>
      <c r="BE38" s="122"/>
      <c r="BF38" s="122"/>
      <c r="BG38" s="122"/>
      <c r="BH38" s="122"/>
      <c r="BI38" s="122"/>
      <c r="BJ38" s="122"/>
      <c r="BK38" s="122"/>
      <c r="BL38" s="122"/>
      <c r="BM38" s="122"/>
      <c r="BN38" s="122"/>
    </row>
    <row r="39" spans="4:66" ht="7.5" customHeight="1" x14ac:dyDescent="0.3">
      <c r="D39" s="845"/>
      <c r="E39" s="846"/>
      <c r="F39" s="846"/>
      <c r="G39" s="846"/>
      <c r="H39" s="846"/>
      <c r="I39" s="846"/>
      <c r="J39" s="846"/>
      <c r="K39" s="846"/>
      <c r="L39" s="846"/>
      <c r="M39" s="846"/>
      <c r="N39" s="846"/>
      <c r="O39" s="846"/>
      <c r="P39" s="846"/>
      <c r="Q39" s="846"/>
      <c r="R39" s="846"/>
      <c r="S39" s="846"/>
      <c r="T39" s="846"/>
      <c r="U39" s="846"/>
      <c r="V39" s="846"/>
      <c r="W39" s="846"/>
      <c r="X39" s="846"/>
      <c r="Y39" s="846"/>
      <c r="Z39" s="846"/>
      <c r="AA39" s="846"/>
      <c r="AB39" s="846"/>
      <c r="AC39" s="846"/>
      <c r="AG39" s="47"/>
      <c r="AH39" s="47"/>
      <c r="AI39" s="47"/>
      <c r="AJ39" s="47"/>
      <c r="BA39" s="23"/>
      <c r="BE39" s="122"/>
      <c r="BF39" s="122"/>
      <c r="BG39" s="122"/>
      <c r="BH39" s="122"/>
      <c r="BI39" s="122"/>
      <c r="BJ39" s="122"/>
      <c r="BK39" s="122"/>
      <c r="BL39" s="122"/>
      <c r="BM39" s="122"/>
      <c r="BN39" s="122"/>
    </row>
    <row r="40" spans="4:66" ht="15.6" customHeight="1" x14ac:dyDescent="0.3">
      <c r="D40" s="1528" t="s">
        <v>712</v>
      </c>
      <c r="E40" s="1379"/>
      <c r="F40" s="1379"/>
      <c r="G40" s="1379"/>
      <c r="H40" s="1379"/>
      <c r="I40" s="1379"/>
      <c r="J40" s="1379"/>
      <c r="K40" s="1379"/>
      <c r="L40" s="1379"/>
      <c r="M40" s="1379"/>
      <c r="N40" s="1379"/>
      <c r="O40" s="1379"/>
      <c r="P40" s="1379"/>
      <c r="Q40" s="1379"/>
      <c r="R40" s="1379"/>
      <c r="S40" s="1379"/>
      <c r="T40" s="1379"/>
      <c r="U40" s="1379"/>
      <c r="V40" s="1379"/>
      <c r="W40" s="1379"/>
      <c r="X40" s="1379"/>
      <c r="Y40" s="1379"/>
      <c r="Z40" s="1379"/>
      <c r="AA40" s="1379"/>
      <c r="AB40" s="1379"/>
      <c r="AC40" s="1379"/>
      <c r="AD40" s="1379"/>
      <c r="AE40" s="1379"/>
      <c r="AF40" s="1379"/>
      <c r="AG40" s="1379"/>
      <c r="AH40" s="1379"/>
      <c r="AI40" s="1379"/>
      <c r="AJ40" s="1379"/>
      <c r="AK40" s="1379"/>
      <c r="AL40" s="1379"/>
      <c r="AU40" s="1200"/>
      <c r="AV40" s="1201"/>
      <c r="AW40" s="1201"/>
      <c r="AX40" s="1342"/>
      <c r="BA40" s="23"/>
      <c r="BE40" s="122"/>
      <c r="BF40" s="122"/>
      <c r="BG40" s="122"/>
      <c r="BH40" s="122"/>
      <c r="BI40" s="122"/>
      <c r="BJ40" s="122"/>
      <c r="BK40" s="122"/>
      <c r="BL40" s="122"/>
      <c r="BM40" s="122"/>
      <c r="BN40" s="122"/>
    </row>
    <row r="41" spans="4:66" ht="7.5" customHeight="1" x14ac:dyDescent="0.3">
      <c r="D41" s="840"/>
      <c r="E41" s="113"/>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U41" s="47"/>
      <c r="AV41" s="47"/>
      <c r="AW41" s="47"/>
      <c r="AX41" s="47"/>
      <c r="BA41" s="23"/>
      <c r="BE41" s="122"/>
      <c r="BF41" s="122"/>
      <c r="BG41" s="122"/>
      <c r="BH41" s="122"/>
      <c r="BI41" s="122"/>
      <c r="BJ41" s="122"/>
      <c r="BK41" s="122"/>
      <c r="BL41" s="122"/>
      <c r="BM41" s="122"/>
      <c r="BN41" s="122"/>
    </row>
    <row r="42" spans="4:66" ht="15.6" customHeight="1" x14ac:dyDescent="0.3">
      <c r="D42" s="1490" t="s">
        <v>711</v>
      </c>
      <c r="E42" s="1491"/>
      <c r="F42" s="1491"/>
      <c r="G42" s="1491"/>
      <c r="H42" s="1491"/>
      <c r="I42" s="1491"/>
      <c r="J42" s="1491"/>
      <c r="K42" s="1491"/>
      <c r="L42" s="1491"/>
      <c r="M42" s="1491"/>
      <c r="N42" s="1491"/>
      <c r="O42" s="1491"/>
      <c r="P42" s="1491"/>
      <c r="Q42" s="1491"/>
      <c r="R42" s="1491"/>
      <c r="S42" s="1491"/>
      <c r="T42" s="1491"/>
      <c r="U42" s="1491"/>
      <c r="V42" s="1491"/>
      <c r="W42" s="1491"/>
      <c r="X42" s="1491"/>
      <c r="Y42" s="1491"/>
      <c r="Z42" s="1491"/>
      <c r="AA42" s="1491"/>
      <c r="AB42" s="1491"/>
      <c r="AC42" s="1491"/>
      <c r="AD42" s="1491"/>
      <c r="AE42" s="1491"/>
      <c r="AF42" s="1491"/>
      <c r="AG42" s="1491"/>
      <c r="AH42" s="1491"/>
      <c r="AI42" s="1491"/>
      <c r="AJ42" s="1491"/>
      <c r="AK42" s="1491"/>
      <c r="AL42" s="1491"/>
      <c r="AM42" s="1491"/>
      <c r="AN42" s="1491"/>
      <c r="AO42" s="1491"/>
      <c r="AP42" s="1491"/>
      <c r="AQ42" s="1491"/>
      <c r="AT42" s="1499"/>
      <c r="AU42" s="1500"/>
      <c r="AV42" s="1500"/>
      <c r="AW42" s="1500"/>
      <c r="AX42" s="1500"/>
      <c r="AY42" s="1501"/>
      <c r="BA42" s="23"/>
      <c r="BE42" s="122"/>
      <c r="BF42" s="122"/>
      <c r="BG42" s="122"/>
      <c r="BH42" s="122"/>
      <c r="BI42" s="122"/>
      <c r="BJ42" s="122"/>
      <c r="BK42" s="122"/>
      <c r="BL42" s="122"/>
      <c r="BM42" s="122"/>
      <c r="BN42" s="122"/>
    </row>
    <row r="43" spans="4:66" ht="15.6" customHeight="1" thickBot="1" x14ac:dyDescent="0.35">
      <c r="D43" s="842"/>
      <c r="E43" s="843"/>
      <c r="F43" s="843"/>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3"/>
      <c r="AL43" s="843"/>
      <c r="AM43" s="843"/>
      <c r="AN43" s="843"/>
      <c r="AO43" s="843"/>
      <c r="AP43" s="843"/>
      <c r="AQ43" s="843"/>
      <c r="AR43" s="25"/>
      <c r="AS43" s="25"/>
      <c r="AT43" s="149"/>
      <c r="AU43" s="149"/>
      <c r="AV43" s="149"/>
      <c r="AW43" s="149"/>
      <c r="AX43" s="149"/>
      <c r="AY43" s="149"/>
      <c r="AZ43" s="25"/>
      <c r="BA43" s="26"/>
      <c r="BE43" s="122"/>
      <c r="BF43" s="122"/>
      <c r="BG43" s="122"/>
      <c r="BH43" s="122"/>
      <c r="BI43" s="122"/>
      <c r="BJ43" s="122"/>
      <c r="BK43" s="122"/>
      <c r="BL43" s="122"/>
      <c r="BM43" s="122"/>
      <c r="BN43" s="122"/>
    </row>
    <row r="44" spans="4:66" ht="15.6" customHeight="1" thickBot="1" x14ac:dyDescent="0.35">
      <c r="D44" s="113"/>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T44" s="9"/>
      <c r="AU44" s="9"/>
      <c r="AV44" s="9"/>
      <c r="AW44" s="9"/>
      <c r="AX44" s="9"/>
      <c r="AY44" s="9"/>
      <c r="BE44" s="122"/>
      <c r="BF44" s="122"/>
      <c r="BG44" s="122"/>
      <c r="BH44" s="122"/>
      <c r="BI44" s="122"/>
      <c r="BJ44" s="122"/>
      <c r="BK44" s="122"/>
      <c r="BL44" s="122"/>
      <c r="BM44" s="122"/>
      <c r="BN44" s="122"/>
    </row>
    <row r="45" spans="4:66" ht="15.6" customHeight="1" x14ac:dyDescent="0.3">
      <c r="D45" s="1525" t="s">
        <v>693</v>
      </c>
      <c r="E45" s="1526"/>
      <c r="F45" s="1526"/>
      <c r="G45" s="1526"/>
      <c r="H45" s="1526"/>
      <c r="I45" s="1526"/>
      <c r="J45" s="1526"/>
      <c r="K45" s="1526"/>
      <c r="L45" s="1526"/>
      <c r="M45" s="1526"/>
      <c r="N45" s="1526"/>
      <c r="O45" s="1526"/>
      <c r="P45" s="1526"/>
      <c r="Q45" s="1526"/>
      <c r="R45" s="1526"/>
      <c r="S45" s="1526"/>
      <c r="T45" s="1526"/>
      <c r="U45" s="1526"/>
      <c r="V45" s="1526"/>
      <c r="W45" s="1526"/>
      <c r="X45" s="1526"/>
      <c r="Y45" s="1526"/>
      <c r="Z45" s="1526"/>
      <c r="AA45" s="1526"/>
      <c r="AB45" s="1526"/>
      <c r="AC45" s="1526"/>
      <c r="AD45" s="1526"/>
      <c r="AE45" s="1526"/>
      <c r="AF45" s="1526"/>
      <c r="AG45" s="1526"/>
      <c r="AH45" s="1526"/>
      <c r="AI45" s="1526"/>
      <c r="AJ45" s="1526"/>
      <c r="AK45" s="1526"/>
      <c r="AL45" s="1526"/>
      <c r="AM45" s="1526"/>
      <c r="AN45" s="1526"/>
      <c r="AO45" s="1526"/>
      <c r="AP45" s="1526"/>
      <c r="AQ45" s="1526"/>
      <c r="AR45" s="1526"/>
      <c r="AS45" s="1526"/>
      <c r="AT45" s="1526"/>
      <c r="AU45" s="1526"/>
      <c r="AV45" s="1526"/>
      <c r="AW45" s="1526"/>
      <c r="AX45" s="1526"/>
      <c r="AY45" s="1526"/>
      <c r="AZ45" s="1526"/>
      <c r="BA45" s="1527"/>
      <c r="BE45" s="122"/>
      <c r="BF45" s="122"/>
      <c r="BG45" s="122"/>
      <c r="BH45" s="122"/>
      <c r="BI45" s="122"/>
      <c r="BJ45" s="122"/>
      <c r="BK45" s="122"/>
      <c r="BL45" s="122"/>
      <c r="BM45" s="122"/>
      <c r="BN45" s="122"/>
    </row>
    <row r="46" spans="4:66" ht="15.6" customHeight="1" x14ac:dyDescent="0.3">
      <c r="D46" s="1490" t="s">
        <v>199</v>
      </c>
      <c r="E46" s="1491"/>
      <c r="F46" s="1491"/>
      <c r="G46" s="1491"/>
      <c r="H46" s="1491"/>
      <c r="I46" s="1491"/>
      <c r="J46" s="1491"/>
      <c r="K46" s="1491"/>
      <c r="L46" s="1491"/>
      <c r="M46" s="1491"/>
      <c r="N46" s="1491"/>
      <c r="O46" s="1491"/>
      <c r="P46" s="1491"/>
      <c r="Q46" s="1491"/>
      <c r="R46" s="1491"/>
      <c r="S46" s="1491"/>
      <c r="T46" s="1491"/>
      <c r="U46" s="1491"/>
      <c r="V46" s="1491"/>
      <c r="W46" s="1491"/>
      <c r="X46" s="1491"/>
      <c r="Y46" s="1491"/>
      <c r="Z46" s="1491"/>
      <c r="AA46" s="1491"/>
      <c r="AB46" s="1491"/>
      <c r="AC46" s="1491"/>
      <c r="AD46" s="1491"/>
      <c r="AE46" s="1491"/>
      <c r="AF46" s="1491"/>
      <c r="AG46" s="1491"/>
      <c r="AH46" s="1491"/>
      <c r="AI46" s="1491"/>
      <c r="AJ46" s="1491"/>
      <c r="AU46" s="1200"/>
      <c r="AV46" s="1201"/>
      <c r="AW46" s="1201"/>
      <c r="AX46" s="1342"/>
      <c r="BA46" s="23"/>
      <c r="BE46" s="122"/>
      <c r="BF46" s="122"/>
      <c r="BG46" s="122"/>
      <c r="BH46" s="122"/>
      <c r="BI46" s="122"/>
      <c r="BJ46" s="122"/>
      <c r="BK46" s="122"/>
      <c r="BL46" s="122"/>
      <c r="BM46" s="122"/>
      <c r="BN46" s="122"/>
    </row>
    <row r="47" spans="4:66" ht="7.5" customHeight="1" x14ac:dyDescent="0.3">
      <c r="D47" s="840"/>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U47" s="47"/>
      <c r="AV47" s="47"/>
      <c r="AW47" s="47"/>
      <c r="AX47" s="47"/>
      <c r="BA47" s="23"/>
      <c r="BE47" s="122"/>
      <c r="BF47" s="122"/>
      <c r="BG47" s="122"/>
      <c r="BH47" s="122"/>
      <c r="BI47" s="122"/>
      <c r="BJ47" s="122"/>
      <c r="BK47" s="122"/>
      <c r="BL47" s="122"/>
      <c r="BM47" s="122"/>
      <c r="BN47" s="122"/>
    </row>
    <row r="48" spans="4:66" x14ac:dyDescent="0.3">
      <c r="D48" s="1523" t="s">
        <v>200</v>
      </c>
      <c r="E48" s="1524"/>
      <c r="F48" s="1524"/>
      <c r="G48" s="1524"/>
      <c r="H48" s="1524"/>
      <c r="I48" s="1524"/>
      <c r="J48" s="1524"/>
      <c r="K48" s="1524"/>
      <c r="L48" s="1524"/>
      <c r="M48" s="1524"/>
      <c r="N48" s="1524"/>
      <c r="O48" s="1524"/>
      <c r="P48" s="1524"/>
      <c r="Q48" s="1524"/>
      <c r="R48" s="1524"/>
      <c r="S48" s="1524"/>
      <c r="T48" s="1524"/>
      <c r="U48" s="1524"/>
      <c r="V48" s="1524"/>
      <c r="W48" s="1524"/>
      <c r="X48" s="1524"/>
      <c r="Y48" s="1524"/>
      <c r="Z48" s="1524"/>
      <c r="AA48" s="1524"/>
      <c r="AB48" s="1524"/>
      <c r="AC48" s="1524"/>
      <c r="AD48" s="1524"/>
      <c r="AE48" s="1524"/>
      <c r="AF48" s="1524"/>
      <c r="AG48" s="1524"/>
      <c r="AH48" s="1524"/>
      <c r="AI48" s="1524"/>
      <c r="AJ48" s="1524"/>
      <c r="AK48" s="1524"/>
      <c r="AL48" s="1524"/>
      <c r="AU48" s="1200"/>
      <c r="AV48" s="1201"/>
      <c r="AW48" s="1201"/>
      <c r="AX48" s="1342"/>
      <c r="BA48" s="23"/>
      <c r="BE48" s="122"/>
      <c r="BF48" s="122"/>
      <c r="BG48" s="122"/>
      <c r="BH48" s="122"/>
      <c r="BI48" s="122"/>
      <c r="BJ48" s="122"/>
      <c r="BK48" s="122"/>
      <c r="BL48" s="122"/>
      <c r="BM48" s="122"/>
      <c r="BN48" s="122"/>
    </row>
    <row r="49" spans="4:66" ht="7.5" customHeight="1" x14ac:dyDescent="0.3">
      <c r="D49" s="840"/>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U49" s="47"/>
      <c r="AV49" s="47"/>
      <c r="AW49" s="47"/>
      <c r="AX49" s="47"/>
      <c r="BA49" s="23"/>
      <c r="BE49" s="122"/>
      <c r="BF49" s="122"/>
      <c r="BG49" s="122"/>
      <c r="BH49" s="122"/>
      <c r="BI49" s="122"/>
      <c r="BJ49" s="122"/>
      <c r="BK49" s="122"/>
      <c r="BL49" s="122"/>
      <c r="BM49" s="122"/>
      <c r="BN49" s="122"/>
    </row>
    <row r="50" spans="4:66" ht="15.6" customHeight="1" x14ac:dyDescent="0.3">
      <c r="D50" s="1490" t="s">
        <v>709</v>
      </c>
      <c r="E50" s="1491"/>
      <c r="F50" s="1491"/>
      <c r="G50" s="1491"/>
      <c r="H50" s="1491"/>
      <c r="I50" s="1491"/>
      <c r="J50" s="1491"/>
      <c r="K50" s="1491"/>
      <c r="L50" s="1491"/>
      <c r="M50" s="1491"/>
      <c r="N50" s="1491"/>
      <c r="O50" s="1491"/>
      <c r="P50" s="1491"/>
      <c r="Q50" s="1491"/>
      <c r="R50" s="1491"/>
      <c r="S50" s="1491"/>
      <c r="T50" s="1491"/>
      <c r="U50" s="1491"/>
      <c r="V50" s="1491"/>
      <c r="W50" s="1491"/>
      <c r="X50" s="1491"/>
      <c r="Y50" s="1491"/>
      <c r="Z50" s="1491"/>
      <c r="AA50" s="1491"/>
      <c r="AB50" s="1491"/>
      <c r="AC50" s="1491"/>
      <c r="AD50" s="1491"/>
      <c r="AE50" s="1491"/>
      <c r="AF50" s="1491"/>
      <c r="AG50" s="1491"/>
      <c r="AH50" s="1491"/>
      <c r="AI50" s="1491"/>
      <c r="AJ50" s="1491"/>
      <c r="AK50" s="1491"/>
      <c r="AL50" s="1491"/>
      <c r="AM50" s="1491"/>
      <c r="AN50" s="1491"/>
      <c r="AT50" s="1499"/>
      <c r="AU50" s="1500"/>
      <c r="AV50" s="1500"/>
      <c r="AW50" s="1500"/>
      <c r="AX50" s="1500"/>
      <c r="AY50" s="1501"/>
      <c r="BA50" s="23"/>
      <c r="BE50" s="122"/>
      <c r="BF50" s="122"/>
      <c r="BG50" s="122"/>
      <c r="BH50" s="122"/>
      <c r="BI50" s="122"/>
      <c r="BJ50" s="122"/>
      <c r="BK50" s="122"/>
      <c r="BL50" s="122"/>
      <c r="BM50" s="122"/>
      <c r="BN50" s="122"/>
    </row>
    <row r="51" spans="4:66" ht="7.5" customHeight="1" thickBot="1" x14ac:dyDescent="0.35">
      <c r="D51" s="842"/>
      <c r="E51" s="843"/>
      <c r="F51" s="843"/>
      <c r="G51" s="843"/>
      <c r="H51" s="843"/>
      <c r="I51" s="843"/>
      <c r="J51" s="843"/>
      <c r="K51" s="843"/>
      <c r="L51" s="843"/>
      <c r="M51" s="843"/>
      <c r="N51" s="843"/>
      <c r="O51" s="843"/>
      <c r="P51" s="843"/>
      <c r="Q51" s="843"/>
      <c r="R51" s="843"/>
      <c r="S51" s="843"/>
      <c r="T51" s="843"/>
      <c r="U51" s="843"/>
      <c r="V51" s="843"/>
      <c r="W51" s="843"/>
      <c r="X51" s="843"/>
      <c r="Y51" s="843"/>
      <c r="Z51" s="843"/>
      <c r="AA51" s="843"/>
      <c r="AB51" s="843"/>
      <c r="AC51" s="843"/>
      <c r="AD51" s="843"/>
      <c r="AE51" s="843"/>
      <c r="AF51" s="843"/>
      <c r="AG51" s="843"/>
      <c r="AH51" s="843"/>
      <c r="AI51" s="843"/>
      <c r="AJ51" s="843"/>
      <c r="AK51" s="843"/>
      <c r="AL51" s="843"/>
      <c r="AM51" s="843"/>
      <c r="AN51" s="843"/>
      <c r="AO51" s="25"/>
      <c r="AP51" s="25"/>
      <c r="AQ51" s="25"/>
      <c r="AR51" s="25"/>
      <c r="AS51" s="25"/>
      <c r="AT51" s="149"/>
      <c r="AU51" s="149"/>
      <c r="AV51" s="149"/>
      <c r="AW51" s="149"/>
      <c r="AX51" s="149"/>
      <c r="AY51" s="149"/>
      <c r="AZ51" s="25"/>
      <c r="BA51" s="26"/>
      <c r="BE51" s="122"/>
      <c r="BF51" s="122"/>
      <c r="BG51" s="122"/>
      <c r="BH51" s="122"/>
      <c r="BI51" s="122"/>
      <c r="BJ51" s="122"/>
      <c r="BK51" s="122"/>
      <c r="BL51" s="122"/>
      <c r="BM51" s="122"/>
      <c r="BN51" s="122"/>
    </row>
    <row r="52" spans="4:66" ht="15.6" customHeight="1" x14ac:dyDescent="0.3">
      <c r="BE52" s="122"/>
      <c r="BF52" s="122"/>
      <c r="BG52" s="122"/>
      <c r="BH52" s="122"/>
      <c r="BI52" s="122"/>
      <c r="BJ52" s="122"/>
      <c r="BK52" s="122"/>
      <c r="BL52" s="122"/>
      <c r="BM52" s="122"/>
      <c r="BN52" s="122"/>
    </row>
    <row r="53" spans="4:66" ht="7.5" customHeight="1" thickBot="1" x14ac:dyDescent="0.35">
      <c r="D53" s="846"/>
      <c r="E53" s="846"/>
      <c r="F53" s="846"/>
      <c r="G53" s="846"/>
      <c r="H53" s="846"/>
      <c r="I53" s="846"/>
      <c r="J53" s="846"/>
      <c r="K53" s="846"/>
      <c r="L53" s="846"/>
      <c r="M53" s="846"/>
      <c r="N53" s="846"/>
      <c r="O53" s="846"/>
      <c r="P53" s="846"/>
      <c r="Q53" s="846"/>
      <c r="R53" s="846"/>
      <c r="S53" s="846"/>
      <c r="T53" s="846"/>
      <c r="U53" s="846"/>
      <c r="V53" s="846"/>
      <c r="W53" s="846"/>
      <c r="X53" s="846"/>
      <c r="Y53" s="846"/>
      <c r="Z53" s="846"/>
      <c r="AA53" s="846"/>
      <c r="AB53" s="846"/>
      <c r="AC53" s="846"/>
      <c r="AD53" s="846"/>
      <c r="AE53" s="846"/>
      <c r="AG53" s="47"/>
      <c r="AH53" s="47"/>
      <c r="AI53" s="47"/>
      <c r="AJ53" s="47"/>
      <c r="BE53" s="122"/>
      <c r="BF53" s="122"/>
      <c r="BG53" s="122"/>
      <c r="BH53" s="122"/>
      <c r="BI53" s="122"/>
      <c r="BJ53" s="122"/>
      <c r="BK53" s="122"/>
      <c r="BL53" s="122"/>
      <c r="BM53" s="122"/>
      <c r="BN53" s="122"/>
    </row>
    <row r="54" spans="4:66" ht="15.6" customHeight="1" x14ac:dyDescent="0.3">
      <c r="D54" s="1525" t="s">
        <v>694</v>
      </c>
      <c r="E54" s="1526"/>
      <c r="F54" s="1526"/>
      <c r="G54" s="1526"/>
      <c r="H54" s="1526"/>
      <c r="I54" s="1526"/>
      <c r="J54" s="1526"/>
      <c r="K54" s="1526"/>
      <c r="L54" s="1526"/>
      <c r="M54" s="1526"/>
      <c r="N54" s="1526"/>
      <c r="O54" s="1526"/>
      <c r="P54" s="1526"/>
      <c r="Q54" s="1526"/>
      <c r="R54" s="1526"/>
      <c r="S54" s="1526"/>
      <c r="T54" s="1526"/>
      <c r="U54" s="1526"/>
      <c r="V54" s="1526"/>
      <c r="W54" s="1526"/>
      <c r="X54" s="1526"/>
      <c r="Y54" s="1526"/>
      <c r="Z54" s="1526"/>
      <c r="AA54" s="1526"/>
      <c r="AB54" s="1526"/>
      <c r="AC54" s="1526"/>
      <c r="AD54" s="1526"/>
      <c r="AE54" s="1526"/>
      <c r="AF54" s="1526"/>
      <c r="AG54" s="1526"/>
      <c r="AH54" s="1526"/>
      <c r="AI54" s="1526"/>
      <c r="AJ54" s="1526"/>
      <c r="AK54" s="1526"/>
      <c r="AL54" s="1526"/>
      <c r="AM54" s="1526"/>
      <c r="AN54" s="1526"/>
      <c r="AO54" s="1526"/>
      <c r="AP54" s="1526"/>
      <c r="AQ54" s="1526"/>
      <c r="AR54" s="1526"/>
      <c r="AS54" s="1526"/>
      <c r="AT54" s="1526"/>
      <c r="AU54" s="1526"/>
      <c r="AV54" s="1526"/>
      <c r="AW54" s="1526"/>
      <c r="AX54" s="1526"/>
      <c r="AY54" s="1526"/>
      <c r="AZ54" s="1526"/>
      <c r="BA54" s="1527"/>
      <c r="BE54" s="122"/>
      <c r="BF54" s="122"/>
      <c r="BG54" s="122"/>
      <c r="BH54" s="122"/>
      <c r="BI54" s="122"/>
      <c r="BJ54" s="122"/>
      <c r="BK54" s="122"/>
      <c r="BL54" s="122"/>
      <c r="BM54" s="122"/>
      <c r="BN54" s="122"/>
    </row>
    <row r="55" spans="4:66" ht="15.6" customHeight="1" x14ac:dyDescent="0.3">
      <c r="D55" s="1490" t="s">
        <v>707</v>
      </c>
      <c r="E55" s="1491"/>
      <c r="F55" s="1491"/>
      <c r="G55" s="1491"/>
      <c r="H55" s="1491"/>
      <c r="I55" s="1491"/>
      <c r="J55" s="1491"/>
      <c r="K55" s="1491"/>
      <c r="L55" s="1491"/>
      <c r="M55" s="1491"/>
      <c r="N55" s="1491"/>
      <c r="O55" s="1491"/>
      <c r="P55" s="1491"/>
      <c r="Q55" s="1491"/>
      <c r="R55" s="1491"/>
      <c r="S55" s="1491"/>
      <c r="T55" s="1491"/>
      <c r="U55" s="1491"/>
      <c r="V55" s="1491"/>
      <c r="W55" s="1491"/>
      <c r="X55" s="1491"/>
      <c r="Y55" s="1491"/>
      <c r="Z55" s="1491"/>
      <c r="AA55" s="1491"/>
      <c r="AB55" s="1491"/>
      <c r="AC55" s="1491"/>
      <c r="AD55" s="1491"/>
      <c r="AE55" s="1491"/>
      <c r="AF55" s="1491"/>
      <c r="AG55" s="1491"/>
      <c r="AH55" s="1491"/>
      <c r="AI55" s="1491"/>
      <c r="AJ55" s="1491"/>
      <c r="AU55" s="1200"/>
      <c r="AV55" s="1201"/>
      <c r="AW55" s="1201"/>
      <c r="AX55" s="1342"/>
      <c r="BA55" s="23"/>
      <c r="BE55" s="122"/>
      <c r="BF55" s="122"/>
      <c r="BG55" s="122"/>
      <c r="BH55" s="122"/>
      <c r="BI55" s="122"/>
      <c r="BJ55" s="122"/>
      <c r="BK55" s="122"/>
      <c r="BL55" s="122"/>
      <c r="BM55" s="122"/>
      <c r="BN55" s="122"/>
    </row>
    <row r="56" spans="4:66" ht="7.5" customHeight="1" x14ac:dyDescent="0.3">
      <c r="D56" s="840"/>
      <c r="E56" s="113"/>
      <c r="F56" s="113"/>
      <c r="G56" s="113"/>
      <c r="H56" s="113"/>
      <c r="I56" s="113"/>
      <c r="J56" s="113"/>
      <c r="K56" s="113"/>
      <c r="L56" s="113"/>
      <c r="M56" s="113"/>
      <c r="N56" s="113"/>
      <c r="O56" s="113"/>
      <c r="P56" s="113"/>
      <c r="Q56" s="113"/>
      <c r="R56" s="113"/>
      <c r="S56" s="113"/>
      <c r="T56" s="113"/>
      <c r="U56" s="113"/>
      <c r="V56" s="113"/>
      <c r="W56" s="113"/>
      <c r="X56" s="113"/>
      <c r="Y56" s="113"/>
      <c r="Z56" s="113"/>
      <c r="AA56" s="113"/>
      <c r="AB56" s="113"/>
      <c r="AC56" s="113"/>
      <c r="AD56" s="113"/>
      <c r="AE56" s="113"/>
      <c r="AF56" s="113"/>
      <c r="AG56" s="113"/>
      <c r="AH56" s="113"/>
      <c r="AI56" s="113"/>
      <c r="AJ56" s="113"/>
      <c r="AU56" s="47"/>
      <c r="AV56" s="47"/>
      <c r="AW56" s="47"/>
      <c r="AX56" s="47"/>
      <c r="BA56" s="23"/>
      <c r="BE56" s="122"/>
      <c r="BF56" s="122"/>
      <c r="BG56" s="122"/>
      <c r="BH56" s="122"/>
      <c r="BI56" s="122"/>
      <c r="BJ56" s="122"/>
      <c r="BK56" s="122"/>
      <c r="BL56" s="122"/>
      <c r="BM56" s="122"/>
      <c r="BN56" s="122"/>
    </row>
    <row r="57" spans="4:66" ht="15.6" customHeight="1" x14ac:dyDescent="0.3">
      <c r="D57" s="1523" t="s">
        <v>708</v>
      </c>
      <c r="E57" s="1524"/>
      <c r="F57" s="1524"/>
      <c r="G57" s="1524"/>
      <c r="H57" s="1524"/>
      <c r="I57" s="1524"/>
      <c r="J57" s="1524"/>
      <c r="K57" s="1524"/>
      <c r="L57" s="1524"/>
      <c r="M57" s="1524"/>
      <c r="N57" s="1524"/>
      <c r="O57" s="1524"/>
      <c r="P57" s="1524"/>
      <c r="Q57" s="1524"/>
      <c r="R57" s="1524"/>
      <c r="S57" s="1524"/>
      <c r="T57" s="1524"/>
      <c r="U57" s="1524"/>
      <c r="V57" s="1524"/>
      <c r="W57" s="1524"/>
      <c r="X57" s="1524"/>
      <c r="Y57" s="1524"/>
      <c r="Z57" s="1524"/>
      <c r="AA57" s="1524"/>
      <c r="AB57" s="1524"/>
      <c r="AC57" s="1524"/>
      <c r="AD57" s="1524"/>
      <c r="AE57" s="1524"/>
      <c r="AF57" s="1524"/>
      <c r="AG57" s="1524"/>
      <c r="AH57" s="1524"/>
      <c r="AI57" s="1524"/>
      <c r="AJ57" s="1524"/>
      <c r="AK57" s="1524"/>
      <c r="AL57" s="1524"/>
      <c r="AU57" s="1200"/>
      <c r="AV57" s="1201"/>
      <c r="AW57" s="1201"/>
      <c r="AX57" s="1342"/>
      <c r="BA57" s="23"/>
      <c r="BE57" s="122"/>
      <c r="BF57" s="122"/>
      <c r="BG57" s="122"/>
      <c r="BH57" s="122"/>
      <c r="BI57" s="122"/>
      <c r="BJ57" s="122"/>
      <c r="BK57" s="122"/>
      <c r="BL57" s="122"/>
      <c r="BM57" s="122"/>
      <c r="BN57" s="122"/>
    </row>
    <row r="58" spans="4:66" ht="7.5" customHeight="1" x14ac:dyDescent="0.3">
      <c r="D58" s="840"/>
      <c r="E58" s="113"/>
      <c r="F58" s="113"/>
      <c r="G58" s="113"/>
      <c r="H58" s="113"/>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U58" s="47"/>
      <c r="AV58" s="47"/>
      <c r="AW58" s="47"/>
      <c r="AX58" s="47"/>
      <c r="BA58" s="23"/>
      <c r="BE58" s="122"/>
      <c r="BF58" s="122"/>
      <c r="BG58" s="122"/>
      <c r="BH58" s="122"/>
      <c r="BI58" s="122"/>
      <c r="BJ58" s="122"/>
      <c r="BK58" s="122"/>
      <c r="BL58" s="122"/>
      <c r="BM58" s="122"/>
      <c r="BN58" s="122"/>
    </row>
    <row r="59" spans="4:66" ht="15.6" customHeight="1" x14ac:dyDescent="0.3">
      <c r="D59" s="1490" t="s">
        <v>709</v>
      </c>
      <c r="E59" s="1491"/>
      <c r="F59" s="1491"/>
      <c r="G59" s="1491"/>
      <c r="H59" s="1491"/>
      <c r="I59" s="1491"/>
      <c r="J59" s="1491"/>
      <c r="K59" s="1491"/>
      <c r="L59" s="1491"/>
      <c r="M59" s="1491"/>
      <c r="N59" s="1491"/>
      <c r="O59" s="1491"/>
      <c r="P59" s="1491"/>
      <c r="Q59" s="1491"/>
      <c r="R59" s="1491"/>
      <c r="S59" s="1491"/>
      <c r="T59" s="1491"/>
      <c r="U59" s="1491"/>
      <c r="V59" s="1491"/>
      <c r="W59" s="1491"/>
      <c r="X59" s="1491"/>
      <c r="Y59" s="1491"/>
      <c r="Z59" s="1491"/>
      <c r="AA59" s="1491"/>
      <c r="AB59" s="1491"/>
      <c r="AC59" s="1491"/>
      <c r="AD59" s="1491"/>
      <c r="AE59" s="1491"/>
      <c r="AF59" s="1491"/>
      <c r="AG59" s="1491"/>
      <c r="AH59" s="1491"/>
      <c r="AI59" s="1491"/>
      <c r="AJ59" s="1491"/>
      <c r="AK59" s="1491"/>
      <c r="AL59" s="1491"/>
      <c r="AM59" s="1491"/>
      <c r="AN59" s="1491"/>
      <c r="AT59" s="1499"/>
      <c r="AU59" s="1500"/>
      <c r="AV59" s="1500"/>
      <c r="AW59" s="1500"/>
      <c r="AX59" s="1500"/>
      <c r="AY59" s="1501"/>
      <c r="BA59" s="23"/>
      <c r="BE59" s="122"/>
      <c r="BF59" s="122"/>
      <c r="BG59" s="122"/>
      <c r="BH59" s="122"/>
      <c r="BI59" s="122"/>
      <c r="BJ59" s="122"/>
      <c r="BK59" s="122"/>
      <c r="BL59" s="122"/>
      <c r="BM59" s="122"/>
      <c r="BN59" s="122"/>
    </row>
    <row r="60" spans="4:66" ht="15.6" customHeight="1" thickBot="1" x14ac:dyDescent="0.35">
      <c r="D60" s="842"/>
      <c r="E60" s="25"/>
      <c r="F60" s="843"/>
      <c r="G60" s="843"/>
      <c r="H60" s="843"/>
      <c r="I60" s="843"/>
      <c r="J60" s="843"/>
      <c r="K60" s="843"/>
      <c r="L60" s="843"/>
      <c r="M60" s="843"/>
      <c r="N60" s="843"/>
      <c r="O60" s="843"/>
      <c r="P60" s="843"/>
      <c r="Q60" s="843"/>
      <c r="R60" s="843"/>
      <c r="S60" s="843"/>
      <c r="T60" s="843"/>
      <c r="U60" s="843"/>
      <c r="V60" s="843"/>
      <c r="W60" s="843"/>
      <c r="X60" s="843"/>
      <c r="Y60" s="843"/>
      <c r="Z60" s="843"/>
      <c r="AA60" s="843"/>
      <c r="AB60" s="843"/>
      <c r="AC60" s="843"/>
      <c r="AD60" s="843"/>
      <c r="AE60" s="843"/>
      <c r="AF60" s="843"/>
      <c r="AG60" s="843"/>
      <c r="AH60" s="843"/>
      <c r="AI60" s="843"/>
      <c r="AJ60" s="843"/>
      <c r="AK60" s="843"/>
      <c r="AL60" s="843"/>
      <c r="AM60" s="843"/>
      <c r="AN60" s="843"/>
      <c r="AO60" s="25"/>
      <c r="AP60" s="25"/>
      <c r="AQ60" s="25"/>
      <c r="AR60" s="25"/>
      <c r="AS60" s="25"/>
      <c r="AT60" s="149"/>
      <c r="AU60" s="149"/>
      <c r="AV60" s="149"/>
      <c r="AW60" s="149"/>
      <c r="AX60" s="149"/>
      <c r="AY60" s="149"/>
      <c r="AZ60" s="25"/>
      <c r="BA60" s="26"/>
      <c r="BE60" s="122"/>
      <c r="BF60" s="122"/>
      <c r="BG60" s="122"/>
      <c r="BH60" s="122"/>
      <c r="BI60" s="122"/>
      <c r="BJ60" s="122"/>
      <c r="BK60" s="122"/>
      <c r="BL60" s="122"/>
      <c r="BM60" s="122"/>
      <c r="BN60" s="122"/>
    </row>
    <row r="61" spans="4:66" ht="8.1" customHeight="1" thickBot="1" x14ac:dyDescent="0.35">
      <c r="D61" s="113"/>
      <c r="E61" s="113"/>
      <c r="F61" s="113"/>
      <c r="G61" s="113"/>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T61" s="9"/>
      <c r="AU61" s="9"/>
      <c r="AV61" s="9"/>
      <c r="AW61" s="9"/>
      <c r="AX61" s="9"/>
      <c r="AY61" s="9"/>
      <c r="BE61" s="125"/>
      <c r="BF61" s="125"/>
      <c r="BG61" s="125"/>
      <c r="BH61" s="125"/>
      <c r="BI61" s="125"/>
      <c r="BJ61" s="125"/>
      <c r="BK61" s="125"/>
      <c r="BL61" s="125"/>
      <c r="BM61" s="125"/>
      <c r="BN61" s="125"/>
    </row>
    <row r="62" spans="4:66" ht="14.4" customHeight="1" x14ac:dyDescent="0.3">
      <c r="D62" s="1122" t="s">
        <v>586</v>
      </c>
      <c r="E62" s="1495"/>
      <c r="F62" s="1495"/>
      <c r="G62" s="1495"/>
      <c r="H62" s="1495"/>
      <c r="I62" s="1495"/>
      <c r="J62" s="1495"/>
      <c r="K62" s="1495"/>
      <c r="L62" s="1495"/>
      <c r="M62" s="1495"/>
      <c r="N62" s="1495"/>
      <c r="O62" s="1495"/>
      <c r="P62" s="1495"/>
      <c r="Q62" s="1495"/>
      <c r="R62" s="1495"/>
      <c r="S62" s="1495"/>
      <c r="T62" s="1495"/>
      <c r="U62" s="1495"/>
      <c r="V62" s="1495"/>
      <c r="W62" s="1495"/>
      <c r="X62" s="1495"/>
      <c r="Y62" s="1495"/>
      <c r="Z62" s="1495"/>
      <c r="AA62" s="1495"/>
      <c r="AB62" s="1495"/>
      <c r="AC62" s="1495"/>
      <c r="AD62" s="1495"/>
      <c r="AE62" s="1495"/>
      <c r="AF62" s="1495"/>
      <c r="AG62" s="1495"/>
      <c r="AH62" s="1495"/>
      <c r="AI62" s="1495"/>
      <c r="AJ62" s="1495"/>
      <c r="AK62" s="1495"/>
      <c r="AL62" s="1495"/>
      <c r="AM62" s="1495"/>
      <c r="AN62" s="1495"/>
      <c r="AO62" s="1495"/>
      <c r="AP62" s="1495"/>
      <c r="AQ62" s="1495"/>
      <c r="AR62" s="1495"/>
      <c r="AS62" s="1495"/>
      <c r="AT62" s="1495"/>
      <c r="AU62" s="1495"/>
      <c r="AV62" s="1495"/>
      <c r="AW62" s="1495"/>
      <c r="AX62" s="1495"/>
      <c r="AY62" s="1495"/>
      <c r="AZ62" s="1495"/>
      <c r="BA62" s="1496"/>
      <c r="BE62" s="125"/>
      <c r="BF62" s="125"/>
      <c r="BG62" s="125"/>
      <c r="BH62" s="125"/>
      <c r="BI62" s="125"/>
      <c r="BJ62" s="125"/>
      <c r="BK62" s="125"/>
      <c r="BL62" s="125"/>
      <c r="BM62" s="125"/>
      <c r="BN62" s="125"/>
    </row>
    <row r="63" spans="4:66" x14ac:dyDescent="0.3">
      <c r="D63" s="1490" t="s">
        <v>201</v>
      </c>
      <c r="E63" s="1491"/>
      <c r="F63" s="1491"/>
      <c r="G63" s="1491"/>
      <c r="H63" s="1491"/>
      <c r="I63" s="1491"/>
      <c r="J63" s="1491"/>
      <c r="K63" s="1491"/>
      <c r="L63" s="1491"/>
      <c r="M63" s="1491"/>
      <c r="N63" s="1491"/>
      <c r="O63" s="1491"/>
      <c r="P63" s="1491"/>
      <c r="Q63" s="1491"/>
      <c r="R63" s="1491"/>
      <c r="S63" s="1491"/>
      <c r="T63" s="1491"/>
      <c r="U63" s="1491"/>
      <c r="V63" s="1491"/>
      <c r="W63" s="1491"/>
      <c r="X63" s="1491"/>
      <c r="Y63" s="1491"/>
      <c r="Z63" s="1491"/>
      <c r="AA63" s="1491"/>
      <c r="AB63" s="1491"/>
      <c r="AC63" s="1491"/>
      <c r="AD63" s="1491"/>
      <c r="AE63" s="1491"/>
      <c r="AF63" s="1491"/>
      <c r="AG63" s="1491"/>
      <c r="AH63" s="1491"/>
      <c r="AI63" s="1491"/>
      <c r="AJ63" s="1491"/>
      <c r="AK63" s="1491"/>
      <c r="AL63" s="1491"/>
      <c r="AM63" s="1491"/>
      <c r="AN63" s="1491"/>
      <c r="AO63" s="1491"/>
      <c r="AU63" s="1200"/>
      <c r="AV63" s="1201"/>
      <c r="AW63" s="1201"/>
      <c r="AX63" s="1342"/>
      <c r="BA63" s="23"/>
    </row>
    <row r="64" spans="4:66" x14ac:dyDescent="0.3">
      <c r="D64" s="840"/>
      <c r="F64" s="113"/>
      <c r="G64" s="113"/>
      <c r="H64" s="113"/>
      <c r="I64" s="113"/>
      <c r="J64" s="113"/>
      <c r="K64" s="113"/>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3"/>
      <c r="AL64" s="113"/>
      <c r="AM64" s="113"/>
      <c r="AN64" s="113"/>
      <c r="AO64" s="113"/>
      <c r="AU64" s="47"/>
      <c r="AV64" s="47"/>
      <c r="AW64" s="47"/>
      <c r="AX64" s="47"/>
      <c r="BA64" s="23"/>
    </row>
    <row r="65" spans="4:53" x14ac:dyDescent="0.3">
      <c r="D65" s="840" t="s">
        <v>715</v>
      </c>
      <c r="E65" s="113"/>
      <c r="F65" s="113"/>
      <c r="G65" s="113"/>
      <c r="H65" s="113"/>
      <c r="I65" s="113"/>
      <c r="J65" s="113"/>
      <c r="K65" s="113"/>
      <c r="L65" s="113"/>
      <c r="M65" s="113"/>
      <c r="N65" s="113"/>
      <c r="O65" s="113"/>
      <c r="P65" s="113"/>
      <c r="Q65" s="113"/>
      <c r="R65" s="113"/>
      <c r="S65" s="113"/>
      <c r="T65" s="113"/>
      <c r="U65" s="113"/>
      <c r="V65" s="113"/>
      <c r="W65" s="113"/>
      <c r="X65" s="113"/>
      <c r="Y65" s="113"/>
      <c r="Z65" s="113"/>
      <c r="AA65" s="113"/>
      <c r="AB65" s="113"/>
      <c r="AC65" s="113"/>
      <c r="AD65" s="113"/>
      <c r="AE65" s="113"/>
      <c r="AF65" s="113"/>
      <c r="AG65" s="113"/>
      <c r="AH65" s="113"/>
      <c r="AI65" s="113"/>
      <c r="AJ65" s="113"/>
      <c r="AK65" s="113"/>
      <c r="AL65" s="113"/>
      <c r="AM65" s="113"/>
      <c r="AN65" s="113"/>
      <c r="AO65" s="113"/>
      <c r="AR65" s="1200"/>
      <c r="AS65" s="1201"/>
      <c r="AT65" s="1201"/>
      <c r="AU65" s="1201"/>
      <c r="AV65" s="1201"/>
      <c r="AW65" s="1201"/>
      <c r="AX65" s="1342"/>
      <c r="BA65" s="23"/>
    </row>
    <row r="66" spans="4:53" ht="16.2" thickBot="1" x14ac:dyDescent="0.35">
      <c r="D66" s="1492" t="str">
        <f>IF(AU63="Yes ","Certification documentation required for review for hydraulic modeled systems"," ")</f>
        <v xml:space="preserve"> </v>
      </c>
      <c r="E66" s="1493"/>
      <c r="F66" s="1493"/>
      <c r="G66" s="1493"/>
      <c r="H66" s="1493"/>
      <c r="I66" s="1493"/>
      <c r="J66" s="1493"/>
      <c r="K66" s="1493"/>
      <c r="L66" s="1493"/>
      <c r="M66" s="1493"/>
      <c r="N66" s="1493"/>
      <c r="O66" s="1493"/>
      <c r="P66" s="1493"/>
      <c r="Q66" s="1493"/>
      <c r="R66" s="1493"/>
      <c r="S66" s="1493"/>
      <c r="T66" s="1493"/>
      <c r="U66" s="1493"/>
      <c r="V66" s="1493"/>
      <c r="W66" s="1493"/>
      <c r="X66" s="1493"/>
      <c r="Y66" s="1493"/>
      <c r="Z66" s="1493"/>
      <c r="AA66" s="1493"/>
      <c r="AB66" s="1493"/>
      <c r="AC66" s="1493"/>
      <c r="AD66" s="1493"/>
      <c r="AE66" s="1493"/>
      <c r="AF66" s="1493"/>
      <c r="AG66" s="1493"/>
      <c r="AH66" s="1493"/>
      <c r="AI66" s="1493"/>
      <c r="AJ66" s="1493"/>
      <c r="AK66" s="1493"/>
      <c r="AL66" s="1493"/>
      <c r="AM66" s="1493"/>
      <c r="AN66" s="1493"/>
      <c r="AO66" s="1493"/>
      <c r="AP66" s="1493"/>
      <c r="AQ66" s="1493"/>
      <c r="AR66" s="1493"/>
      <c r="AS66" s="1493"/>
      <c r="AT66" s="1493"/>
      <c r="AU66" s="1493"/>
      <c r="AV66" s="1493"/>
      <c r="AW66" s="1493"/>
      <c r="AX66" s="1493"/>
      <c r="AY66" s="1493"/>
      <c r="AZ66" s="1493"/>
      <c r="BA66" s="1494"/>
    </row>
    <row r="67" spans="4:53" x14ac:dyDescent="0.3">
      <c r="D67" s="1521" t="s">
        <v>202</v>
      </c>
      <c r="E67" s="991"/>
      <c r="F67" s="991"/>
      <c r="G67" s="991"/>
      <c r="H67" s="991"/>
      <c r="I67" s="991"/>
      <c r="J67" s="991"/>
      <c r="K67" s="991"/>
      <c r="L67" s="991"/>
      <c r="M67" s="991"/>
      <c r="N67" s="991"/>
      <c r="O67" s="991"/>
      <c r="P67" s="991"/>
      <c r="Q67" s="991"/>
      <c r="R67" s="991"/>
      <c r="S67" s="991"/>
      <c r="T67" s="991"/>
      <c r="U67" s="991"/>
      <c r="V67" s="991"/>
      <c r="W67" s="991"/>
      <c r="X67" s="991"/>
      <c r="Y67" s="991"/>
      <c r="Z67" s="991"/>
      <c r="AA67" s="991"/>
      <c r="AB67" s="991"/>
      <c r="AC67" s="991"/>
      <c r="AD67" s="991"/>
      <c r="AE67" s="991"/>
      <c r="AF67" s="991"/>
      <c r="AG67" s="991"/>
      <c r="AH67" s="991"/>
      <c r="AI67" s="991"/>
      <c r="AJ67" s="991"/>
      <c r="AK67" s="991"/>
      <c r="AL67" s="991"/>
      <c r="AM67" s="991"/>
      <c r="AN67" s="991"/>
      <c r="AO67" s="991"/>
      <c r="AP67" s="991"/>
      <c r="AQ67" s="991"/>
      <c r="AR67" s="991"/>
      <c r="AS67" s="991"/>
      <c r="AT67" s="991"/>
      <c r="AU67" s="991"/>
      <c r="AV67" s="991"/>
      <c r="AW67" s="991"/>
      <c r="AX67" s="991"/>
      <c r="AY67" s="991"/>
      <c r="AZ67" s="991"/>
      <c r="BA67" s="1522"/>
    </row>
    <row r="68" spans="4:53" x14ac:dyDescent="0.3">
      <c r="D68" s="1490" t="s">
        <v>203</v>
      </c>
      <c r="E68" s="1491"/>
      <c r="F68" s="1491"/>
      <c r="G68" s="1491"/>
      <c r="H68" s="1491"/>
      <c r="I68" s="1491"/>
      <c r="J68" s="1491"/>
      <c r="K68" s="1491"/>
      <c r="L68" s="1491"/>
      <c r="M68" s="1491"/>
      <c r="N68" s="1491"/>
      <c r="O68" s="1491"/>
      <c r="P68" s="1491"/>
      <c r="Q68" s="1491"/>
      <c r="R68" s="1491"/>
      <c r="S68" s="1491"/>
      <c r="T68" s="1491"/>
      <c r="U68" s="1491"/>
      <c r="V68" s="1491"/>
      <c r="W68" s="1491"/>
      <c r="X68" s="1491"/>
      <c r="Y68" s="1491"/>
      <c r="Z68" s="1491"/>
      <c r="AA68" s="5"/>
      <c r="AB68" s="5"/>
      <c r="AC68" s="5"/>
      <c r="AD68" s="5"/>
      <c r="AE68" s="5"/>
      <c r="AF68" s="5"/>
      <c r="AG68" s="5"/>
      <c r="AH68" s="5"/>
      <c r="AI68" s="5"/>
      <c r="AJ68" s="5"/>
      <c r="AK68" s="5"/>
      <c r="AL68" s="1200"/>
      <c r="AM68" s="1201"/>
      <c r="AN68" s="1201"/>
      <c r="AO68" s="1342"/>
      <c r="AP68" s="5"/>
      <c r="AQ68" s="5"/>
      <c r="AR68" s="5"/>
      <c r="AS68" s="5"/>
      <c r="AT68" s="5"/>
      <c r="AU68" s="5"/>
      <c r="AV68" s="5"/>
      <c r="BA68" s="23"/>
    </row>
    <row r="69" spans="4:53" ht="8.1" customHeight="1" thickBot="1" x14ac:dyDescent="0.35">
      <c r="D69" s="24"/>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6"/>
    </row>
  </sheetData>
  <sheetProtection algorithmName="SHA-512" hashValue="qgV4ZZ2UjOKw0TX3vSZsEXyO2uMK5Oh72i99kSGWU7J8jr5KK7P7k8jAwEvOyU0Vj2UgvPq9Q7YyuV1Nr7oa0Q==" saltValue="oZcte+4pq8DXXvZ45GKYbA==" spinCount="100000" sheet="1" objects="1" scenarios="1"/>
  <mergeCells count="60">
    <mergeCell ref="D66:BA66"/>
    <mergeCell ref="D67:BA67"/>
    <mergeCell ref="D68:Z68"/>
    <mergeCell ref="AL68:AO68"/>
    <mergeCell ref="D59:AN59"/>
    <mergeCell ref="AT59:AY59"/>
    <mergeCell ref="D62:BA62"/>
    <mergeCell ref="D63:AO63"/>
    <mergeCell ref="AU63:AX63"/>
    <mergeCell ref="AR65:AX65"/>
    <mergeCell ref="D57:AL57"/>
    <mergeCell ref="AU57:AX57"/>
    <mergeCell ref="D42:AQ42"/>
    <mergeCell ref="AT42:AY42"/>
    <mergeCell ref="D45:BA45"/>
    <mergeCell ref="D46:AJ46"/>
    <mergeCell ref="AU46:AX46"/>
    <mergeCell ref="D48:AL48"/>
    <mergeCell ref="AU48:AX48"/>
    <mergeCell ref="D50:AN50"/>
    <mergeCell ref="AT50:AY50"/>
    <mergeCell ref="D54:BA54"/>
    <mergeCell ref="D55:AJ55"/>
    <mergeCell ref="AU55:AX55"/>
    <mergeCell ref="D35:BA35"/>
    <mergeCell ref="D36:AN36"/>
    <mergeCell ref="AU36:AX36"/>
    <mergeCell ref="AU38:AX38"/>
    <mergeCell ref="D40:AL40"/>
    <mergeCell ref="AU40:AX40"/>
    <mergeCell ref="BE26:BM26"/>
    <mergeCell ref="D28:AC28"/>
    <mergeCell ref="AU28:AX28"/>
    <mergeCell ref="D30:AE30"/>
    <mergeCell ref="AU30:AX30"/>
    <mergeCell ref="D32:AQ32"/>
    <mergeCell ref="AT32:AY32"/>
    <mergeCell ref="D20:AU20"/>
    <mergeCell ref="AW20:AZ20"/>
    <mergeCell ref="D23:BA23"/>
    <mergeCell ref="D24:AN24"/>
    <mergeCell ref="AU24:AX24"/>
    <mergeCell ref="D26:AP26"/>
    <mergeCell ref="AU26:AX26"/>
    <mergeCell ref="D12:AU12"/>
    <mergeCell ref="AW12:AZ12"/>
    <mergeCell ref="D14:AU14"/>
    <mergeCell ref="AW14:AZ14"/>
    <mergeCell ref="D16:AG16"/>
    <mergeCell ref="AH16:AV18"/>
    <mergeCell ref="AW16:AZ16"/>
    <mergeCell ref="D18:AG18"/>
    <mergeCell ref="AW18:AZ18"/>
    <mergeCell ref="D10:AU10"/>
    <mergeCell ref="AW10:AZ10"/>
    <mergeCell ref="C1:BB1"/>
    <mergeCell ref="D3:U3"/>
    <mergeCell ref="V3:AS3"/>
    <mergeCell ref="D4:BA6"/>
    <mergeCell ref="D8:BA8"/>
  </mergeCells>
  <dataValidations count="5">
    <dataValidation type="list" allowBlank="1" showInputMessage="1" showErrorMessage="1" sqref="AT60:AY60" xr:uid="{2689DE51-CF5C-464D-B5B1-BF2A9D1DAECA}">
      <formula1>$BQ$12:$BQ$24</formula1>
    </dataValidation>
    <dataValidation type="list" allowBlank="1" showInputMessage="1" showErrorMessage="1" sqref="AU24:AX24 AU26:AX26 AU28:AX28 AU30:AX30 AU36:AX36 AU38:AX38 AU40:AX40 AU46:AX46 AU48:AX48 AU55:AX55 AU57:AX57 AU63:AX63 AL68:AO68" xr:uid="{6949C2F3-50F5-4BCA-9B97-2F12D33817F6}">
      <formula1>$BP$7:$BP$9</formula1>
    </dataValidation>
    <dataValidation type="list" allowBlank="1" showInputMessage="1" showErrorMessage="1" sqref="AT32:AY32 AT42:AY44" xr:uid="{BA99A1FE-8CFA-4E08-83A3-453ADCF33C32}">
      <formula1>$BP$11:$BP$16</formula1>
    </dataValidation>
    <dataValidation type="list" allowBlank="1" showInputMessage="1" showErrorMessage="1" sqref="AT50:AY50 AT59:AY59" xr:uid="{E44E8F9E-087E-491D-8DD4-D6812EEBD57D}">
      <formula1>$BQ$11:$BQ$17</formula1>
    </dataValidation>
    <dataValidation type="list" allowBlank="1" showInputMessage="1" showErrorMessage="1" sqref="AX58 AU49:AV49 AU47:AW47 AU56:AW56 AG29:AJ29 AG39:AJ39 AU25:AW25 AG53:AJ53 AU58:AV58 AX49" xr:uid="{B9636B8A-C7AB-4AAC-8808-761FB7581417}">
      <formula1>$BP$7:$BP$8</formula1>
    </dataValidation>
  </dataValidations>
  <printOptions horizontalCentered="1"/>
  <pageMargins left="0.7" right="0.7" top="0.75" bottom="0.75" header="0.3" footer="0.3"/>
  <pageSetup scale="98" fitToHeight="0" orientation="portrait" r:id="rId1"/>
  <headerFooter>
    <oddHeader>&amp;C&amp;G</oddHeader>
  </headerFooter>
  <drawing r:id="rId2"/>
  <legacyDrawingHF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CB3CB-AFE1-47FC-9870-E115474B9A8E}">
  <sheetPr>
    <tabColor theme="2" tint="-0.89999084444715716"/>
    <pageSetUpPr fitToPage="1"/>
  </sheetPr>
  <dimension ref="B1:BR69"/>
  <sheetViews>
    <sheetView showGridLines="0" showRowColHeaders="0" zoomScaleNormal="100" workbookViewId="0">
      <selection activeCell="V3" sqref="V3:AS3"/>
    </sheetView>
  </sheetViews>
  <sheetFormatPr defaultRowHeight="14.4" x14ac:dyDescent="0.3"/>
  <cols>
    <col min="1" max="1" width="4.44140625" customWidth="1"/>
    <col min="2" max="2" width="27.6640625" customWidth="1"/>
    <col min="3" max="3" width="4.88671875" customWidth="1"/>
    <col min="4" max="60" width="1.6640625" customWidth="1"/>
    <col min="67" max="67" width="9" customWidth="1"/>
    <col min="68" max="68" width="6.33203125" hidden="1" customWidth="1"/>
    <col min="69" max="69" width="7.33203125" hidden="1" customWidth="1"/>
    <col min="70" max="70" width="0" hidden="1" customWidth="1"/>
  </cols>
  <sheetData>
    <row r="1" spans="2:70" ht="18" x14ac:dyDescent="0.35">
      <c r="C1" s="1093" t="s">
        <v>618</v>
      </c>
      <c r="D1" s="1093"/>
      <c r="E1" s="1093"/>
      <c r="F1" s="1093"/>
      <c r="G1" s="1093"/>
      <c r="H1" s="1093"/>
      <c r="I1" s="1093"/>
      <c r="J1" s="1093"/>
      <c r="K1" s="1093"/>
      <c r="L1" s="1093"/>
      <c r="M1" s="1093"/>
      <c r="N1" s="1093"/>
      <c r="O1" s="1093"/>
      <c r="P1" s="1093"/>
      <c r="Q1" s="1093"/>
      <c r="R1" s="1093"/>
      <c r="S1" s="1093"/>
      <c r="T1" s="1093"/>
      <c r="U1" s="1093"/>
      <c r="V1" s="1093"/>
      <c r="W1" s="1093"/>
      <c r="X1" s="1093"/>
      <c r="Y1" s="1093"/>
      <c r="Z1" s="1093"/>
      <c r="AA1" s="1093"/>
      <c r="AB1" s="1093"/>
      <c r="AC1" s="1093"/>
      <c r="AD1" s="1093"/>
      <c r="AE1" s="1093"/>
      <c r="AF1" s="1093"/>
      <c r="AG1" s="1093"/>
      <c r="AH1" s="1093"/>
      <c r="AI1" s="1093"/>
      <c r="AJ1" s="1093"/>
      <c r="AK1" s="1093"/>
      <c r="AL1" s="1093"/>
      <c r="AM1" s="1093"/>
      <c r="AN1" s="1093"/>
      <c r="AO1" s="1093"/>
      <c r="AP1" s="1093"/>
      <c r="AQ1" s="1093"/>
      <c r="AR1" s="1093"/>
      <c r="AS1" s="1093"/>
      <c r="AT1" s="1093"/>
      <c r="AU1" s="1093"/>
      <c r="AV1" s="1093"/>
      <c r="AW1" s="1093"/>
      <c r="AX1" s="1093"/>
      <c r="AY1" s="1093"/>
      <c r="AZ1" s="1093"/>
      <c r="BA1" s="1093"/>
      <c r="BB1" s="1093"/>
    </row>
    <row r="2" spans="2:70" ht="18.600000000000001" thickBot="1" x14ac:dyDescent="0.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row>
    <row r="3" spans="2:70" ht="18.600000000000001" thickBot="1" x14ac:dyDescent="0.4">
      <c r="C3" s="114"/>
      <c r="D3" s="1506" t="s">
        <v>184</v>
      </c>
      <c r="E3" s="1507"/>
      <c r="F3" s="1507"/>
      <c r="G3" s="1507"/>
      <c r="H3" s="1507"/>
      <c r="I3" s="1507"/>
      <c r="J3" s="1507"/>
      <c r="K3" s="1507"/>
      <c r="L3" s="1507"/>
      <c r="M3" s="1507"/>
      <c r="N3" s="1507"/>
      <c r="O3" s="1507"/>
      <c r="P3" s="1507"/>
      <c r="Q3" s="1507"/>
      <c r="R3" s="1507"/>
      <c r="S3" s="1507"/>
      <c r="T3" s="1507"/>
      <c r="U3" s="1508"/>
      <c r="V3" s="1529"/>
      <c r="W3" s="1510"/>
      <c r="X3" s="1510"/>
      <c r="Y3" s="1510"/>
      <c r="Z3" s="1510"/>
      <c r="AA3" s="1510"/>
      <c r="AB3" s="1510"/>
      <c r="AC3" s="1510"/>
      <c r="AD3" s="1510"/>
      <c r="AE3" s="1510"/>
      <c r="AF3" s="1510"/>
      <c r="AG3" s="1510"/>
      <c r="AH3" s="1510"/>
      <c r="AI3" s="1510"/>
      <c r="AJ3" s="1510"/>
      <c r="AK3" s="1510"/>
      <c r="AL3" s="1510"/>
      <c r="AM3" s="1510"/>
      <c r="AN3" s="1510"/>
      <c r="AO3" s="1510"/>
      <c r="AP3" s="1510"/>
      <c r="AQ3" s="1510"/>
      <c r="AR3" s="1510"/>
      <c r="AS3" s="1511"/>
      <c r="AT3" s="114"/>
      <c r="AU3" s="114"/>
      <c r="AV3" s="114"/>
      <c r="AW3" s="114"/>
      <c r="AX3" s="114"/>
      <c r="AY3" s="114"/>
      <c r="AZ3" s="114"/>
      <c r="BA3" s="114"/>
      <c r="BB3" s="114"/>
    </row>
    <row r="4" spans="2:70" ht="15.75" customHeight="1" x14ac:dyDescent="0.3">
      <c r="D4" s="1512" t="s">
        <v>185</v>
      </c>
      <c r="E4" s="1513"/>
      <c r="F4" s="1513"/>
      <c r="G4" s="1513"/>
      <c r="H4" s="1513"/>
      <c r="I4" s="1513"/>
      <c r="J4" s="1513"/>
      <c r="K4" s="1513"/>
      <c r="L4" s="1513"/>
      <c r="M4" s="1513"/>
      <c r="N4" s="1513"/>
      <c r="O4" s="1513"/>
      <c r="P4" s="1513"/>
      <c r="Q4" s="1513"/>
      <c r="R4" s="1513"/>
      <c r="S4" s="1513"/>
      <c r="T4" s="1513"/>
      <c r="U4" s="1513"/>
      <c r="V4" s="1513"/>
      <c r="W4" s="1513"/>
      <c r="X4" s="1513"/>
      <c r="Y4" s="1513"/>
      <c r="Z4" s="1513"/>
      <c r="AA4" s="1513"/>
      <c r="AB4" s="1513"/>
      <c r="AC4" s="1513"/>
      <c r="AD4" s="1513"/>
      <c r="AE4" s="1513"/>
      <c r="AF4" s="1513"/>
      <c r="AG4" s="1513"/>
      <c r="AH4" s="1513"/>
      <c r="AI4" s="1513"/>
      <c r="AJ4" s="1513"/>
      <c r="AK4" s="1513"/>
      <c r="AL4" s="1513"/>
      <c r="AM4" s="1513"/>
      <c r="AN4" s="1513"/>
      <c r="AO4" s="1513"/>
      <c r="AP4" s="1513"/>
      <c r="AQ4" s="1513"/>
      <c r="AR4" s="1513"/>
      <c r="AS4" s="1513"/>
      <c r="AT4" s="1513"/>
      <c r="AU4" s="1513"/>
      <c r="AV4" s="1513"/>
      <c r="AW4" s="1513"/>
      <c r="AX4" s="1513"/>
      <c r="AY4" s="1513"/>
      <c r="AZ4" s="1513"/>
      <c r="BA4" s="1514"/>
      <c r="BB4" s="115"/>
    </row>
    <row r="5" spans="2:70" x14ac:dyDescent="0.3">
      <c r="C5" s="115"/>
      <c r="D5" s="1515"/>
      <c r="E5" s="1516"/>
      <c r="F5" s="1516"/>
      <c r="G5" s="1516"/>
      <c r="H5" s="1516"/>
      <c r="I5" s="1516"/>
      <c r="J5" s="1516"/>
      <c r="K5" s="1516"/>
      <c r="L5" s="1516"/>
      <c r="M5" s="1516"/>
      <c r="N5" s="1516"/>
      <c r="O5" s="1516"/>
      <c r="P5" s="1516"/>
      <c r="Q5" s="1516"/>
      <c r="R5" s="1516"/>
      <c r="S5" s="1516"/>
      <c r="T5" s="1516"/>
      <c r="U5" s="1516"/>
      <c r="V5" s="1516"/>
      <c r="W5" s="1516"/>
      <c r="X5" s="1516"/>
      <c r="Y5" s="1516"/>
      <c r="Z5" s="1516"/>
      <c r="AA5" s="1516"/>
      <c r="AB5" s="1516"/>
      <c r="AC5" s="1516"/>
      <c r="AD5" s="1516"/>
      <c r="AE5" s="1516"/>
      <c r="AF5" s="1516"/>
      <c r="AG5" s="1516"/>
      <c r="AH5" s="1516"/>
      <c r="AI5" s="1516"/>
      <c r="AJ5" s="1516"/>
      <c r="AK5" s="1516"/>
      <c r="AL5" s="1516"/>
      <c r="AM5" s="1516"/>
      <c r="AN5" s="1516"/>
      <c r="AO5" s="1516"/>
      <c r="AP5" s="1516"/>
      <c r="AQ5" s="1516"/>
      <c r="AR5" s="1516"/>
      <c r="AS5" s="1516"/>
      <c r="AT5" s="1516"/>
      <c r="AU5" s="1516"/>
      <c r="AV5" s="1516"/>
      <c r="AW5" s="1516"/>
      <c r="AX5" s="1516"/>
      <c r="AY5" s="1516"/>
      <c r="AZ5" s="1516"/>
      <c r="BA5" s="1517"/>
      <c r="BB5" s="115"/>
    </row>
    <row r="6" spans="2:70" ht="15" thickBot="1" x14ac:dyDescent="0.35">
      <c r="B6" s="5"/>
      <c r="C6" s="115"/>
      <c r="D6" s="1518"/>
      <c r="E6" s="1519"/>
      <c r="F6" s="1519"/>
      <c r="G6" s="1519"/>
      <c r="H6" s="1519"/>
      <c r="I6" s="1519"/>
      <c r="J6" s="1519"/>
      <c r="K6" s="1519"/>
      <c r="L6" s="1519"/>
      <c r="M6" s="1519"/>
      <c r="N6" s="1519"/>
      <c r="O6" s="1519"/>
      <c r="P6" s="1519"/>
      <c r="Q6" s="1519"/>
      <c r="R6" s="1519"/>
      <c r="S6" s="1519"/>
      <c r="T6" s="1519"/>
      <c r="U6" s="1519"/>
      <c r="V6" s="1519"/>
      <c r="W6" s="1519"/>
      <c r="X6" s="1519"/>
      <c r="Y6" s="1519"/>
      <c r="Z6" s="1519"/>
      <c r="AA6" s="1519"/>
      <c r="AB6" s="1519"/>
      <c r="AC6" s="1519"/>
      <c r="AD6" s="1519"/>
      <c r="AE6" s="1519"/>
      <c r="AF6" s="1519"/>
      <c r="AG6" s="1519"/>
      <c r="AH6" s="1519"/>
      <c r="AI6" s="1519"/>
      <c r="AJ6" s="1519"/>
      <c r="AK6" s="1519"/>
      <c r="AL6" s="1519"/>
      <c r="AM6" s="1519"/>
      <c r="AN6" s="1519"/>
      <c r="AO6" s="1519"/>
      <c r="AP6" s="1519"/>
      <c r="AQ6" s="1519"/>
      <c r="AR6" s="1519"/>
      <c r="AS6" s="1519"/>
      <c r="AT6" s="1519"/>
      <c r="AU6" s="1519"/>
      <c r="AV6" s="1519"/>
      <c r="AW6" s="1519"/>
      <c r="AX6" s="1519"/>
      <c r="AY6" s="1519"/>
      <c r="AZ6" s="1519"/>
      <c r="BA6" s="1520"/>
      <c r="BB6" s="115"/>
    </row>
    <row r="7" spans="2:70" ht="15" thickBot="1" x14ac:dyDescent="0.35"/>
    <row r="8" spans="2:70" x14ac:dyDescent="0.3">
      <c r="D8" s="1122" t="s">
        <v>186</v>
      </c>
      <c r="E8" s="1123"/>
      <c r="F8" s="1123"/>
      <c r="G8" s="1123"/>
      <c r="H8" s="1123"/>
      <c r="I8" s="1123"/>
      <c r="J8" s="1123"/>
      <c r="K8" s="1123"/>
      <c r="L8" s="1123"/>
      <c r="M8" s="1123"/>
      <c r="N8" s="1123"/>
      <c r="O8" s="1123"/>
      <c r="P8" s="1123"/>
      <c r="Q8" s="1123"/>
      <c r="R8" s="1123"/>
      <c r="S8" s="1123"/>
      <c r="T8" s="1123"/>
      <c r="U8" s="1123"/>
      <c r="V8" s="1123"/>
      <c r="W8" s="1123"/>
      <c r="X8" s="1123"/>
      <c r="Y8" s="1123"/>
      <c r="Z8" s="1123"/>
      <c r="AA8" s="1123"/>
      <c r="AB8" s="1123"/>
      <c r="AC8" s="1123"/>
      <c r="AD8" s="1123"/>
      <c r="AE8" s="1123"/>
      <c r="AF8" s="1123"/>
      <c r="AG8" s="1123"/>
      <c r="AH8" s="1123"/>
      <c r="AI8" s="1123"/>
      <c r="AJ8" s="1123"/>
      <c r="AK8" s="1123"/>
      <c r="AL8" s="1123"/>
      <c r="AM8" s="1123"/>
      <c r="AN8" s="1123"/>
      <c r="AO8" s="1123"/>
      <c r="AP8" s="1123"/>
      <c r="AQ8" s="1123"/>
      <c r="AR8" s="1123"/>
      <c r="AS8" s="1123"/>
      <c r="AT8" s="1123"/>
      <c r="AU8" s="1123"/>
      <c r="AV8" s="1123"/>
      <c r="AW8" s="1123"/>
      <c r="AX8" s="1123"/>
      <c r="AY8" s="1123"/>
      <c r="AZ8" s="1123"/>
      <c r="BA8" s="1124"/>
      <c r="BP8" t="s">
        <v>187</v>
      </c>
    </row>
    <row r="9" spans="2:70" ht="8.1" customHeight="1" x14ac:dyDescent="0.3">
      <c r="D9" s="840"/>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13"/>
      <c r="AW9" s="47"/>
      <c r="AX9" s="47"/>
      <c r="AY9" s="47"/>
      <c r="AZ9" s="47"/>
      <c r="BA9" s="23"/>
      <c r="BP9" t="s">
        <v>41</v>
      </c>
    </row>
    <row r="10" spans="2:70" x14ac:dyDescent="0.3">
      <c r="D10" s="1490" t="s">
        <v>714</v>
      </c>
      <c r="E10" s="1491"/>
      <c r="F10" s="1491"/>
      <c r="G10" s="1491"/>
      <c r="H10" s="1491"/>
      <c r="I10" s="1491"/>
      <c r="J10" s="1491"/>
      <c r="K10" s="1491"/>
      <c r="L10" s="1491"/>
      <c r="M10" s="1491"/>
      <c r="N10" s="1491"/>
      <c r="O10" s="1491"/>
      <c r="P10" s="1491"/>
      <c r="Q10" s="1491"/>
      <c r="R10" s="1491"/>
      <c r="S10" s="1491"/>
      <c r="T10" s="1491"/>
      <c r="U10" s="1491"/>
      <c r="V10" s="1491"/>
      <c r="W10" s="1491"/>
      <c r="X10" s="1491"/>
      <c r="Y10" s="1491"/>
      <c r="Z10" s="1491"/>
      <c r="AA10" s="1491"/>
      <c r="AB10" s="1491"/>
      <c r="AC10" s="1491"/>
      <c r="AD10" s="1491"/>
      <c r="AE10" s="1491"/>
      <c r="AF10" s="1491"/>
      <c r="AG10" s="1491"/>
      <c r="AH10" s="1491"/>
      <c r="AI10" s="1491"/>
      <c r="AJ10" s="1491"/>
      <c r="AK10" s="1491"/>
      <c r="AL10" s="1491"/>
      <c r="AM10" s="1491"/>
      <c r="AN10" s="1491"/>
      <c r="AO10" s="1491"/>
      <c r="AP10" s="1491"/>
      <c r="AQ10" s="1491"/>
      <c r="AR10" s="1491"/>
      <c r="AS10" s="1491"/>
      <c r="AT10" s="1491"/>
      <c r="AU10" s="1491"/>
      <c r="AW10" s="1200"/>
      <c r="AX10" s="1201"/>
      <c r="AY10" s="1201"/>
      <c r="AZ10" s="1342"/>
      <c r="BA10" s="23"/>
    </row>
    <row r="11" spans="2:70" ht="8.1" customHeight="1" x14ac:dyDescent="0.3">
      <c r="D11" s="840"/>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W11" s="47"/>
      <c r="AX11" s="47"/>
      <c r="AY11" s="47"/>
      <c r="AZ11" s="47"/>
      <c r="BA11" s="23"/>
    </row>
    <row r="12" spans="2:70" x14ac:dyDescent="0.3">
      <c r="D12" s="1490" t="s">
        <v>702</v>
      </c>
      <c r="E12" s="1491"/>
      <c r="F12" s="1491"/>
      <c r="G12" s="1491"/>
      <c r="H12" s="1491"/>
      <c r="I12" s="1491"/>
      <c r="J12" s="1491"/>
      <c r="K12" s="1491"/>
      <c r="L12" s="1491"/>
      <c r="M12" s="1491"/>
      <c r="N12" s="1491"/>
      <c r="O12" s="1491"/>
      <c r="P12" s="1491"/>
      <c r="Q12" s="1491"/>
      <c r="R12" s="1491"/>
      <c r="S12" s="1491"/>
      <c r="T12" s="1491"/>
      <c r="U12" s="1491"/>
      <c r="V12" s="1491"/>
      <c r="W12" s="1491"/>
      <c r="X12" s="1491"/>
      <c r="Y12" s="1491"/>
      <c r="Z12" s="1491"/>
      <c r="AA12" s="1491"/>
      <c r="AB12" s="1491"/>
      <c r="AC12" s="1491"/>
      <c r="AD12" s="1491"/>
      <c r="AE12" s="1491"/>
      <c r="AF12" s="1491"/>
      <c r="AG12" s="1491"/>
      <c r="AH12" s="1491"/>
      <c r="AI12" s="1491"/>
      <c r="AJ12" s="1491"/>
      <c r="AK12" s="1491"/>
      <c r="AL12" s="1491"/>
      <c r="AM12" s="1491"/>
      <c r="AN12" s="1491"/>
      <c r="AO12" s="1491"/>
      <c r="AP12" s="1491"/>
      <c r="AQ12" s="1491"/>
      <c r="AR12" s="1491"/>
      <c r="AS12" s="1491"/>
      <c r="AT12" s="1491"/>
      <c r="AU12" s="1491"/>
      <c r="AW12" s="1200"/>
      <c r="AX12" s="1201"/>
      <c r="AY12" s="1201"/>
      <c r="AZ12" s="1342"/>
      <c r="BA12" s="23"/>
      <c r="BP12" t="s">
        <v>190</v>
      </c>
      <c r="BQ12" t="s">
        <v>194</v>
      </c>
      <c r="BR12" t="s">
        <v>40</v>
      </c>
    </row>
    <row r="13" spans="2:70" ht="8.1" customHeight="1" x14ac:dyDescent="0.3">
      <c r="D13" s="840"/>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13"/>
      <c r="AW13" s="47"/>
      <c r="AX13" s="47"/>
      <c r="AY13" s="47"/>
      <c r="AZ13" s="47"/>
      <c r="BA13" s="23"/>
      <c r="BP13" t="s">
        <v>191</v>
      </c>
      <c r="BQ13" t="s">
        <v>207</v>
      </c>
      <c r="BR13" t="s">
        <v>41</v>
      </c>
    </row>
    <row r="14" spans="2:70" x14ac:dyDescent="0.3">
      <c r="D14" s="1490" t="s">
        <v>701</v>
      </c>
      <c r="E14" s="1491"/>
      <c r="F14" s="1491"/>
      <c r="G14" s="1491"/>
      <c r="H14" s="1491"/>
      <c r="I14" s="1491"/>
      <c r="J14" s="1491"/>
      <c r="K14" s="1491"/>
      <c r="L14" s="1491"/>
      <c r="M14" s="1491"/>
      <c r="N14" s="1491"/>
      <c r="O14" s="1491"/>
      <c r="P14" s="1491"/>
      <c r="Q14" s="1491"/>
      <c r="R14" s="1491"/>
      <c r="S14" s="1491"/>
      <c r="T14" s="1491"/>
      <c r="U14" s="1491"/>
      <c r="V14" s="1491"/>
      <c r="W14" s="1491"/>
      <c r="X14" s="1491"/>
      <c r="Y14" s="1491"/>
      <c r="Z14" s="1491"/>
      <c r="AA14" s="1491"/>
      <c r="AB14" s="1491"/>
      <c r="AC14" s="1491"/>
      <c r="AD14" s="1491"/>
      <c r="AE14" s="1491"/>
      <c r="AF14" s="1491"/>
      <c r="AG14" s="1491"/>
      <c r="AH14" s="1491"/>
      <c r="AI14" s="1491"/>
      <c r="AJ14" s="1491"/>
      <c r="AK14" s="1491"/>
      <c r="AL14" s="1491"/>
      <c r="AM14" s="1491"/>
      <c r="AN14" s="1491"/>
      <c r="AO14" s="1491"/>
      <c r="AP14" s="1491"/>
      <c r="AQ14" s="1491"/>
      <c r="AR14" s="1491"/>
      <c r="AS14" s="1491"/>
      <c r="AT14" s="1491"/>
      <c r="AU14" s="1491"/>
      <c r="AW14" s="1200"/>
      <c r="AX14" s="1201"/>
      <c r="AY14" s="1201"/>
      <c r="AZ14" s="1342"/>
      <c r="BA14" s="23"/>
      <c r="BI14" s="47"/>
      <c r="BP14" t="s">
        <v>192</v>
      </c>
      <c r="BQ14" t="s">
        <v>208</v>
      </c>
    </row>
    <row r="15" spans="2:70" ht="8.1" customHeight="1" x14ac:dyDescent="0.3">
      <c r="D15" s="840"/>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W15" s="47"/>
      <c r="AX15" s="47"/>
      <c r="AY15" s="47"/>
      <c r="AZ15" s="47"/>
      <c r="BA15" s="23"/>
      <c r="BI15" s="47"/>
      <c r="BP15" t="s">
        <v>193</v>
      </c>
      <c r="BQ15" t="s">
        <v>209</v>
      </c>
    </row>
    <row r="16" spans="2:70" ht="15" customHeight="1" x14ac:dyDescent="0.3">
      <c r="D16" s="1490" t="s">
        <v>703</v>
      </c>
      <c r="E16" s="1491"/>
      <c r="F16" s="1491"/>
      <c r="G16" s="1491"/>
      <c r="H16" s="1491"/>
      <c r="I16" s="1491"/>
      <c r="J16" s="1491"/>
      <c r="K16" s="1491"/>
      <c r="L16" s="1491"/>
      <c r="M16" s="1491"/>
      <c r="N16" s="1491"/>
      <c r="O16" s="1491"/>
      <c r="P16" s="1491"/>
      <c r="Q16" s="1491"/>
      <c r="R16" s="1491"/>
      <c r="S16" s="1491"/>
      <c r="T16" s="1491"/>
      <c r="U16" s="1491"/>
      <c r="V16" s="1491"/>
      <c r="W16" s="1491"/>
      <c r="X16" s="1491"/>
      <c r="Y16" s="1491"/>
      <c r="Z16" s="1491"/>
      <c r="AA16" s="1491"/>
      <c r="AB16" s="1491"/>
      <c r="AC16" s="1491"/>
      <c r="AD16" s="1491"/>
      <c r="AE16" s="1491"/>
      <c r="AF16" s="1491"/>
      <c r="AG16" s="1491"/>
      <c r="AH16" s="1502" t="s">
        <v>705</v>
      </c>
      <c r="AI16" s="1502"/>
      <c r="AJ16" s="1502"/>
      <c r="AK16" s="1502"/>
      <c r="AL16" s="1502"/>
      <c r="AM16" s="1502"/>
      <c r="AN16" s="1502"/>
      <c r="AO16" s="1502"/>
      <c r="AP16" s="1502"/>
      <c r="AQ16" s="1502"/>
      <c r="AR16" s="1502"/>
      <c r="AS16" s="1502"/>
      <c r="AT16" s="1502"/>
      <c r="AU16" s="1502"/>
      <c r="AV16" s="1502"/>
      <c r="AW16" s="1200"/>
      <c r="AX16" s="1201"/>
      <c r="AY16" s="1201"/>
      <c r="AZ16" s="1342"/>
      <c r="BA16" s="23"/>
      <c r="BP16" t="s">
        <v>194</v>
      </c>
      <c r="BQ16" t="s">
        <v>210</v>
      </c>
    </row>
    <row r="17" spans="4:69" ht="8.1" customHeight="1" x14ac:dyDescent="0.3">
      <c r="D17" s="840"/>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502"/>
      <c r="AI17" s="1502"/>
      <c r="AJ17" s="1502"/>
      <c r="AK17" s="1502"/>
      <c r="AL17" s="1502"/>
      <c r="AM17" s="1502"/>
      <c r="AN17" s="1502"/>
      <c r="AO17" s="1502"/>
      <c r="AP17" s="1502"/>
      <c r="AQ17" s="1502"/>
      <c r="AR17" s="1502"/>
      <c r="AS17" s="1502"/>
      <c r="AT17" s="1502"/>
      <c r="AU17" s="1502"/>
      <c r="AV17" s="1502"/>
      <c r="AW17" s="47"/>
      <c r="AX17" s="47"/>
      <c r="AY17" s="47"/>
      <c r="AZ17" s="47"/>
      <c r="BA17" s="23"/>
      <c r="BQ17" t="s">
        <v>211</v>
      </c>
    </row>
    <row r="18" spans="4:69" x14ac:dyDescent="0.3">
      <c r="D18" s="1490" t="s">
        <v>706</v>
      </c>
      <c r="E18" s="1491"/>
      <c r="F18" s="1491"/>
      <c r="G18" s="1491"/>
      <c r="H18" s="1491"/>
      <c r="I18" s="1491"/>
      <c r="J18" s="1491"/>
      <c r="K18" s="1491"/>
      <c r="L18" s="1491"/>
      <c r="M18" s="1491"/>
      <c r="N18" s="1491"/>
      <c r="O18" s="1491"/>
      <c r="P18" s="1491"/>
      <c r="Q18" s="1491"/>
      <c r="R18" s="1491"/>
      <c r="S18" s="1491"/>
      <c r="T18" s="1491"/>
      <c r="U18" s="1491"/>
      <c r="V18" s="1491"/>
      <c r="W18" s="1491"/>
      <c r="X18" s="1491"/>
      <c r="Y18" s="1491"/>
      <c r="Z18" s="1491"/>
      <c r="AA18" s="1491"/>
      <c r="AB18" s="1491"/>
      <c r="AC18" s="1491"/>
      <c r="AD18" s="1491"/>
      <c r="AE18" s="1491"/>
      <c r="AF18" s="1491"/>
      <c r="AG18" s="1491"/>
      <c r="AH18" s="1502"/>
      <c r="AI18" s="1502"/>
      <c r="AJ18" s="1502"/>
      <c r="AK18" s="1502"/>
      <c r="AL18" s="1502"/>
      <c r="AM18" s="1502"/>
      <c r="AN18" s="1502"/>
      <c r="AO18" s="1502"/>
      <c r="AP18" s="1502"/>
      <c r="AQ18" s="1502"/>
      <c r="AR18" s="1502"/>
      <c r="AS18" s="1502"/>
      <c r="AT18" s="1502"/>
      <c r="AU18" s="1502"/>
      <c r="AV18" s="1502"/>
      <c r="AW18" s="1200"/>
      <c r="AX18" s="1201"/>
      <c r="AY18" s="1201"/>
      <c r="AZ18" s="1342"/>
      <c r="BA18" s="23"/>
    </row>
    <row r="19" spans="4:69" x14ac:dyDescent="0.3">
      <c r="D19" s="840"/>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841"/>
      <c r="AI19" s="841"/>
      <c r="AJ19" s="841"/>
      <c r="AK19" s="841"/>
      <c r="AL19" s="841"/>
      <c r="AM19" s="841"/>
      <c r="AN19" s="841"/>
      <c r="AO19" s="841"/>
      <c r="AP19" s="841"/>
      <c r="AQ19" s="841"/>
      <c r="AR19" s="841"/>
      <c r="AS19" s="841"/>
      <c r="AT19" s="841"/>
      <c r="AU19" s="841"/>
      <c r="AV19" s="841"/>
      <c r="AW19" s="47"/>
      <c r="AX19" s="47"/>
      <c r="AY19" s="47"/>
      <c r="AZ19" s="47"/>
      <c r="BA19" s="23"/>
    </row>
    <row r="20" spans="4:69" x14ac:dyDescent="0.3">
      <c r="D20" s="1490" t="s">
        <v>188</v>
      </c>
      <c r="E20" s="1491"/>
      <c r="F20" s="1491"/>
      <c r="G20" s="1491"/>
      <c r="H20" s="1491"/>
      <c r="I20" s="1491"/>
      <c r="J20" s="1491"/>
      <c r="K20" s="1491"/>
      <c r="L20" s="1491"/>
      <c r="M20" s="1491"/>
      <c r="N20" s="1491"/>
      <c r="O20" s="1491"/>
      <c r="P20" s="1491"/>
      <c r="Q20" s="1491"/>
      <c r="R20" s="1491"/>
      <c r="S20" s="1491"/>
      <c r="T20" s="1491"/>
      <c r="U20" s="1491"/>
      <c r="V20" s="1491"/>
      <c r="W20" s="1491"/>
      <c r="X20" s="1491"/>
      <c r="Y20" s="1491"/>
      <c r="Z20" s="1491"/>
      <c r="AA20" s="1491"/>
      <c r="AB20" s="1491"/>
      <c r="AC20" s="1491"/>
      <c r="AD20" s="1491"/>
      <c r="AE20" s="1491"/>
      <c r="AF20" s="1491"/>
      <c r="AG20" s="1491"/>
      <c r="AH20" s="1491"/>
      <c r="AI20" s="1491"/>
      <c r="AJ20" s="1491"/>
      <c r="AK20" s="1491"/>
      <c r="AL20" s="1491"/>
      <c r="AM20" s="1491"/>
      <c r="AN20" s="1491"/>
      <c r="AO20" s="1491"/>
      <c r="AP20" s="1491"/>
      <c r="AQ20" s="1491"/>
      <c r="AR20" s="1491"/>
      <c r="AS20" s="1491"/>
      <c r="AT20" s="1491"/>
      <c r="AU20" s="1491"/>
      <c r="AV20" s="841"/>
      <c r="AW20" s="1503">
        <f>SUM(AW10,AW12,AW14,AW16,AW18)</f>
        <v>0</v>
      </c>
      <c r="AX20" s="1504"/>
      <c r="AY20" s="1504"/>
      <c r="AZ20" s="1505"/>
      <c r="BA20" s="23"/>
    </row>
    <row r="21" spans="4:69" ht="8.1" customHeight="1" thickBot="1" x14ac:dyDescent="0.35">
      <c r="D21" s="842"/>
      <c r="E21" s="843"/>
      <c r="F21" s="843"/>
      <c r="G21" s="843"/>
      <c r="H21" s="843"/>
      <c r="I21" s="843"/>
      <c r="J21" s="843"/>
      <c r="K21" s="843"/>
      <c r="L21" s="843"/>
      <c r="M21" s="843"/>
      <c r="N21" s="843"/>
      <c r="O21" s="843"/>
      <c r="P21" s="843"/>
      <c r="Q21" s="843"/>
      <c r="R21" s="843"/>
      <c r="S21" s="843"/>
      <c r="T21" s="843"/>
      <c r="U21" s="843"/>
      <c r="V21" s="843"/>
      <c r="W21" s="843"/>
      <c r="X21" s="843"/>
      <c r="Y21" s="843"/>
      <c r="Z21" s="843"/>
      <c r="AA21" s="843"/>
      <c r="AB21" s="843"/>
      <c r="AC21" s="843"/>
      <c r="AD21" s="843"/>
      <c r="AE21" s="843"/>
      <c r="AF21" s="843"/>
      <c r="AG21" s="843"/>
      <c r="AH21" s="844"/>
      <c r="AI21" s="844"/>
      <c r="AJ21" s="844"/>
      <c r="AK21" s="844"/>
      <c r="AL21" s="844"/>
      <c r="AM21" s="844"/>
      <c r="AN21" s="844"/>
      <c r="AO21" s="844"/>
      <c r="AP21" s="844"/>
      <c r="AQ21" s="844"/>
      <c r="AR21" s="844"/>
      <c r="AS21" s="844"/>
      <c r="AT21" s="844"/>
      <c r="AU21" s="844"/>
      <c r="AV21" s="844"/>
      <c r="AW21" s="815"/>
      <c r="AX21" s="815"/>
      <c r="AY21" s="815"/>
      <c r="AZ21" s="815"/>
      <c r="BA21" s="26"/>
    </row>
    <row r="22" spans="4:69" ht="15" thickBot="1" x14ac:dyDescent="0.35"/>
    <row r="23" spans="4:69" x14ac:dyDescent="0.3">
      <c r="D23" s="1122" t="s">
        <v>690</v>
      </c>
      <c r="E23" s="1123"/>
      <c r="F23" s="1123"/>
      <c r="G23" s="1123"/>
      <c r="H23" s="1123"/>
      <c r="I23" s="1123"/>
      <c r="J23" s="1123"/>
      <c r="K23" s="1123"/>
      <c r="L23" s="1123"/>
      <c r="M23" s="1123"/>
      <c r="N23" s="1123"/>
      <c r="O23" s="1123"/>
      <c r="P23" s="1123"/>
      <c r="Q23" s="1123"/>
      <c r="R23" s="1123"/>
      <c r="S23" s="1123"/>
      <c r="T23" s="1123"/>
      <c r="U23" s="1123"/>
      <c r="V23" s="1123"/>
      <c r="W23" s="1123"/>
      <c r="X23" s="1123"/>
      <c r="Y23" s="1123"/>
      <c r="Z23" s="1123"/>
      <c r="AA23" s="1123"/>
      <c r="AB23" s="1123"/>
      <c r="AC23" s="1123"/>
      <c r="AD23" s="1123"/>
      <c r="AE23" s="1123"/>
      <c r="AF23" s="1123"/>
      <c r="AG23" s="1123"/>
      <c r="AH23" s="1123"/>
      <c r="AI23" s="1123"/>
      <c r="AJ23" s="1123"/>
      <c r="AK23" s="1123"/>
      <c r="AL23" s="1123"/>
      <c r="AM23" s="1123"/>
      <c r="AN23" s="1123"/>
      <c r="AO23" s="1123"/>
      <c r="AP23" s="1123"/>
      <c r="AQ23" s="1123"/>
      <c r="AR23" s="1123"/>
      <c r="AS23" s="1123"/>
      <c r="AT23" s="1123"/>
      <c r="AU23" s="1123"/>
      <c r="AV23" s="1123"/>
      <c r="AW23" s="1123"/>
      <c r="AX23" s="1123"/>
      <c r="AY23" s="1123"/>
      <c r="AZ23" s="1123"/>
      <c r="BA23" s="1124"/>
    </row>
    <row r="24" spans="4:69" x14ac:dyDescent="0.3">
      <c r="D24" s="1490" t="s">
        <v>195</v>
      </c>
      <c r="E24" s="1491"/>
      <c r="F24" s="1491"/>
      <c r="G24" s="1491"/>
      <c r="H24" s="1491"/>
      <c r="I24" s="1491"/>
      <c r="J24" s="1491"/>
      <c r="K24" s="1491"/>
      <c r="L24" s="1491"/>
      <c r="M24" s="1491"/>
      <c r="N24" s="1491"/>
      <c r="O24" s="1491"/>
      <c r="P24" s="1491"/>
      <c r="Q24" s="1491"/>
      <c r="R24" s="1491"/>
      <c r="S24" s="1491"/>
      <c r="T24" s="1491"/>
      <c r="U24" s="1491"/>
      <c r="V24" s="1491"/>
      <c r="W24" s="1491"/>
      <c r="X24" s="1491"/>
      <c r="Y24" s="1491"/>
      <c r="Z24" s="1491"/>
      <c r="AA24" s="1491"/>
      <c r="AB24" s="1491"/>
      <c r="AC24" s="1491"/>
      <c r="AD24" s="1491"/>
      <c r="AE24" s="1491"/>
      <c r="AF24" s="1491"/>
      <c r="AG24" s="1491"/>
      <c r="AH24" s="1491"/>
      <c r="AI24" s="1491"/>
      <c r="AJ24" s="1491"/>
      <c r="AK24" s="1491"/>
      <c r="AL24" s="1491"/>
      <c r="AM24" s="1491"/>
      <c r="AN24" s="1491"/>
      <c r="AU24" s="1200"/>
      <c r="AV24" s="1201"/>
      <c r="AW24" s="1201"/>
      <c r="AX24" s="1342"/>
      <c r="BA24" s="23"/>
    </row>
    <row r="25" spans="4:69" ht="8.1" customHeight="1" x14ac:dyDescent="0.3">
      <c r="D25" s="840"/>
      <c r="E25" s="113"/>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U25" s="47"/>
      <c r="AV25" s="47"/>
      <c r="AW25" s="47"/>
      <c r="AX25" s="47"/>
      <c r="BA25" s="23"/>
    </row>
    <row r="26" spans="4:69" x14ac:dyDescent="0.3">
      <c r="D26" s="1490" t="s">
        <v>196</v>
      </c>
      <c r="E26" s="1491"/>
      <c r="F26" s="1491"/>
      <c r="G26" s="1491"/>
      <c r="H26" s="1491"/>
      <c r="I26" s="1491"/>
      <c r="J26" s="1491"/>
      <c r="K26" s="1491"/>
      <c r="L26" s="1491"/>
      <c r="M26" s="1491"/>
      <c r="N26" s="1491"/>
      <c r="O26" s="1491"/>
      <c r="P26" s="1491"/>
      <c r="Q26" s="1491"/>
      <c r="R26" s="1491"/>
      <c r="S26" s="1491"/>
      <c r="T26" s="1491"/>
      <c r="U26" s="1491"/>
      <c r="V26" s="1491"/>
      <c r="W26" s="1491"/>
      <c r="X26" s="1491"/>
      <c r="Y26" s="1491"/>
      <c r="Z26" s="1491"/>
      <c r="AA26" s="1491"/>
      <c r="AB26" s="1491"/>
      <c r="AC26" s="1491"/>
      <c r="AD26" s="1491"/>
      <c r="AE26" s="1491"/>
      <c r="AF26" s="1491"/>
      <c r="AG26" s="1491"/>
      <c r="AH26" s="1491"/>
      <c r="AI26" s="1491"/>
      <c r="AJ26" s="1491"/>
      <c r="AK26" s="1491"/>
      <c r="AL26" s="1491"/>
      <c r="AM26" s="1491"/>
      <c r="AN26" s="1491"/>
      <c r="AO26" s="1491"/>
      <c r="AP26" s="1491"/>
      <c r="AU26" s="1200"/>
      <c r="AV26" s="1201"/>
      <c r="AW26" s="1201"/>
      <c r="AX26" s="1342"/>
      <c r="BA26" s="23"/>
      <c r="BE26" s="991" t="s">
        <v>242</v>
      </c>
      <c r="BF26" s="991"/>
      <c r="BG26" s="991"/>
      <c r="BH26" s="991"/>
      <c r="BI26" s="991"/>
      <c r="BJ26" s="991"/>
      <c r="BK26" s="991"/>
      <c r="BL26" s="991"/>
      <c r="BM26" s="991"/>
    </row>
    <row r="27" spans="4:69" ht="7.5" customHeight="1" x14ac:dyDescent="0.3">
      <c r="D27" s="840"/>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U27" s="47"/>
      <c r="AV27" s="47"/>
      <c r="AW27" s="47"/>
      <c r="AX27" s="47"/>
      <c r="BA27" s="23"/>
      <c r="BE27" s="386"/>
      <c r="BF27" s="386"/>
      <c r="BG27" s="386"/>
      <c r="BH27" s="386"/>
      <c r="BI27" s="386"/>
      <c r="BJ27" s="386"/>
      <c r="BK27" s="386"/>
      <c r="BL27" s="386"/>
      <c r="BM27" s="386"/>
    </row>
    <row r="28" spans="4:69" x14ac:dyDescent="0.3">
      <c r="D28" s="1497" t="s">
        <v>197</v>
      </c>
      <c r="E28" s="1498"/>
      <c r="F28" s="1498"/>
      <c r="G28" s="1498"/>
      <c r="H28" s="1498"/>
      <c r="I28" s="1498"/>
      <c r="J28" s="1498"/>
      <c r="K28" s="1498"/>
      <c r="L28" s="1498"/>
      <c r="M28" s="1498"/>
      <c r="N28" s="1498"/>
      <c r="O28" s="1498"/>
      <c r="P28" s="1498"/>
      <c r="Q28" s="1498"/>
      <c r="R28" s="1498"/>
      <c r="S28" s="1498"/>
      <c r="T28" s="1498"/>
      <c r="U28" s="1498"/>
      <c r="V28" s="1498"/>
      <c r="W28" s="1498"/>
      <c r="X28" s="1498"/>
      <c r="Y28" s="1498"/>
      <c r="Z28" s="1498"/>
      <c r="AA28" s="1498"/>
      <c r="AB28" s="1498"/>
      <c r="AC28" s="1498"/>
      <c r="AU28" s="1200"/>
      <c r="AV28" s="1201"/>
      <c r="AW28" s="1201"/>
      <c r="AX28" s="1342"/>
      <c r="BA28" s="23"/>
      <c r="BE28" s="386"/>
      <c r="BF28" s="386"/>
      <c r="BG28" s="386"/>
      <c r="BH28" s="386"/>
      <c r="BI28" s="386"/>
      <c r="BJ28" s="386"/>
      <c r="BK28" s="386"/>
      <c r="BL28" s="386"/>
      <c r="BM28" s="386"/>
    </row>
    <row r="29" spans="4:69" ht="7.5" customHeight="1" x14ac:dyDescent="0.3">
      <c r="D29" s="845"/>
      <c r="E29" s="846"/>
      <c r="F29" s="846"/>
      <c r="G29" s="846"/>
      <c r="H29" s="846"/>
      <c r="I29" s="846"/>
      <c r="J29" s="846"/>
      <c r="K29" s="846"/>
      <c r="L29" s="846"/>
      <c r="M29" s="846"/>
      <c r="N29" s="846"/>
      <c r="O29" s="846"/>
      <c r="P29" s="846"/>
      <c r="Q29" s="846"/>
      <c r="R29" s="846"/>
      <c r="S29" s="846"/>
      <c r="T29" s="846"/>
      <c r="U29" s="846"/>
      <c r="V29" s="846"/>
      <c r="W29" s="846"/>
      <c r="X29" s="846"/>
      <c r="Y29" s="846"/>
      <c r="Z29" s="846"/>
      <c r="AA29" s="846"/>
      <c r="AB29" s="846"/>
      <c r="AC29" s="846"/>
      <c r="AG29" s="47"/>
      <c r="AH29" s="47"/>
      <c r="AI29" s="47"/>
      <c r="AJ29" s="47"/>
      <c r="BA29" s="23"/>
      <c r="BE29" s="386"/>
      <c r="BF29" s="386"/>
      <c r="BG29" s="386"/>
      <c r="BH29" s="386"/>
      <c r="BI29" s="386"/>
      <c r="BJ29" s="386"/>
      <c r="BK29" s="386"/>
      <c r="BL29" s="386"/>
      <c r="BM29" s="386"/>
    </row>
    <row r="30" spans="4:69" ht="15.6" customHeight="1" x14ac:dyDescent="0.3">
      <c r="D30" s="1497" t="s">
        <v>198</v>
      </c>
      <c r="E30" s="1498"/>
      <c r="F30" s="1498"/>
      <c r="G30" s="1498"/>
      <c r="H30" s="1498"/>
      <c r="I30" s="1498"/>
      <c r="J30" s="1498"/>
      <c r="K30" s="1498"/>
      <c r="L30" s="1498"/>
      <c r="M30" s="1498"/>
      <c r="N30" s="1498"/>
      <c r="O30" s="1498"/>
      <c r="P30" s="1498"/>
      <c r="Q30" s="1498"/>
      <c r="R30" s="1498"/>
      <c r="S30" s="1498"/>
      <c r="T30" s="1498"/>
      <c r="U30" s="1498"/>
      <c r="V30" s="1498"/>
      <c r="W30" s="1498"/>
      <c r="X30" s="1498"/>
      <c r="Y30" s="1498"/>
      <c r="Z30" s="1498"/>
      <c r="AA30" s="1498"/>
      <c r="AB30" s="1498"/>
      <c r="AC30" s="1498"/>
      <c r="AD30" s="1498"/>
      <c r="AE30" s="1498"/>
      <c r="AU30" s="1200"/>
      <c r="AV30" s="1201"/>
      <c r="AW30" s="1201"/>
      <c r="AX30" s="1342"/>
      <c r="BA30" s="23"/>
      <c r="BE30" s="122"/>
      <c r="BF30" s="122"/>
      <c r="BG30" s="122"/>
      <c r="BH30" s="122"/>
      <c r="BI30" s="122"/>
      <c r="BJ30" s="122"/>
      <c r="BK30" s="122"/>
      <c r="BL30" s="122"/>
      <c r="BM30" s="122"/>
      <c r="BN30" s="122"/>
    </row>
    <row r="31" spans="4:69" ht="7.5" customHeight="1" x14ac:dyDescent="0.3">
      <c r="D31" s="845"/>
      <c r="E31" s="846"/>
      <c r="F31" s="846"/>
      <c r="G31" s="846"/>
      <c r="H31" s="846"/>
      <c r="I31" s="846"/>
      <c r="J31" s="846"/>
      <c r="K31" s="846"/>
      <c r="L31" s="846"/>
      <c r="M31" s="846"/>
      <c r="N31" s="846"/>
      <c r="O31" s="846"/>
      <c r="P31" s="846"/>
      <c r="Q31" s="846"/>
      <c r="R31" s="846"/>
      <c r="S31" s="846"/>
      <c r="T31" s="846"/>
      <c r="U31" s="846"/>
      <c r="V31" s="846"/>
      <c r="W31" s="846"/>
      <c r="X31" s="846"/>
      <c r="Y31" s="846"/>
      <c r="Z31" s="846"/>
      <c r="AA31" s="846"/>
      <c r="AB31" s="846"/>
      <c r="AC31" s="846"/>
      <c r="AD31" s="846"/>
      <c r="AE31" s="846"/>
      <c r="AU31" s="847"/>
      <c r="AV31" s="847"/>
      <c r="AW31" s="847"/>
      <c r="AX31" s="847"/>
      <c r="BA31" s="23"/>
      <c r="BE31" s="122"/>
      <c r="BF31" s="122"/>
      <c r="BG31" s="122"/>
      <c r="BH31" s="122"/>
      <c r="BI31" s="122"/>
      <c r="BJ31" s="122"/>
      <c r="BK31" s="122"/>
      <c r="BL31" s="122"/>
      <c r="BM31" s="122"/>
      <c r="BN31" s="122"/>
    </row>
    <row r="32" spans="4:69" ht="15" customHeight="1" x14ac:dyDescent="0.3">
      <c r="D32" s="1490" t="s">
        <v>711</v>
      </c>
      <c r="E32" s="1491"/>
      <c r="F32" s="1491"/>
      <c r="G32" s="1491"/>
      <c r="H32" s="1491"/>
      <c r="I32" s="1491"/>
      <c r="J32" s="1491"/>
      <c r="K32" s="1491"/>
      <c r="L32" s="1491"/>
      <c r="M32" s="1491"/>
      <c r="N32" s="1491"/>
      <c r="O32" s="1491"/>
      <c r="P32" s="1491"/>
      <c r="Q32" s="1491"/>
      <c r="R32" s="1491"/>
      <c r="S32" s="1491"/>
      <c r="T32" s="1491"/>
      <c r="U32" s="1491"/>
      <c r="V32" s="1491"/>
      <c r="W32" s="1491"/>
      <c r="X32" s="1491"/>
      <c r="Y32" s="1491"/>
      <c r="Z32" s="1491"/>
      <c r="AA32" s="1491"/>
      <c r="AB32" s="1491"/>
      <c r="AC32" s="1491"/>
      <c r="AD32" s="1491"/>
      <c r="AE32" s="1491"/>
      <c r="AF32" s="1491"/>
      <c r="AG32" s="1491"/>
      <c r="AH32" s="1491"/>
      <c r="AI32" s="1491"/>
      <c r="AJ32" s="1491"/>
      <c r="AK32" s="1491"/>
      <c r="AL32" s="1491"/>
      <c r="AM32" s="1491"/>
      <c r="AN32" s="1491"/>
      <c r="AO32" s="1491"/>
      <c r="AP32" s="1491"/>
      <c r="AQ32" s="1491"/>
      <c r="AT32" s="1499"/>
      <c r="AU32" s="1500"/>
      <c r="AV32" s="1500"/>
      <c r="AW32" s="1500"/>
      <c r="AX32" s="1500"/>
      <c r="AY32" s="1501"/>
      <c r="BA32" s="23"/>
      <c r="BE32" s="122"/>
      <c r="BF32" s="122"/>
      <c r="BG32" s="122"/>
      <c r="BH32" s="122"/>
      <c r="BI32" s="122"/>
      <c r="BJ32" s="122"/>
      <c r="BK32" s="122"/>
      <c r="BL32" s="122"/>
      <c r="BM32" s="122"/>
      <c r="BN32" s="122"/>
    </row>
    <row r="33" spans="4:66" ht="8.1" customHeight="1" thickBot="1" x14ac:dyDescent="0.35">
      <c r="D33" s="842"/>
      <c r="E33" s="843"/>
      <c r="F33" s="843"/>
      <c r="G33" s="843"/>
      <c r="H33" s="843"/>
      <c r="I33" s="843"/>
      <c r="J33" s="843"/>
      <c r="K33" s="843"/>
      <c r="L33" s="843"/>
      <c r="M33" s="843"/>
      <c r="N33" s="843"/>
      <c r="O33" s="843"/>
      <c r="P33" s="843"/>
      <c r="Q33" s="843"/>
      <c r="R33" s="843"/>
      <c r="S33" s="843"/>
      <c r="T33" s="843"/>
      <c r="U33" s="843"/>
      <c r="V33" s="843"/>
      <c r="W33" s="843"/>
      <c r="X33" s="843"/>
      <c r="Y33" s="843"/>
      <c r="Z33" s="843"/>
      <c r="AA33" s="843"/>
      <c r="AB33" s="843"/>
      <c r="AC33" s="843"/>
      <c r="AD33" s="843"/>
      <c r="AE33" s="843"/>
      <c r="AF33" s="843"/>
      <c r="AG33" s="843"/>
      <c r="AH33" s="843"/>
      <c r="AI33" s="843"/>
      <c r="AJ33" s="843"/>
      <c r="AK33" s="843"/>
      <c r="AL33" s="843"/>
      <c r="AM33" s="843"/>
      <c r="AN33" s="843"/>
      <c r="AO33" s="843"/>
      <c r="AP33" s="843"/>
      <c r="AQ33" s="843"/>
      <c r="AR33" s="25"/>
      <c r="AS33" s="25"/>
      <c r="AT33" s="149"/>
      <c r="AU33" s="149"/>
      <c r="AV33" s="149"/>
      <c r="AW33" s="149"/>
      <c r="AX33" s="149"/>
      <c r="AY33" s="149"/>
      <c r="AZ33" s="25"/>
      <c r="BA33" s="26"/>
      <c r="BE33" s="122"/>
      <c r="BF33" s="122"/>
      <c r="BG33" s="122"/>
      <c r="BH33" s="122"/>
      <c r="BI33" s="122"/>
      <c r="BJ33" s="122"/>
      <c r="BK33" s="122"/>
      <c r="BL33" s="122"/>
      <c r="BM33" s="122"/>
      <c r="BN33" s="122"/>
    </row>
    <row r="34" spans="4:66" ht="15" thickBot="1" x14ac:dyDescent="0.35">
      <c r="BE34" s="122"/>
      <c r="BF34" s="122"/>
      <c r="BG34" s="122"/>
      <c r="BH34" s="122"/>
      <c r="BI34" s="122"/>
      <c r="BJ34" s="122"/>
      <c r="BK34" s="122"/>
      <c r="BL34" s="122"/>
      <c r="BM34" s="122"/>
      <c r="BN34" s="122"/>
    </row>
    <row r="35" spans="4:66" ht="15.6" customHeight="1" x14ac:dyDescent="0.3">
      <c r="D35" s="1122" t="s">
        <v>691</v>
      </c>
      <c r="E35" s="1123"/>
      <c r="F35" s="1123"/>
      <c r="G35" s="1123"/>
      <c r="H35" s="1123"/>
      <c r="I35" s="1123"/>
      <c r="J35" s="1123"/>
      <c r="K35" s="1123"/>
      <c r="L35" s="1123"/>
      <c r="M35" s="1123"/>
      <c r="N35" s="1123"/>
      <c r="O35" s="1123"/>
      <c r="P35" s="1123"/>
      <c r="Q35" s="1123"/>
      <c r="R35" s="1123"/>
      <c r="S35" s="1123"/>
      <c r="T35" s="1123"/>
      <c r="U35" s="1123"/>
      <c r="V35" s="1123"/>
      <c r="W35" s="1123"/>
      <c r="X35" s="1123"/>
      <c r="Y35" s="1123"/>
      <c r="Z35" s="1123"/>
      <c r="AA35" s="1123"/>
      <c r="AB35" s="1123"/>
      <c r="AC35" s="1123"/>
      <c r="AD35" s="1123"/>
      <c r="AE35" s="1123"/>
      <c r="AF35" s="1123"/>
      <c r="AG35" s="1123"/>
      <c r="AH35" s="1123"/>
      <c r="AI35" s="1123"/>
      <c r="AJ35" s="1123"/>
      <c r="AK35" s="1123"/>
      <c r="AL35" s="1123"/>
      <c r="AM35" s="1123"/>
      <c r="AN35" s="1123"/>
      <c r="AO35" s="1123"/>
      <c r="AP35" s="1123"/>
      <c r="AQ35" s="1123"/>
      <c r="AR35" s="1123"/>
      <c r="AS35" s="1123"/>
      <c r="AT35" s="1123"/>
      <c r="AU35" s="1123"/>
      <c r="AV35" s="1123"/>
      <c r="AW35" s="1123"/>
      <c r="AX35" s="1123"/>
      <c r="AY35" s="1123"/>
      <c r="AZ35" s="1123"/>
      <c r="BA35" s="1124"/>
      <c r="BE35" s="122"/>
      <c r="BF35" s="122"/>
      <c r="BG35" s="122"/>
      <c r="BH35" s="122"/>
      <c r="BI35" s="122"/>
      <c r="BJ35" s="122"/>
      <c r="BK35" s="122"/>
      <c r="BL35" s="122"/>
      <c r="BM35" s="122"/>
      <c r="BN35" s="122"/>
    </row>
    <row r="36" spans="4:66" ht="15.6" customHeight="1" x14ac:dyDescent="0.3">
      <c r="D36" s="1490" t="s">
        <v>195</v>
      </c>
      <c r="E36" s="1491"/>
      <c r="F36" s="1491"/>
      <c r="G36" s="1491"/>
      <c r="H36" s="1491"/>
      <c r="I36" s="1491"/>
      <c r="J36" s="1491"/>
      <c r="K36" s="1491"/>
      <c r="L36" s="1491"/>
      <c r="M36" s="1491"/>
      <c r="N36" s="1491"/>
      <c r="O36" s="1491"/>
      <c r="P36" s="1491"/>
      <c r="Q36" s="1491"/>
      <c r="R36" s="1491"/>
      <c r="S36" s="1491"/>
      <c r="T36" s="1491"/>
      <c r="U36" s="1491"/>
      <c r="V36" s="1491"/>
      <c r="W36" s="1491"/>
      <c r="X36" s="1491"/>
      <c r="Y36" s="1491"/>
      <c r="Z36" s="1491"/>
      <c r="AA36" s="1491"/>
      <c r="AB36" s="1491"/>
      <c r="AC36" s="1491"/>
      <c r="AD36" s="1491"/>
      <c r="AE36" s="1491"/>
      <c r="AF36" s="1491"/>
      <c r="AG36" s="1491"/>
      <c r="AH36" s="1491"/>
      <c r="AI36" s="1491"/>
      <c r="AJ36" s="1491"/>
      <c r="AK36" s="1491"/>
      <c r="AL36" s="1491"/>
      <c r="AM36" s="1491"/>
      <c r="AN36" s="1491"/>
      <c r="AU36" s="1200"/>
      <c r="AV36" s="1201"/>
      <c r="AW36" s="1201"/>
      <c r="AX36" s="1342"/>
      <c r="BA36" s="23"/>
      <c r="BE36" s="122"/>
      <c r="BF36" s="122"/>
      <c r="BG36" s="122"/>
      <c r="BH36" s="122"/>
      <c r="BI36" s="122"/>
      <c r="BJ36" s="122"/>
      <c r="BK36" s="122"/>
      <c r="BL36" s="122"/>
      <c r="BM36" s="122"/>
      <c r="BN36" s="122"/>
    </row>
    <row r="37" spans="4:66" ht="7.5" customHeight="1" x14ac:dyDescent="0.3">
      <c r="D37" s="840"/>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U37" s="47"/>
      <c r="AV37" s="47"/>
      <c r="AW37" s="47"/>
      <c r="AX37" s="47"/>
      <c r="BA37" s="23"/>
      <c r="BE37" s="122"/>
      <c r="BF37" s="122"/>
      <c r="BG37" s="122"/>
      <c r="BH37" s="122"/>
      <c r="BI37" s="122"/>
      <c r="BJ37" s="122"/>
      <c r="BK37" s="122"/>
      <c r="BL37" s="122"/>
      <c r="BM37" s="122"/>
      <c r="BN37" s="122"/>
    </row>
    <row r="38" spans="4:66" ht="15.6" customHeight="1" x14ac:dyDescent="0.3">
      <c r="D38" s="848" t="s">
        <v>692</v>
      </c>
      <c r="E38" s="849"/>
      <c r="F38" s="849"/>
      <c r="G38" s="849"/>
      <c r="H38" s="849"/>
      <c r="I38" s="849"/>
      <c r="J38" s="849"/>
      <c r="K38" s="849"/>
      <c r="L38" s="849"/>
      <c r="M38" s="849"/>
      <c r="N38" s="849"/>
      <c r="O38" s="849"/>
      <c r="P38" s="849"/>
      <c r="Q38" s="849"/>
      <c r="R38" s="849"/>
      <c r="S38" s="849"/>
      <c r="T38" s="849"/>
      <c r="U38" s="849"/>
      <c r="V38" s="849"/>
      <c r="W38" s="849"/>
      <c r="X38" s="849"/>
      <c r="Y38" s="849"/>
      <c r="Z38" s="849"/>
      <c r="AA38" s="849"/>
      <c r="AB38" s="849"/>
      <c r="AC38" s="849"/>
      <c r="AD38" s="126"/>
      <c r="AE38" s="126"/>
      <c r="AF38" s="126"/>
      <c r="AG38" s="126"/>
      <c r="AH38" s="126"/>
      <c r="AI38" s="126"/>
      <c r="AJ38" s="126"/>
      <c r="AK38" s="126"/>
      <c r="AL38" s="126"/>
      <c r="AM38" s="126"/>
      <c r="AN38" s="126"/>
      <c r="AO38" s="126"/>
      <c r="AU38" s="1200"/>
      <c r="AV38" s="1201"/>
      <c r="AW38" s="1201"/>
      <c r="AX38" s="1342"/>
      <c r="BA38" s="23"/>
      <c r="BE38" s="122"/>
      <c r="BF38" s="122"/>
      <c r="BG38" s="122"/>
      <c r="BH38" s="122"/>
      <c r="BI38" s="122"/>
      <c r="BJ38" s="122"/>
      <c r="BK38" s="122"/>
      <c r="BL38" s="122"/>
      <c r="BM38" s="122"/>
      <c r="BN38" s="122"/>
    </row>
    <row r="39" spans="4:66" ht="7.5" customHeight="1" x14ac:dyDescent="0.3">
      <c r="D39" s="845"/>
      <c r="E39" s="846"/>
      <c r="F39" s="846"/>
      <c r="G39" s="846"/>
      <c r="H39" s="846"/>
      <c r="I39" s="846"/>
      <c r="J39" s="846"/>
      <c r="K39" s="846"/>
      <c r="L39" s="846"/>
      <c r="M39" s="846"/>
      <c r="N39" s="846"/>
      <c r="O39" s="846"/>
      <c r="P39" s="846"/>
      <c r="Q39" s="846"/>
      <c r="R39" s="846"/>
      <c r="S39" s="846"/>
      <c r="T39" s="846"/>
      <c r="U39" s="846"/>
      <c r="V39" s="846"/>
      <c r="W39" s="846"/>
      <c r="X39" s="846"/>
      <c r="Y39" s="846"/>
      <c r="Z39" s="846"/>
      <c r="AA39" s="846"/>
      <c r="AB39" s="846"/>
      <c r="AC39" s="846"/>
      <c r="AG39" s="47"/>
      <c r="AH39" s="47"/>
      <c r="AI39" s="47"/>
      <c r="AJ39" s="47"/>
      <c r="BA39" s="23"/>
      <c r="BE39" s="122"/>
      <c r="BF39" s="122"/>
      <c r="BG39" s="122"/>
      <c r="BH39" s="122"/>
      <c r="BI39" s="122"/>
      <c r="BJ39" s="122"/>
      <c r="BK39" s="122"/>
      <c r="BL39" s="122"/>
      <c r="BM39" s="122"/>
      <c r="BN39" s="122"/>
    </row>
    <row r="40" spans="4:66" ht="15.6" customHeight="1" x14ac:dyDescent="0.3">
      <c r="D40" s="1528" t="s">
        <v>712</v>
      </c>
      <c r="E40" s="1379"/>
      <c r="F40" s="1379"/>
      <c r="G40" s="1379"/>
      <c r="H40" s="1379"/>
      <c r="I40" s="1379"/>
      <c r="J40" s="1379"/>
      <c r="K40" s="1379"/>
      <c r="L40" s="1379"/>
      <c r="M40" s="1379"/>
      <c r="N40" s="1379"/>
      <c r="O40" s="1379"/>
      <c r="P40" s="1379"/>
      <c r="Q40" s="1379"/>
      <c r="R40" s="1379"/>
      <c r="S40" s="1379"/>
      <c r="T40" s="1379"/>
      <c r="U40" s="1379"/>
      <c r="V40" s="1379"/>
      <c r="W40" s="1379"/>
      <c r="X40" s="1379"/>
      <c r="Y40" s="1379"/>
      <c r="Z40" s="1379"/>
      <c r="AA40" s="1379"/>
      <c r="AB40" s="1379"/>
      <c r="AC40" s="1379"/>
      <c r="AD40" s="1379"/>
      <c r="AE40" s="1379"/>
      <c r="AF40" s="1379"/>
      <c r="AG40" s="1379"/>
      <c r="AH40" s="1379"/>
      <c r="AI40" s="1379"/>
      <c r="AJ40" s="1379"/>
      <c r="AK40" s="1379"/>
      <c r="AL40" s="1379"/>
      <c r="AU40" s="1200"/>
      <c r="AV40" s="1201"/>
      <c r="AW40" s="1201"/>
      <c r="AX40" s="1342"/>
      <c r="BA40" s="23"/>
      <c r="BE40" s="122"/>
      <c r="BF40" s="122"/>
      <c r="BG40" s="122"/>
      <c r="BH40" s="122"/>
      <c r="BI40" s="122"/>
      <c r="BJ40" s="122"/>
      <c r="BK40" s="122"/>
      <c r="BL40" s="122"/>
      <c r="BM40" s="122"/>
      <c r="BN40" s="122"/>
    </row>
    <row r="41" spans="4:66" ht="7.5" customHeight="1" x14ac:dyDescent="0.3">
      <c r="D41" s="840"/>
      <c r="E41" s="113"/>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U41" s="47"/>
      <c r="AV41" s="47"/>
      <c r="AW41" s="47"/>
      <c r="AX41" s="47"/>
      <c r="BA41" s="23"/>
      <c r="BE41" s="122"/>
      <c r="BF41" s="122"/>
      <c r="BG41" s="122"/>
      <c r="BH41" s="122"/>
      <c r="BI41" s="122"/>
      <c r="BJ41" s="122"/>
      <c r="BK41" s="122"/>
      <c r="BL41" s="122"/>
      <c r="BM41" s="122"/>
      <c r="BN41" s="122"/>
    </row>
    <row r="42" spans="4:66" ht="15.6" customHeight="1" x14ac:dyDescent="0.3">
      <c r="D42" s="1490" t="s">
        <v>711</v>
      </c>
      <c r="E42" s="1491"/>
      <c r="F42" s="1491"/>
      <c r="G42" s="1491"/>
      <c r="H42" s="1491"/>
      <c r="I42" s="1491"/>
      <c r="J42" s="1491"/>
      <c r="K42" s="1491"/>
      <c r="L42" s="1491"/>
      <c r="M42" s="1491"/>
      <c r="N42" s="1491"/>
      <c r="O42" s="1491"/>
      <c r="P42" s="1491"/>
      <c r="Q42" s="1491"/>
      <c r="R42" s="1491"/>
      <c r="S42" s="1491"/>
      <c r="T42" s="1491"/>
      <c r="U42" s="1491"/>
      <c r="V42" s="1491"/>
      <c r="W42" s="1491"/>
      <c r="X42" s="1491"/>
      <c r="Y42" s="1491"/>
      <c r="Z42" s="1491"/>
      <c r="AA42" s="1491"/>
      <c r="AB42" s="1491"/>
      <c r="AC42" s="1491"/>
      <c r="AD42" s="1491"/>
      <c r="AE42" s="1491"/>
      <c r="AF42" s="1491"/>
      <c r="AG42" s="1491"/>
      <c r="AH42" s="1491"/>
      <c r="AI42" s="1491"/>
      <c r="AJ42" s="1491"/>
      <c r="AK42" s="1491"/>
      <c r="AL42" s="1491"/>
      <c r="AM42" s="1491"/>
      <c r="AN42" s="1491"/>
      <c r="AO42" s="1491"/>
      <c r="AP42" s="1491"/>
      <c r="AQ42" s="1491"/>
      <c r="AT42" s="1499"/>
      <c r="AU42" s="1500"/>
      <c r="AV42" s="1500"/>
      <c r="AW42" s="1500"/>
      <c r="AX42" s="1500"/>
      <c r="AY42" s="1501"/>
      <c r="BA42" s="23"/>
      <c r="BE42" s="122"/>
      <c r="BF42" s="122"/>
      <c r="BG42" s="122"/>
      <c r="BH42" s="122"/>
      <c r="BI42" s="122"/>
      <c r="BJ42" s="122"/>
      <c r="BK42" s="122"/>
      <c r="BL42" s="122"/>
      <c r="BM42" s="122"/>
      <c r="BN42" s="122"/>
    </row>
    <row r="43" spans="4:66" ht="15.6" customHeight="1" thickBot="1" x14ac:dyDescent="0.35">
      <c r="D43" s="842"/>
      <c r="E43" s="843"/>
      <c r="F43" s="843"/>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3"/>
      <c r="AL43" s="843"/>
      <c r="AM43" s="843"/>
      <c r="AN43" s="843"/>
      <c r="AO43" s="843"/>
      <c r="AP43" s="843"/>
      <c r="AQ43" s="843"/>
      <c r="AR43" s="25"/>
      <c r="AS43" s="25"/>
      <c r="AT43" s="149"/>
      <c r="AU43" s="149"/>
      <c r="AV43" s="149"/>
      <c r="AW43" s="149"/>
      <c r="AX43" s="149"/>
      <c r="AY43" s="149"/>
      <c r="AZ43" s="25"/>
      <c r="BA43" s="26"/>
      <c r="BE43" s="122"/>
      <c r="BF43" s="122"/>
      <c r="BG43" s="122"/>
      <c r="BH43" s="122"/>
      <c r="BI43" s="122"/>
      <c r="BJ43" s="122"/>
      <c r="BK43" s="122"/>
      <c r="BL43" s="122"/>
      <c r="BM43" s="122"/>
      <c r="BN43" s="122"/>
    </row>
    <row r="44" spans="4:66" ht="15.6" customHeight="1" thickBot="1" x14ac:dyDescent="0.35">
      <c r="D44" s="113"/>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T44" s="9"/>
      <c r="AU44" s="9"/>
      <c r="AV44" s="9"/>
      <c r="AW44" s="9"/>
      <c r="AX44" s="9"/>
      <c r="AY44" s="9"/>
      <c r="BE44" s="122"/>
      <c r="BF44" s="122"/>
      <c r="BG44" s="122"/>
      <c r="BH44" s="122"/>
      <c r="BI44" s="122"/>
      <c r="BJ44" s="122"/>
      <c r="BK44" s="122"/>
      <c r="BL44" s="122"/>
      <c r="BM44" s="122"/>
      <c r="BN44" s="122"/>
    </row>
    <row r="45" spans="4:66" ht="15.6" customHeight="1" x14ac:dyDescent="0.3">
      <c r="D45" s="1525" t="s">
        <v>693</v>
      </c>
      <c r="E45" s="1526"/>
      <c r="F45" s="1526"/>
      <c r="G45" s="1526"/>
      <c r="H45" s="1526"/>
      <c r="I45" s="1526"/>
      <c r="J45" s="1526"/>
      <c r="K45" s="1526"/>
      <c r="L45" s="1526"/>
      <c r="M45" s="1526"/>
      <c r="N45" s="1526"/>
      <c r="O45" s="1526"/>
      <c r="P45" s="1526"/>
      <c r="Q45" s="1526"/>
      <c r="R45" s="1526"/>
      <c r="S45" s="1526"/>
      <c r="T45" s="1526"/>
      <c r="U45" s="1526"/>
      <c r="V45" s="1526"/>
      <c r="W45" s="1526"/>
      <c r="X45" s="1526"/>
      <c r="Y45" s="1526"/>
      <c r="Z45" s="1526"/>
      <c r="AA45" s="1526"/>
      <c r="AB45" s="1526"/>
      <c r="AC45" s="1526"/>
      <c r="AD45" s="1526"/>
      <c r="AE45" s="1526"/>
      <c r="AF45" s="1526"/>
      <c r="AG45" s="1526"/>
      <c r="AH45" s="1526"/>
      <c r="AI45" s="1526"/>
      <c r="AJ45" s="1526"/>
      <c r="AK45" s="1526"/>
      <c r="AL45" s="1526"/>
      <c r="AM45" s="1526"/>
      <c r="AN45" s="1526"/>
      <c r="AO45" s="1526"/>
      <c r="AP45" s="1526"/>
      <c r="AQ45" s="1526"/>
      <c r="AR45" s="1526"/>
      <c r="AS45" s="1526"/>
      <c r="AT45" s="1526"/>
      <c r="AU45" s="1526"/>
      <c r="AV45" s="1526"/>
      <c r="AW45" s="1526"/>
      <c r="AX45" s="1526"/>
      <c r="AY45" s="1526"/>
      <c r="AZ45" s="1526"/>
      <c r="BA45" s="1527"/>
      <c r="BE45" s="122"/>
      <c r="BF45" s="122"/>
      <c r="BG45" s="122"/>
      <c r="BH45" s="122"/>
      <c r="BI45" s="122"/>
      <c r="BJ45" s="122"/>
      <c r="BK45" s="122"/>
      <c r="BL45" s="122"/>
      <c r="BM45" s="122"/>
      <c r="BN45" s="122"/>
    </row>
    <row r="46" spans="4:66" ht="15.6" customHeight="1" x14ac:dyDescent="0.3">
      <c r="D46" s="1490" t="s">
        <v>199</v>
      </c>
      <c r="E46" s="1491"/>
      <c r="F46" s="1491"/>
      <c r="G46" s="1491"/>
      <c r="H46" s="1491"/>
      <c r="I46" s="1491"/>
      <c r="J46" s="1491"/>
      <c r="K46" s="1491"/>
      <c r="L46" s="1491"/>
      <c r="M46" s="1491"/>
      <c r="N46" s="1491"/>
      <c r="O46" s="1491"/>
      <c r="P46" s="1491"/>
      <c r="Q46" s="1491"/>
      <c r="R46" s="1491"/>
      <c r="S46" s="1491"/>
      <c r="T46" s="1491"/>
      <c r="U46" s="1491"/>
      <c r="V46" s="1491"/>
      <c r="W46" s="1491"/>
      <c r="X46" s="1491"/>
      <c r="Y46" s="1491"/>
      <c r="Z46" s="1491"/>
      <c r="AA46" s="1491"/>
      <c r="AB46" s="1491"/>
      <c r="AC46" s="1491"/>
      <c r="AD46" s="1491"/>
      <c r="AE46" s="1491"/>
      <c r="AF46" s="1491"/>
      <c r="AG46" s="1491"/>
      <c r="AH46" s="1491"/>
      <c r="AI46" s="1491"/>
      <c r="AJ46" s="1491"/>
      <c r="AU46" s="1200"/>
      <c r="AV46" s="1201"/>
      <c r="AW46" s="1201"/>
      <c r="AX46" s="1342"/>
      <c r="BA46" s="23"/>
      <c r="BE46" s="122"/>
      <c r="BF46" s="122"/>
      <c r="BG46" s="122"/>
      <c r="BH46" s="122"/>
      <c r="BI46" s="122"/>
      <c r="BJ46" s="122"/>
      <c r="BK46" s="122"/>
      <c r="BL46" s="122"/>
      <c r="BM46" s="122"/>
      <c r="BN46" s="122"/>
    </row>
    <row r="47" spans="4:66" ht="7.5" customHeight="1" x14ac:dyDescent="0.3">
      <c r="D47" s="840"/>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U47" s="47"/>
      <c r="AV47" s="47"/>
      <c r="AW47" s="47"/>
      <c r="AX47" s="47"/>
      <c r="BA47" s="23"/>
      <c r="BE47" s="122"/>
      <c r="BF47" s="122"/>
      <c r="BG47" s="122"/>
      <c r="BH47" s="122"/>
      <c r="BI47" s="122"/>
      <c r="BJ47" s="122"/>
      <c r="BK47" s="122"/>
      <c r="BL47" s="122"/>
      <c r="BM47" s="122"/>
      <c r="BN47" s="122"/>
    </row>
    <row r="48" spans="4:66" x14ac:dyDescent="0.3">
      <c r="D48" s="1523" t="s">
        <v>200</v>
      </c>
      <c r="E48" s="1524"/>
      <c r="F48" s="1524"/>
      <c r="G48" s="1524"/>
      <c r="H48" s="1524"/>
      <c r="I48" s="1524"/>
      <c r="J48" s="1524"/>
      <c r="K48" s="1524"/>
      <c r="L48" s="1524"/>
      <c r="M48" s="1524"/>
      <c r="N48" s="1524"/>
      <c r="O48" s="1524"/>
      <c r="P48" s="1524"/>
      <c r="Q48" s="1524"/>
      <c r="R48" s="1524"/>
      <c r="S48" s="1524"/>
      <c r="T48" s="1524"/>
      <c r="U48" s="1524"/>
      <c r="V48" s="1524"/>
      <c r="W48" s="1524"/>
      <c r="X48" s="1524"/>
      <c r="Y48" s="1524"/>
      <c r="Z48" s="1524"/>
      <c r="AA48" s="1524"/>
      <c r="AB48" s="1524"/>
      <c r="AC48" s="1524"/>
      <c r="AD48" s="1524"/>
      <c r="AE48" s="1524"/>
      <c r="AF48" s="1524"/>
      <c r="AG48" s="1524"/>
      <c r="AH48" s="1524"/>
      <c r="AI48" s="1524"/>
      <c r="AJ48" s="1524"/>
      <c r="AK48" s="1524"/>
      <c r="AL48" s="1524"/>
      <c r="AU48" s="1200"/>
      <c r="AV48" s="1201"/>
      <c r="AW48" s="1201"/>
      <c r="AX48" s="1342"/>
      <c r="BA48" s="23"/>
      <c r="BE48" s="122"/>
      <c r="BF48" s="122"/>
      <c r="BG48" s="122"/>
      <c r="BH48" s="122"/>
      <c r="BI48" s="122"/>
      <c r="BJ48" s="122"/>
      <c r="BK48" s="122"/>
      <c r="BL48" s="122"/>
      <c r="BM48" s="122"/>
      <c r="BN48" s="122"/>
    </row>
    <row r="49" spans="4:66" ht="7.5" customHeight="1" x14ac:dyDescent="0.3">
      <c r="D49" s="840"/>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U49" s="47"/>
      <c r="AV49" s="47"/>
      <c r="AW49" s="47"/>
      <c r="AX49" s="47"/>
      <c r="BA49" s="23"/>
      <c r="BE49" s="122"/>
      <c r="BF49" s="122"/>
      <c r="BG49" s="122"/>
      <c r="BH49" s="122"/>
      <c r="BI49" s="122"/>
      <c r="BJ49" s="122"/>
      <c r="BK49" s="122"/>
      <c r="BL49" s="122"/>
      <c r="BM49" s="122"/>
      <c r="BN49" s="122"/>
    </row>
    <row r="50" spans="4:66" ht="15.6" customHeight="1" x14ac:dyDescent="0.3">
      <c r="D50" s="1490" t="s">
        <v>709</v>
      </c>
      <c r="E50" s="1491"/>
      <c r="F50" s="1491"/>
      <c r="G50" s="1491"/>
      <c r="H50" s="1491"/>
      <c r="I50" s="1491"/>
      <c r="J50" s="1491"/>
      <c r="K50" s="1491"/>
      <c r="L50" s="1491"/>
      <c r="M50" s="1491"/>
      <c r="N50" s="1491"/>
      <c r="O50" s="1491"/>
      <c r="P50" s="1491"/>
      <c r="Q50" s="1491"/>
      <c r="R50" s="1491"/>
      <c r="S50" s="1491"/>
      <c r="T50" s="1491"/>
      <c r="U50" s="1491"/>
      <c r="V50" s="1491"/>
      <c r="W50" s="1491"/>
      <c r="X50" s="1491"/>
      <c r="Y50" s="1491"/>
      <c r="Z50" s="1491"/>
      <c r="AA50" s="1491"/>
      <c r="AB50" s="1491"/>
      <c r="AC50" s="1491"/>
      <c r="AD50" s="1491"/>
      <c r="AE50" s="1491"/>
      <c r="AF50" s="1491"/>
      <c r="AG50" s="1491"/>
      <c r="AH50" s="1491"/>
      <c r="AI50" s="1491"/>
      <c r="AJ50" s="1491"/>
      <c r="AK50" s="1491"/>
      <c r="AL50" s="1491"/>
      <c r="AM50" s="1491"/>
      <c r="AN50" s="1491"/>
      <c r="AT50" s="1499"/>
      <c r="AU50" s="1500"/>
      <c r="AV50" s="1500"/>
      <c r="AW50" s="1500"/>
      <c r="AX50" s="1500"/>
      <c r="AY50" s="1501"/>
      <c r="BA50" s="23"/>
      <c r="BE50" s="122"/>
      <c r="BF50" s="122"/>
      <c r="BG50" s="122"/>
      <c r="BH50" s="122"/>
      <c r="BI50" s="122"/>
      <c r="BJ50" s="122"/>
      <c r="BK50" s="122"/>
      <c r="BL50" s="122"/>
      <c r="BM50" s="122"/>
      <c r="BN50" s="122"/>
    </row>
    <row r="51" spans="4:66" ht="7.5" customHeight="1" thickBot="1" x14ac:dyDescent="0.35">
      <c r="D51" s="842"/>
      <c r="E51" s="843"/>
      <c r="F51" s="843"/>
      <c r="G51" s="843"/>
      <c r="H51" s="843"/>
      <c r="I51" s="843"/>
      <c r="J51" s="843"/>
      <c r="K51" s="843"/>
      <c r="L51" s="843"/>
      <c r="M51" s="843"/>
      <c r="N51" s="843"/>
      <c r="O51" s="843"/>
      <c r="P51" s="843"/>
      <c r="Q51" s="843"/>
      <c r="R51" s="843"/>
      <c r="S51" s="843"/>
      <c r="T51" s="843"/>
      <c r="U51" s="843"/>
      <c r="V51" s="843"/>
      <c r="W51" s="843"/>
      <c r="X51" s="843"/>
      <c r="Y51" s="843"/>
      <c r="Z51" s="843"/>
      <c r="AA51" s="843"/>
      <c r="AB51" s="843"/>
      <c r="AC51" s="843"/>
      <c r="AD51" s="843"/>
      <c r="AE51" s="843"/>
      <c r="AF51" s="843"/>
      <c r="AG51" s="843"/>
      <c r="AH51" s="843"/>
      <c r="AI51" s="843"/>
      <c r="AJ51" s="843"/>
      <c r="AK51" s="843"/>
      <c r="AL51" s="843"/>
      <c r="AM51" s="843"/>
      <c r="AN51" s="843"/>
      <c r="AO51" s="25"/>
      <c r="AP51" s="25"/>
      <c r="AQ51" s="25"/>
      <c r="AR51" s="25"/>
      <c r="AS51" s="25"/>
      <c r="AT51" s="149"/>
      <c r="AU51" s="149"/>
      <c r="AV51" s="149"/>
      <c r="AW51" s="149"/>
      <c r="AX51" s="149"/>
      <c r="AY51" s="149"/>
      <c r="AZ51" s="25"/>
      <c r="BA51" s="26"/>
      <c r="BE51" s="122"/>
      <c r="BF51" s="122"/>
      <c r="BG51" s="122"/>
      <c r="BH51" s="122"/>
      <c r="BI51" s="122"/>
      <c r="BJ51" s="122"/>
      <c r="BK51" s="122"/>
      <c r="BL51" s="122"/>
      <c r="BM51" s="122"/>
      <c r="BN51" s="122"/>
    </row>
    <row r="52" spans="4:66" ht="15.6" customHeight="1" x14ac:dyDescent="0.3">
      <c r="BE52" s="122"/>
      <c r="BF52" s="122"/>
      <c r="BG52" s="122"/>
      <c r="BH52" s="122"/>
      <c r="BI52" s="122"/>
      <c r="BJ52" s="122"/>
      <c r="BK52" s="122"/>
      <c r="BL52" s="122"/>
      <c r="BM52" s="122"/>
      <c r="BN52" s="122"/>
    </row>
    <row r="53" spans="4:66" ht="7.5" customHeight="1" thickBot="1" x14ac:dyDescent="0.35">
      <c r="D53" s="846"/>
      <c r="E53" s="846"/>
      <c r="F53" s="846"/>
      <c r="G53" s="846"/>
      <c r="H53" s="846"/>
      <c r="I53" s="846"/>
      <c r="J53" s="846"/>
      <c r="K53" s="846"/>
      <c r="L53" s="846"/>
      <c r="M53" s="846"/>
      <c r="N53" s="846"/>
      <c r="O53" s="846"/>
      <c r="P53" s="846"/>
      <c r="Q53" s="846"/>
      <c r="R53" s="846"/>
      <c r="S53" s="846"/>
      <c r="T53" s="846"/>
      <c r="U53" s="846"/>
      <c r="V53" s="846"/>
      <c r="W53" s="846"/>
      <c r="X53" s="846"/>
      <c r="Y53" s="846"/>
      <c r="Z53" s="846"/>
      <c r="AA53" s="846"/>
      <c r="AB53" s="846"/>
      <c r="AC53" s="846"/>
      <c r="AD53" s="846"/>
      <c r="AE53" s="846"/>
      <c r="AG53" s="47"/>
      <c r="AH53" s="47"/>
      <c r="AI53" s="47"/>
      <c r="AJ53" s="47"/>
      <c r="BE53" s="122"/>
      <c r="BF53" s="122"/>
      <c r="BG53" s="122"/>
      <c r="BH53" s="122"/>
      <c r="BI53" s="122"/>
      <c r="BJ53" s="122"/>
      <c r="BK53" s="122"/>
      <c r="BL53" s="122"/>
      <c r="BM53" s="122"/>
      <c r="BN53" s="122"/>
    </row>
    <row r="54" spans="4:66" ht="15.6" customHeight="1" x14ac:dyDescent="0.3">
      <c r="D54" s="1525" t="s">
        <v>694</v>
      </c>
      <c r="E54" s="1526"/>
      <c r="F54" s="1526"/>
      <c r="G54" s="1526"/>
      <c r="H54" s="1526"/>
      <c r="I54" s="1526"/>
      <c r="J54" s="1526"/>
      <c r="K54" s="1526"/>
      <c r="L54" s="1526"/>
      <c r="M54" s="1526"/>
      <c r="N54" s="1526"/>
      <c r="O54" s="1526"/>
      <c r="P54" s="1526"/>
      <c r="Q54" s="1526"/>
      <c r="R54" s="1526"/>
      <c r="S54" s="1526"/>
      <c r="T54" s="1526"/>
      <c r="U54" s="1526"/>
      <c r="V54" s="1526"/>
      <c r="W54" s="1526"/>
      <c r="X54" s="1526"/>
      <c r="Y54" s="1526"/>
      <c r="Z54" s="1526"/>
      <c r="AA54" s="1526"/>
      <c r="AB54" s="1526"/>
      <c r="AC54" s="1526"/>
      <c r="AD54" s="1526"/>
      <c r="AE54" s="1526"/>
      <c r="AF54" s="1526"/>
      <c r="AG54" s="1526"/>
      <c r="AH54" s="1526"/>
      <c r="AI54" s="1526"/>
      <c r="AJ54" s="1526"/>
      <c r="AK54" s="1526"/>
      <c r="AL54" s="1526"/>
      <c r="AM54" s="1526"/>
      <c r="AN54" s="1526"/>
      <c r="AO54" s="1526"/>
      <c r="AP54" s="1526"/>
      <c r="AQ54" s="1526"/>
      <c r="AR54" s="1526"/>
      <c r="AS54" s="1526"/>
      <c r="AT54" s="1526"/>
      <c r="AU54" s="1526"/>
      <c r="AV54" s="1526"/>
      <c r="AW54" s="1526"/>
      <c r="AX54" s="1526"/>
      <c r="AY54" s="1526"/>
      <c r="AZ54" s="1526"/>
      <c r="BA54" s="1527"/>
      <c r="BE54" s="122"/>
      <c r="BF54" s="122"/>
      <c r="BG54" s="122"/>
      <c r="BH54" s="122"/>
      <c r="BI54" s="122"/>
      <c r="BJ54" s="122"/>
      <c r="BK54" s="122"/>
      <c r="BL54" s="122"/>
      <c r="BM54" s="122"/>
      <c r="BN54" s="122"/>
    </row>
    <row r="55" spans="4:66" ht="15.6" customHeight="1" x14ac:dyDescent="0.3">
      <c r="D55" s="1490" t="s">
        <v>707</v>
      </c>
      <c r="E55" s="1491"/>
      <c r="F55" s="1491"/>
      <c r="G55" s="1491"/>
      <c r="H55" s="1491"/>
      <c r="I55" s="1491"/>
      <c r="J55" s="1491"/>
      <c r="K55" s="1491"/>
      <c r="L55" s="1491"/>
      <c r="M55" s="1491"/>
      <c r="N55" s="1491"/>
      <c r="O55" s="1491"/>
      <c r="P55" s="1491"/>
      <c r="Q55" s="1491"/>
      <c r="R55" s="1491"/>
      <c r="S55" s="1491"/>
      <c r="T55" s="1491"/>
      <c r="U55" s="1491"/>
      <c r="V55" s="1491"/>
      <c r="W55" s="1491"/>
      <c r="X55" s="1491"/>
      <c r="Y55" s="1491"/>
      <c r="Z55" s="1491"/>
      <c r="AA55" s="1491"/>
      <c r="AB55" s="1491"/>
      <c r="AC55" s="1491"/>
      <c r="AD55" s="1491"/>
      <c r="AE55" s="1491"/>
      <c r="AF55" s="1491"/>
      <c r="AG55" s="1491"/>
      <c r="AH55" s="1491"/>
      <c r="AI55" s="1491"/>
      <c r="AJ55" s="1491"/>
      <c r="AU55" s="1200"/>
      <c r="AV55" s="1201"/>
      <c r="AW55" s="1201"/>
      <c r="AX55" s="1342"/>
      <c r="BA55" s="23"/>
      <c r="BE55" s="122"/>
      <c r="BF55" s="122"/>
      <c r="BG55" s="122"/>
      <c r="BH55" s="122"/>
      <c r="BI55" s="122"/>
      <c r="BJ55" s="122"/>
      <c r="BK55" s="122"/>
      <c r="BL55" s="122"/>
      <c r="BM55" s="122"/>
      <c r="BN55" s="122"/>
    </row>
    <row r="56" spans="4:66" ht="7.5" customHeight="1" x14ac:dyDescent="0.3">
      <c r="D56" s="840"/>
      <c r="E56" s="113"/>
      <c r="F56" s="113"/>
      <c r="G56" s="113"/>
      <c r="H56" s="113"/>
      <c r="I56" s="113"/>
      <c r="J56" s="113"/>
      <c r="K56" s="113"/>
      <c r="L56" s="113"/>
      <c r="M56" s="113"/>
      <c r="N56" s="113"/>
      <c r="O56" s="113"/>
      <c r="P56" s="113"/>
      <c r="Q56" s="113"/>
      <c r="R56" s="113"/>
      <c r="S56" s="113"/>
      <c r="T56" s="113"/>
      <c r="U56" s="113"/>
      <c r="V56" s="113"/>
      <c r="W56" s="113"/>
      <c r="X56" s="113"/>
      <c r="Y56" s="113"/>
      <c r="Z56" s="113"/>
      <c r="AA56" s="113"/>
      <c r="AB56" s="113"/>
      <c r="AC56" s="113"/>
      <c r="AD56" s="113"/>
      <c r="AE56" s="113"/>
      <c r="AF56" s="113"/>
      <c r="AG56" s="113"/>
      <c r="AH56" s="113"/>
      <c r="AI56" s="113"/>
      <c r="AJ56" s="113"/>
      <c r="AU56" s="47"/>
      <c r="AV56" s="47"/>
      <c r="AW56" s="47"/>
      <c r="AX56" s="47"/>
      <c r="BA56" s="23"/>
      <c r="BE56" s="122"/>
      <c r="BF56" s="122"/>
      <c r="BG56" s="122"/>
      <c r="BH56" s="122"/>
      <c r="BI56" s="122"/>
      <c r="BJ56" s="122"/>
      <c r="BK56" s="122"/>
      <c r="BL56" s="122"/>
      <c r="BM56" s="122"/>
      <c r="BN56" s="122"/>
    </row>
    <row r="57" spans="4:66" ht="15.6" customHeight="1" x14ac:dyDescent="0.3">
      <c r="D57" s="1523" t="s">
        <v>708</v>
      </c>
      <c r="E57" s="1524"/>
      <c r="F57" s="1524"/>
      <c r="G57" s="1524"/>
      <c r="H57" s="1524"/>
      <c r="I57" s="1524"/>
      <c r="J57" s="1524"/>
      <c r="K57" s="1524"/>
      <c r="L57" s="1524"/>
      <c r="M57" s="1524"/>
      <c r="N57" s="1524"/>
      <c r="O57" s="1524"/>
      <c r="P57" s="1524"/>
      <c r="Q57" s="1524"/>
      <c r="R57" s="1524"/>
      <c r="S57" s="1524"/>
      <c r="T57" s="1524"/>
      <c r="U57" s="1524"/>
      <c r="V57" s="1524"/>
      <c r="W57" s="1524"/>
      <c r="X57" s="1524"/>
      <c r="Y57" s="1524"/>
      <c r="Z57" s="1524"/>
      <c r="AA57" s="1524"/>
      <c r="AB57" s="1524"/>
      <c r="AC57" s="1524"/>
      <c r="AD57" s="1524"/>
      <c r="AE57" s="1524"/>
      <c r="AF57" s="1524"/>
      <c r="AG57" s="1524"/>
      <c r="AH57" s="1524"/>
      <c r="AI57" s="1524"/>
      <c r="AJ57" s="1524"/>
      <c r="AK57" s="1524"/>
      <c r="AL57" s="1524"/>
      <c r="AU57" s="1200"/>
      <c r="AV57" s="1201"/>
      <c r="AW57" s="1201"/>
      <c r="AX57" s="1342"/>
      <c r="BA57" s="23"/>
      <c r="BE57" s="122"/>
      <c r="BF57" s="122"/>
      <c r="BG57" s="122"/>
      <c r="BH57" s="122"/>
      <c r="BI57" s="122"/>
      <c r="BJ57" s="122"/>
      <c r="BK57" s="122"/>
      <c r="BL57" s="122"/>
      <c r="BM57" s="122"/>
      <c r="BN57" s="122"/>
    </row>
    <row r="58" spans="4:66" ht="7.5" customHeight="1" x14ac:dyDescent="0.3">
      <c r="D58" s="840"/>
      <c r="E58" s="113"/>
      <c r="F58" s="113"/>
      <c r="G58" s="113"/>
      <c r="H58" s="113"/>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U58" s="47"/>
      <c r="AV58" s="47"/>
      <c r="AW58" s="47"/>
      <c r="AX58" s="47"/>
      <c r="BA58" s="23"/>
      <c r="BE58" s="122"/>
      <c r="BF58" s="122"/>
      <c r="BG58" s="122"/>
      <c r="BH58" s="122"/>
      <c r="BI58" s="122"/>
      <c r="BJ58" s="122"/>
      <c r="BK58" s="122"/>
      <c r="BL58" s="122"/>
      <c r="BM58" s="122"/>
      <c r="BN58" s="122"/>
    </row>
    <row r="59" spans="4:66" ht="15.6" customHeight="1" x14ac:dyDescent="0.3">
      <c r="D59" s="1490" t="s">
        <v>709</v>
      </c>
      <c r="E59" s="1491"/>
      <c r="F59" s="1491"/>
      <c r="G59" s="1491"/>
      <c r="H59" s="1491"/>
      <c r="I59" s="1491"/>
      <c r="J59" s="1491"/>
      <c r="K59" s="1491"/>
      <c r="L59" s="1491"/>
      <c r="M59" s="1491"/>
      <c r="N59" s="1491"/>
      <c r="O59" s="1491"/>
      <c r="P59" s="1491"/>
      <c r="Q59" s="1491"/>
      <c r="R59" s="1491"/>
      <c r="S59" s="1491"/>
      <c r="T59" s="1491"/>
      <c r="U59" s="1491"/>
      <c r="V59" s="1491"/>
      <c r="W59" s="1491"/>
      <c r="X59" s="1491"/>
      <c r="Y59" s="1491"/>
      <c r="Z59" s="1491"/>
      <c r="AA59" s="1491"/>
      <c r="AB59" s="1491"/>
      <c r="AC59" s="1491"/>
      <c r="AD59" s="1491"/>
      <c r="AE59" s="1491"/>
      <c r="AF59" s="1491"/>
      <c r="AG59" s="1491"/>
      <c r="AH59" s="1491"/>
      <c r="AI59" s="1491"/>
      <c r="AJ59" s="1491"/>
      <c r="AK59" s="1491"/>
      <c r="AL59" s="1491"/>
      <c r="AM59" s="1491"/>
      <c r="AN59" s="1491"/>
      <c r="AT59" s="1499"/>
      <c r="AU59" s="1500"/>
      <c r="AV59" s="1500"/>
      <c r="AW59" s="1500"/>
      <c r="AX59" s="1500"/>
      <c r="AY59" s="1501"/>
      <c r="BA59" s="23"/>
      <c r="BE59" s="122"/>
      <c r="BF59" s="122"/>
      <c r="BG59" s="122"/>
      <c r="BH59" s="122"/>
      <c r="BI59" s="122"/>
      <c r="BJ59" s="122"/>
      <c r="BK59" s="122"/>
      <c r="BL59" s="122"/>
      <c r="BM59" s="122"/>
      <c r="BN59" s="122"/>
    </row>
    <row r="60" spans="4:66" ht="15.6" customHeight="1" thickBot="1" x14ac:dyDescent="0.35">
      <c r="D60" s="842"/>
      <c r="E60" s="25"/>
      <c r="F60" s="843"/>
      <c r="G60" s="843"/>
      <c r="H60" s="843"/>
      <c r="I60" s="843"/>
      <c r="J60" s="843"/>
      <c r="K60" s="843"/>
      <c r="L60" s="843"/>
      <c r="M60" s="843"/>
      <c r="N60" s="843"/>
      <c r="O60" s="843"/>
      <c r="P60" s="843"/>
      <c r="Q60" s="843"/>
      <c r="R60" s="843"/>
      <c r="S60" s="843"/>
      <c r="T60" s="843"/>
      <c r="U60" s="843"/>
      <c r="V60" s="843"/>
      <c r="W60" s="843"/>
      <c r="X60" s="843"/>
      <c r="Y60" s="843"/>
      <c r="Z60" s="843"/>
      <c r="AA60" s="843"/>
      <c r="AB60" s="843"/>
      <c r="AC60" s="843"/>
      <c r="AD60" s="843"/>
      <c r="AE60" s="843"/>
      <c r="AF60" s="843"/>
      <c r="AG60" s="843"/>
      <c r="AH60" s="843"/>
      <c r="AI60" s="843"/>
      <c r="AJ60" s="843"/>
      <c r="AK60" s="843"/>
      <c r="AL60" s="843"/>
      <c r="AM60" s="843"/>
      <c r="AN60" s="843"/>
      <c r="AO60" s="25"/>
      <c r="AP60" s="25"/>
      <c r="AQ60" s="25"/>
      <c r="AR60" s="25"/>
      <c r="AS60" s="25"/>
      <c r="AT60" s="149"/>
      <c r="AU60" s="149"/>
      <c r="AV60" s="149"/>
      <c r="AW60" s="149"/>
      <c r="AX60" s="149"/>
      <c r="AY60" s="149"/>
      <c r="AZ60" s="25"/>
      <c r="BA60" s="26"/>
      <c r="BE60" s="122"/>
      <c r="BF60" s="122"/>
      <c r="BG60" s="122"/>
      <c r="BH60" s="122"/>
      <c r="BI60" s="122"/>
      <c r="BJ60" s="122"/>
      <c r="BK60" s="122"/>
      <c r="BL60" s="122"/>
      <c r="BM60" s="122"/>
      <c r="BN60" s="122"/>
    </row>
    <row r="61" spans="4:66" ht="8.1" customHeight="1" thickBot="1" x14ac:dyDescent="0.35">
      <c r="D61" s="113"/>
      <c r="E61" s="113"/>
      <c r="F61" s="113"/>
      <c r="G61" s="113"/>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T61" s="9"/>
      <c r="AU61" s="9"/>
      <c r="AV61" s="9"/>
      <c r="AW61" s="9"/>
      <c r="AX61" s="9"/>
      <c r="AY61" s="9"/>
      <c r="BE61" s="125"/>
      <c r="BF61" s="125"/>
      <c r="BG61" s="125"/>
      <c r="BH61" s="125"/>
      <c r="BI61" s="125"/>
      <c r="BJ61" s="125"/>
      <c r="BK61" s="125"/>
      <c r="BL61" s="125"/>
      <c r="BM61" s="125"/>
      <c r="BN61" s="125"/>
    </row>
    <row r="62" spans="4:66" ht="14.4" customHeight="1" x14ac:dyDescent="0.3">
      <c r="D62" s="1122" t="s">
        <v>586</v>
      </c>
      <c r="E62" s="1495"/>
      <c r="F62" s="1495"/>
      <c r="G62" s="1495"/>
      <c r="H62" s="1495"/>
      <c r="I62" s="1495"/>
      <c r="J62" s="1495"/>
      <c r="K62" s="1495"/>
      <c r="L62" s="1495"/>
      <c r="M62" s="1495"/>
      <c r="N62" s="1495"/>
      <c r="O62" s="1495"/>
      <c r="P62" s="1495"/>
      <c r="Q62" s="1495"/>
      <c r="R62" s="1495"/>
      <c r="S62" s="1495"/>
      <c r="T62" s="1495"/>
      <c r="U62" s="1495"/>
      <c r="V62" s="1495"/>
      <c r="W62" s="1495"/>
      <c r="X62" s="1495"/>
      <c r="Y62" s="1495"/>
      <c r="Z62" s="1495"/>
      <c r="AA62" s="1495"/>
      <c r="AB62" s="1495"/>
      <c r="AC62" s="1495"/>
      <c r="AD62" s="1495"/>
      <c r="AE62" s="1495"/>
      <c r="AF62" s="1495"/>
      <c r="AG62" s="1495"/>
      <c r="AH62" s="1495"/>
      <c r="AI62" s="1495"/>
      <c r="AJ62" s="1495"/>
      <c r="AK62" s="1495"/>
      <c r="AL62" s="1495"/>
      <c r="AM62" s="1495"/>
      <c r="AN62" s="1495"/>
      <c r="AO62" s="1495"/>
      <c r="AP62" s="1495"/>
      <c r="AQ62" s="1495"/>
      <c r="AR62" s="1495"/>
      <c r="AS62" s="1495"/>
      <c r="AT62" s="1495"/>
      <c r="AU62" s="1495"/>
      <c r="AV62" s="1495"/>
      <c r="AW62" s="1495"/>
      <c r="AX62" s="1495"/>
      <c r="AY62" s="1495"/>
      <c r="AZ62" s="1495"/>
      <c r="BA62" s="1496"/>
      <c r="BE62" s="125"/>
      <c r="BF62" s="125"/>
      <c r="BG62" s="125"/>
      <c r="BH62" s="125"/>
      <c r="BI62" s="125"/>
      <c r="BJ62" s="125"/>
      <c r="BK62" s="125"/>
      <c r="BL62" s="125"/>
      <c r="BM62" s="125"/>
      <c r="BN62" s="125"/>
    </row>
    <row r="63" spans="4:66" x14ac:dyDescent="0.3">
      <c r="D63" s="1490" t="s">
        <v>201</v>
      </c>
      <c r="E63" s="1491"/>
      <c r="F63" s="1491"/>
      <c r="G63" s="1491"/>
      <c r="H63" s="1491"/>
      <c r="I63" s="1491"/>
      <c r="J63" s="1491"/>
      <c r="K63" s="1491"/>
      <c r="L63" s="1491"/>
      <c r="M63" s="1491"/>
      <c r="N63" s="1491"/>
      <c r="O63" s="1491"/>
      <c r="P63" s="1491"/>
      <c r="Q63" s="1491"/>
      <c r="R63" s="1491"/>
      <c r="S63" s="1491"/>
      <c r="T63" s="1491"/>
      <c r="U63" s="1491"/>
      <c r="V63" s="1491"/>
      <c r="W63" s="1491"/>
      <c r="X63" s="1491"/>
      <c r="Y63" s="1491"/>
      <c r="Z63" s="1491"/>
      <c r="AA63" s="1491"/>
      <c r="AB63" s="1491"/>
      <c r="AC63" s="1491"/>
      <c r="AD63" s="1491"/>
      <c r="AE63" s="1491"/>
      <c r="AF63" s="1491"/>
      <c r="AG63" s="1491"/>
      <c r="AH63" s="1491"/>
      <c r="AI63" s="1491"/>
      <c r="AJ63" s="1491"/>
      <c r="AK63" s="1491"/>
      <c r="AL63" s="1491"/>
      <c r="AM63" s="1491"/>
      <c r="AN63" s="1491"/>
      <c r="AO63" s="1491"/>
      <c r="AU63" s="1200"/>
      <c r="AV63" s="1201"/>
      <c r="AW63" s="1201"/>
      <c r="AX63" s="1342"/>
      <c r="BA63" s="23"/>
    </row>
    <row r="64" spans="4:66" x14ac:dyDescent="0.3">
      <c r="D64" s="840"/>
      <c r="F64" s="113"/>
      <c r="G64" s="113"/>
      <c r="H64" s="113"/>
      <c r="I64" s="113"/>
      <c r="J64" s="113"/>
      <c r="K64" s="113"/>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3"/>
      <c r="AL64" s="113"/>
      <c r="AM64" s="113"/>
      <c r="AN64" s="113"/>
      <c r="AO64" s="113"/>
      <c r="AU64" s="47"/>
      <c r="AV64" s="47"/>
      <c r="AW64" s="47"/>
      <c r="AX64" s="47"/>
      <c r="BA64" s="23"/>
    </row>
    <row r="65" spans="4:53" x14ac:dyDescent="0.3">
      <c r="D65" s="840" t="s">
        <v>715</v>
      </c>
      <c r="E65" s="113"/>
      <c r="F65" s="113"/>
      <c r="G65" s="113"/>
      <c r="H65" s="113"/>
      <c r="I65" s="113"/>
      <c r="J65" s="113"/>
      <c r="K65" s="113"/>
      <c r="L65" s="113"/>
      <c r="M65" s="113"/>
      <c r="N65" s="113"/>
      <c r="O65" s="113"/>
      <c r="P65" s="113"/>
      <c r="Q65" s="113"/>
      <c r="R65" s="113"/>
      <c r="S65" s="113"/>
      <c r="T65" s="113"/>
      <c r="U65" s="113"/>
      <c r="V65" s="113"/>
      <c r="W65" s="113"/>
      <c r="X65" s="113"/>
      <c r="Y65" s="113"/>
      <c r="Z65" s="113"/>
      <c r="AA65" s="113"/>
      <c r="AB65" s="113"/>
      <c r="AC65" s="113"/>
      <c r="AD65" s="113"/>
      <c r="AE65" s="113"/>
      <c r="AF65" s="113"/>
      <c r="AG65" s="113"/>
      <c r="AH65" s="113"/>
      <c r="AI65" s="113"/>
      <c r="AJ65" s="113"/>
      <c r="AK65" s="113"/>
      <c r="AL65" s="113"/>
      <c r="AM65" s="113"/>
      <c r="AN65" s="113"/>
      <c r="AO65" s="113"/>
      <c r="AR65" s="1200"/>
      <c r="AS65" s="1201"/>
      <c r="AT65" s="1201"/>
      <c r="AU65" s="1201"/>
      <c r="AV65" s="1201"/>
      <c r="AW65" s="1201"/>
      <c r="AX65" s="1342"/>
      <c r="BA65" s="23"/>
    </row>
    <row r="66" spans="4:53" ht="16.2" thickBot="1" x14ac:dyDescent="0.35">
      <c r="D66" s="1492" t="str">
        <f>IF(AU63="Yes ","Certification documentation required for review for hydraulic modeled systems"," ")</f>
        <v xml:space="preserve"> </v>
      </c>
      <c r="E66" s="1493"/>
      <c r="F66" s="1493"/>
      <c r="G66" s="1493"/>
      <c r="H66" s="1493"/>
      <c r="I66" s="1493"/>
      <c r="J66" s="1493"/>
      <c r="K66" s="1493"/>
      <c r="L66" s="1493"/>
      <c r="M66" s="1493"/>
      <c r="N66" s="1493"/>
      <c r="O66" s="1493"/>
      <c r="P66" s="1493"/>
      <c r="Q66" s="1493"/>
      <c r="R66" s="1493"/>
      <c r="S66" s="1493"/>
      <c r="T66" s="1493"/>
      <c r="U66" s="1493"/>
      <c r="V66" s="1493"/>
      <c r="W66" s="1493"/>
      <c r="X66" s="1493"/>
      <c r="Y66" s="1493"/>
      <c r="Z66" s="1493"/>
      <c r="AA66" s="1493"/>
      <c r="AB66" s="1493"/>
      <c r="AC66" s="1493"/>
      <c r="AD66" s="1493"/>
      <c r="AE66" s="1493"/>
      <c r="AF66" s="1493"/>
      <c r="AG66" s="1493"/>
      <c r="AH66" s="1493"/>
      <c r="AI66" s="1493"/>
      <c r="AJ66" s="1493"/>
      <c r="AK66" s="1493"/>
      <c r="AL66" s="1493"/>
      <c r="AM66" s="1493"/>
      <c r="AN66" s="1493"/>
      <c r="AO66" s="1493"/>
      <c r="AP66" s="1493"/>
      <c r="AQ66" s="1493"/>
      <c r="AR66" s="1493"/>
      <c r="AS66" s="1493"/>
      <c r="AT66" s="1493"/>
      <c r="AU66" s="1493"/>
      <c r="AV66" s="1493"/>
      <c r="AW66" s="1493"/>
      <c r="AX66" s="1493"/>
      <c r="AY66" s="1493"/>
      <c r="AZ66" s="1493"/>
      <c r="BA66" s="1494"/>
    </row>
    <row r="67" spans="4:53" x14ac:dyDescent="0.3">
      <c r="D67" s="1521" t="s">
        <v>202</v>
      </c>
      <c r="E67" s="991"/>
      <c r="F67" s="991"/>
      <c r="G67" s="991"/>
      <c r="H67" s="991"/>
      <c r="I67" s="991"/>
      <c r="J67" s="991"/>
      <c r="K67" s="991"/>
      <c r="L67" s="991"/>
      <c r="M67" s="991"/>
      <c r="N67" s="991"/>
      <c r="O67" s="991"/>
      <c r="P67" s="991"/>
      <c r="Q67" s="991"/>
      <c r="R67" s="991"/>
      <c r="S67" s="991"/>
      <c r="T67" s="991"/>
      <c r="U67" s="991"/>
      <c r="V67" s="991"/>
      <c r="W67" s="991"/>
      <c r="X67" s="991"/>
      <c r="Y67" s="991"/>
      <c r="Z67" s="991"/>
      <c r="AA67" s="991"/>
      <c r="AB67" s="991"/>
      <c r="AC67" s="991"/>
      <c r="AD67" s="991"/>
      <c r="AE67" s="991"/>
      <c r="AF67" s="991"/>
      <c r="AG67" s="991"/>
      <c r="AH67" s="991"/>
      <c r="AI67" s="991"/>
      <c r="AJ67" s="991"/>
      <c r="AK67" s="991"/>
      <c r="AL67" s="991"/>
      <c r="AM67" s="991"/>
      <c r="AN67" s="991"/>
      <c r="AO67" s="991"/>
      <c r="AP67" s="991"/>
      <c r="AQ67" s="991"/>
      <c r="AR67" s="991"/>
      <c r="AS67" s="991"/>
      <c r="AT67" s="991"/>
      <c r="AU67" s="991"/>
      <c r="AV67" s="991"/>
      <c r="AW67" s="991"/>
      <c r="AX67" s="991"/>
      <c r="AY67" s="991"/>
      <c r="AZ67" s="991"/>
      <c r="BA67" s="1522"/>
    </row>
    <row r="68" spans="4:53" x14ac:dyDescent="0.3">
      <c r="D68" s="1490" t="s">
        <v>203</v>
      </c>
      <c r="E68" s="1491"/>
      <c r="F68" s="1491"/>
      <c r="G68" s="1491"/>
      <c r="H68" s="1491"/>
      <c r="I68" s="1491"/>
      <c r="J68" s="1491"/>
      <c r="K68" s="1491"/>
      <c r="L68" s="1491"/>
      <c r="M68" s="1491"/>
      <c r="N68" s="1491"/>
      <c r="O68" s="1491"/>
      <c r="P68" s="1491"/>
      <c r="Q68" s="1491"/>
      <c r="R68" s="1491"/>
      <c r="S68" s="1491"/>
      <c r="T68" s="1491"/>
      <c r="U68" s="1491"/>
      <c r="V68" s="1491"/>
      <c r="W68" s="1491"/>
      <c r="X68" s="1491"/>
      <c r="Y68" s="1491"/>
      <c r="Z68" s="1491"/>
      <c r="AA68" s="5"/>
      <c r="AB68" s="5"/>
      <c r="AC68" s="5"/>
      <c r="AD68" s="5"/>
      <c r="AE68" s="5"/>
      <c r="AF68" s="5"/>
      <c r="AG68" s="5"/>
      <c r="AH68" s="5"/>
      <c r="AI68" s="5"/>
      <c r="AJ68" s="5"/>
      <c r="AK68" s="5"/>
      <c r="AL68" s="1200"/>
      <c r="AM68" s="1201"/>
      <c r="AN68" s="1201"/>
      <c r="AO68" s="1342"/>
      <c r="AP68" s="5"/>
      <c r="AQ68" s="5"/>
      <c r="AR68" s="5"/>
      <c r="AS68" s="5"/>
      <c r="AT68" s="5"/>
      <c r="AU68" s="5"/>
      <c r="AV68" s="5"/>
      <c r="BA68" s="23"/>
    </row>
    <row r="69" spans="4:53" ht="8.1" customHeight="1" thickBot="1" x14ac:dyDescent="0.35">
      <c r="D69" s="24"/>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6"/>
    </row>
  </sheetData>
  <sheetProtection algorithmName="SHA-512" hashValue="fBJFkVbq6jX0HWt3KtzJCY8wCwV6G6tk6xuVplqUDw3whhi0ewssf7+SqFkN6/jiajJPgdRVt9NKYhQrxOLKHg==" saltValue="ACaciWJrH9/VpAxQ168PRQ==" spinCount="100000" sheet="1" objects="1" scenarios="1"/>
  <mergeCells count="60">
    <mergeCell ref="D66:BA66"/>
    <mergeCell ref="D67:BA67"/>
    <mergeCell ref="D68:Z68"/>
    <mergeCell ref="AL68:AO68"/>
    <mergeCell ref="D59:AN59"/>
    <mergeCell ref="AT59:AY59"/>
    <mergeCell ref="D62:BA62"/>
    <mergeCell ref="D63:AO63"/>
    <mergeCell ref="AU63:AX63"/>
    <mergeCell ref="AR65:AX65"/>
    <mergeCell ref="D57:AL57"/>
    <mergeCell ref="AU57:AX57"/>
    <mergeCell ref="D42:AQ42"/>
    <mergeCell ref="AT42:AY42"/>
    <mergeCell ref="D45:BA45"/>
    <mergeCell ref="D46:AJ46"/>
    <mergeCell ref="AU46:AX46"/>
    <mergeCell ref="D48:AL48"/>
    <mergeCell ref="AU48:AX48"/>
    <mergeCell ref="D50:AN50"/>
    <mergeCell ref="AT50:AY50"/>
    <mergeCell ref="D54:BA54"/>
    <mergeCell ref="D55:AJ55"/>
    <mergeCell ref="AU55:AX55"/>
    <mergeCell ref="D35:BA35"/>
    <mergeCell ref="D36:AN36"/>
    <mergeCell ref="AU36:AX36"/>
    <mergeCell ref="AU38:AX38"/>
    <mergeCell ref="D40:AL40"/>
    <mergeCell ref="AU40:AX40"/>
    <mergeCell ref="BE26:BM26"/>
    <mergeCell ref="D28:AC28"/>
    <mergeCell ref="AU28:AX28"/>
    <mergeCell ref="D30:AE30"/>
    <mergeCell ref="AU30:AX30"/>
    <mergeCell ref="D32:AQ32"/>
    <mergeCell ref="AT32:AY32"/>
    <mergeCell ref="D20:AU20"/>
    <mergeCell ref="AW20:AZ20"/>
    <mergeCell ref="D23:BA23"/>
    <mergeCell ref="D24:AN24"/>
    <mergeCell ref="AU24:AX24"/>
    <mergeCell ref="D26:AP26"/>
    <mergeCell ref="AU26:AX26"/>
    <mergeCell ref="D12:AU12"/>
    <mergeCell ref="AW12:AZ12"/>
    <mergeCell ref="D14:AU14"/>
    <mergeCell ref="AW14:AZ14"/>
    <mergeCell ref="D16:AG16"/>
    <mergeCell ref="AH16:AV18"/>
    <mergeCell ref="AW16:AZ16"/>
    <mergeCell ref="D18:AG18"/>
    <mergeCell ref="AW18:AZ18"/>
    <mergeCell ref="D10:AU10"/>
    <mergeCell ref="AW10:AZ10"/>
    <mergeCell ref="C1:BB1"/>
    <mergeCell ref="D3:U3"/>
    <mergeCell ref="V3:AS3"/>
    <mergeCell ref="D4:BA6"/>
    <mergeCell ref="D8:BA8"/>
  </mergeCells>
  <dataValidations count="5">
    <dataValidation type="list" allowBlank="1" showInputMessage="1" showErrorMessage="1" sqref="AX58 AU49:AV49 AU47:AW47 AU56:AW56 AG29:AJ29 AG39:AJ39 AU25:AW25 AG53:AJ53 AU58:AV58 AX49" xr:uid="{B95944D1-748B-4E9B-9778-AC889779955E}">
      <formula1>$BP$7:$BP$8</formula1>
    </dataValidation>
    <dataValidation type="list" allowBlank="1" showInputMessage="1" showErrorMessage="1" sqref="AT50:AY50 AT59:AY59" xr:uid="{3E183643-B534-401F-8715-7561FE674CB6}">
      <formula1>$BQ$11:$BQ$17</formula1>
    </dataValidation>
    <dataValidation type="list" allowBlank="1" showInputMessage="1" showErrorMessage="1" sqref="AT32:AY32 AT42:AY44" xr:uid="{019C2F86-2917-49A5-A8E2-00D56AE4D0D0}">
      <formula1>$BP$11:$BP$16</formula1>
    </dataValidation>
    <dataValidation type="list" allowBlank="1" showInputMessage="1" showErrorMessage="1" sqref="AU24:AX24 AU26:AX26 AU28:AX28 AU30:AX30 AU36:AX36 AU38:AX38 AU40:AX40 AU46:AX46 AU48:AX48 AU55:AX55 AU57:AX57 AU63:AX63 AL68:AO68" xr:uid="{97830AE8-502B-4E12-BDCA-EA579896379D}">
      <formula1>$BP$7:$BP$9</formula1>
    </dataValidation>
    <dataValidation type="list" allowBlank="1" showInputMessage="1" showErrorMessage="1" sqref="AT60:AY60" xr:uid="{5C20BFC7-D27F-4938-BEBF-F5FEEC6D8628}">
      <formula1>$BQ$12:$BQ$24</formula1>
    </dataValidation>
  </dataValidations>
  <printOptions horizontalCentered="1"/>
  <pageMargins left="0.7" right="0.7" top="0.75" bottom="0.75" header="0.3" footer="0.3"/>
  <pageSetup scale="98" fitToHeight="0" orientation="portrait" r:id="rId1"/>
  <headerFooter>
    <oddHeader>&amp;C&amp;G</oddHeader>
  </headerFooter>
  <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theme="1"/>
    <pageSetUpPr fitToPage="1"/>
  </sheetPr>
  <dimension ref="E7:AK69"/>
  <sheetViews>
    <sheetView showGridLines="0" showRowColHeaders="0" zoomScale="110" zoomScaleNormal="110" workbookViewId="0">
      <selection activeCell="AM39" sqref="AM39"/>
    </sheetView>
  </sheetViews>
  <sheetFormatPr defaultRowHeight="14.4" x14ac:dyDescent="0.3"/>
  <cols>
    <col min="3" max="67" width="2.6640625" customWidth="1"/>
  </cols>
  <sheetData>
    <row r="7" spans="5:37" ht="15" customHeight="1" x14ac:dyDescent="0.3">
      <c r="E7" s="621" t="s">
        <v>809</v>
      </c>
      <c r="F7" s="797"/>
      <c r="G7" s="797"/>
      <c r="H7" s="797"/>
      <c r="I7" s="797"/>
      <c r="J7" s="797"/>
      <c r="K7" s="797"/>
      <c r="L7" s="797"/>
      <c r="M7" s="797"/>
      <c r="N7" s="797"/>
      <c r="O7" s="797"/>
      <c r="P7" s="797"/>
      <c r="Q7" s="797"/>
      <c r="R7" s="797"/>
      <c r="S7" s="797"/>
      <c r="T7" s="797"/>
      <c r="U7" s="797"/>
      <c r="V7" s="797"/>
      <c r="W7" s="797"/>
      <c r="X7" s="797"/>
      <c r="Y7" s="797"/>
      <c r="Z7" s="797"/>
      <c r="AA7" s="797"/>
      <c r="AB7" s="797"/>
      <c r="AC7" s="797"/>
      <c r="AD7" s="797"/>
      <c r="AE7" s="797"/>
      <c r="AF7" s="797"/>
      <c r="AG7" s="797"/>
      <c r="AH7" s="797"/>
      <c r="AI7" s="797"/>
      <c r="AJ7" s="797"/>
      <c r="AK7" s="797"/>
    </row>
    <row r="8" spans="5:37" ht="15" customHeight="1" x14ac:dyDescent="0.3">
      <c r="E8" s="621"/>
      <c r="F8" s="797"/>
      <c r="G8" s="797"/>
      <c r="H8" s="797"/>
      <c r="I8" s="797"/>
      <c r="J8" s="797"/>
      <c r="K8" s="797"/>
      <c r="L8" s="797"/>
      <c r="M8" s="797"/>
      <c r="N8" s="797"/>
      <c r="O8" s="797"/>
      <c r="P8" s="797"/>
      <c r="Q8" s="797"/>
      <c r="R8" s="797"/>
      <c r="S8" s="797"/>
      <c r="T8" s="797"/>
      <c r="U8" s="797"/>
      <c r="V8" s="797"/>
      <c r="W8" s="797"/>
      <c r="X8" s="797"/>
      <c r="Y8" s="797"/>
      <c r="Z8" s="797"/>
      <c r="AA8" s="797"/>
      <c r="AB8" s="797"/>
      <c r="AC8" s="797"/>
      <c r="AD8" s="797"/>
      <c r="AE8" s="797"/>
      <c r="AF8" s="797"/>
      <c r="AG8" s="797"/>
      <c r="AH8" s="797"/>
      <c r="AI8" s="797"/>
      <c r="AJ8" s="797"/>
      <c r="AK8" s="797"/>
    </row>
    <row r="9" spans="5:37" ht="15" customHeight="1" x14ac:dyDescent="0.3">
      <c r="E9" s="621" t="s">
        <v>1116</v>
      </c>
      <c r="F9" s="797"/>
      <c r="G9" s="797"/>
      <c r="H9" s="797"/>
      <c r="I9" s="797"/>
      <c r="J9" s="797"/>
      <c r="K9" s="797"/>
      <c r="L9" s="797"/>
      <c r="M9" s="797"/>
      <c r="N9" s="797"/>
      <c r="O9" s="797"/>
      <c r="P9" s="797"/>
      <c r="Q9" s="797"/>
      <c r="R9" s="797"/>
      <c r="S9" s="797"/>
      <c r="T9" s="797"/>
      <c r="U9" s="797"/>
      <c r="V9" s="797"/>
      <c r="W9" s="797"/>
      <c r="X9" s="797"/>
      <c r="Y9" s="797"/>
      <c r="Z9" s="797"/>
      <c r="AA9" s="797"/>
      <c r="AB9" s="797"/>
      <c r="AC9" s="797"/>
      <c r="AD9" s="797"/>
      <c r="AE9" s="797"/>
      <c r="AF9" s="797"/>
      <c r="AG9" s="797"/>
      <c r="AH9" s="797"/>
      <c r="AI9" s="797"/>
      <c r="AJ9" s="797"/>
      <c r="AK9" s="797"/>
    </row>
    <row r="10" spans="5:37" ht="6" customHeight="1" x14ac:dyDescent="0.3">
      <c r="E10" s="621"/>
      <c r="F10" s="797"/>
      <c r="G10" s="797"/>
      <c r="H10" s="797"/>
      <c r="I10" s="797"/>
      <c r="J10" s="797"/>
      <c r="K10" s="797"/>
      <c r="L10" s="797"/>
      <c r="M10" s="797"/>
      <c r="N10" s="797"/>
      <c r="O10" s="797"/>
      <c r="P10" s="797"/>
      <c r="Q10" s="797"/>
      <c r="R10" s="797"/>
      <c r="S10" s="797"/>
      <c r="T10" s="797"/>
      <c r="U10" s="797"/>
      <c r="V10" s="797"/>
      <c r="W10" s="797"/>
      <c r="X10" s="797"/>
      <c r="Y10" s="797"/>
      <c r="Z10" s="797"/>
      <c r="AA10" s="797"/>
      <c r="AB10" s="797"/>
      <c r="AC10" s="797"/>
      <c r="AD10" s="797"/>
      <c r="AE10" s="797"/>
      <c r="AF10" s="797"/>
      <c r="AG10" s="797"/>
      <c r="AH10" s="797"/>
      <c r="AI10" s="797"/>
      <c r="AJ10" s="797"/>
      <c r="AK10" s="797"/>
    </row>
    <row r="11" spans="5:37" ht="15" customHeight="1" x14ac:dyDescent="0.3">
      <c r="E11" s="621" t="s">
        <v>1114</v>
      </c>
      <c r="F11" s="797"/>
      <c r="G11" s="797"/>
      <c r="H11" s="797"/>
      <c r="I11" s="797"/>
      <c r="J11" s="797"/>
      <c r="K11" s="797"/>
      <c r="L11" s="797"/>
      <c r="M11" s="797"/>
      <c r="N11" s="797"/>
      <c r="O11" s="797"/>
      <c r="P11" s="797"/>
      <c r="Q11" s="797"/>
      <c r="R11" s="797"/>
      <c r="S11" s="797"/>
      <c r="T11" s="797"/>
      <c r="U11" s="797"/>
      <c r="V11" s="797"/>
      <c r="W11" s="797"/>
      <c r="X11" s="797"/>
      <c r="Y11" s="797"/>
      <c r="Z11" s="797"/>
      <c r="AA11" s="797"/>
      <c r="AB11" s="797"/>
      <c r="AC11" s="797"/>
      <c r="AD11" s="797"/>
      <c r="AE11" s="797"/>
      <c r="AF11" s="797"/>
      <c r="AG11" s="797"/>
      <c r="AH11" s="797"/>
      <c r="AI11" s="797"/>
      <c r="AJ11" s="797"/>
      <c r="AK11" s="797"/>
    </row>
    <row r="12" spans="5:37" ht="14.4" customHeight="1" x14ac:dyDescent="0.3">
      <c r="E12" s="618" t="s">
        <v>1115</v>
      </c>
      <c r="F12" s="797"/>
      <c r="G12" s="797"/>
      <c r="H12" s="797"/>
      <c r="I12" s="797"/>
      <c r="J12" s="797"/>
      <c r="K12" s="797"/>
      <c r="L12" s="797"/>
      <c r="M12" s="797"/>
      <c r="N12" s="797"/>
      <c r="O12" s="797"/>
      <c r="P12" s="797"/>
      <c r="Q12" s="797"/>
      <c r="R12" s="797"/>
      <c r="S12" s="797"/>
      <c r="T12" s="797"/>
      <c r="U12" s="797"/>
      <c r="V12" s="797"/>
      <c r="W12" s="797"/>
      <c r="X12" s="797"/>
      <c r="Y12" s="797"/>
      <c r="Z12" s="797"/>
      <c r="AA12" s="797"/>
      <c r="AB12" s="797"/>
      <c r="AC12" s="797"/>
      <c r="AD12" s="797"/>
      <c r="AE12" s="797"/>
      <c r="AF12" s="797"/>
      <c r="AG12" s="797"/>
      <c r="AH12" s="797"/>
      <c r="AI12" s="797"/>
      <c r="AJ12" s="797"/>
      <c r="AK12" s="797"/>
    </row>
    <row r="13" spans="5:37" ht="14.4" customHeight="1" x14ac:dyDescent="0.3">
      <c r="E13" s="618"/>
      <c r="F13" s="797"/>
      <c r="G13" s="797"/>
      <c r="H13" s="797"/>
      <c r="I13" s="797"/>
      <c r="J13" s="797"/>
      <c r="K13" s="797"/>
      <c r="L13" s="797"/>
      <c r="M13" s="797"/>
      <c r="N13" s="797"/>
      <c r="O13" s="797"/>
      <c r="P13" s="797"/>
      <c r="Q13" s="797"/>
      <c r="R13" s="797"/>
      <c r="S13" s="797"/>
      <c r="T13" s="797"/>
      <c r="U13" s="797"/>
      <c r="V13" s="797"/>
      <c r="W13" s="797"/>
      <c r="X13" s="797"/>
      <c r="Y13" s="797"/>
      <c r="Z13" s="797"/>
      <c r="AA13" s="797"/>
      <c r="AB13" s="797"/>
      <c r="AC13" s="797"/>
      <c r="AD13" s="797"/>
      <c r="AE13" s="797"/>
      <c r="AF13" s="797"/>
      <c r="AG13" s="797"/>
      <c r="AH13" s="797"/>
      <c r="AI13" s="797"/>
      <c r="AJ13" s="797"/>
      <c r="AK13" s="797"/>
    </row>
    <row r="14" spans="5:37" ht="15.6" customHeight="1" x14ac:dyDescent="0.3">
      <c r="E14" s="619" t="s">
        <v>837</v>
      </c>
      <c r="F14" s="797"/>
      <c r="G14" s="797"/>
      <c r="H14" s="797"/>
      <c r="I14" s="797"/>
      <c r="J14" s="797"/>
      <c r="K14" s="797"/>
      <c r="L14" s="797"/>
      <c r="M14" s="797"/>
      <c r="N14" s="797"/>
      <c r="O14" s="797"/>
      <c r="P14" s="797"/>
      <c r="Q14" s="797"/>
      <c r="R14" s="797"/>
      <c r="S14" s="797"/>
      <c r="T14" s="797"/>
      <c r="U14" s="797"/>
      <c r="V14" s="797"/>
      <c r="W14" s="797"/>
      <c r="X14" s="797"/>
      <c r="Y14" s="797"/>
      <c r="Z14" s="797"/>
      <c r="AA14" s="797"/>
      <c r="AB14" s="797"/>
      <c r="AC14" s="797"/>
      <c r="AD14" s="797"/>
      <c r="AE14" s="797"/>
      <c r="AF14" s="797"/>
      <c r="AG14" s="797"/>
      <c r="AH14" s="797"/>
      <c r="AI14" s="797"/>
      <c r="AJ14" s="797"/>
      <c r="AK14" s="797"/>
    </row>
    <row r="15" spans="5:37" ht="15" customHeight="1" x14ac:dyDescent="0.3">
      <c r="E15" s="618" t="s">
        <v>810</v>
      </c>
      <c r="F15" s="797"/>
      <c r="G15" s="797"/>
      <c r="H15" s="797"/>
      <c r="I15" s="797"/>
      <c r="J15" s="797"/>
      <c r="K15" s="797"/>
      <c r="L15" s="797"/>
      <c r="M15" s="797"/>
      <c r="N15" s="797"/>
      <c r="O15" s="797"/>
      <c r="P15" s="797"/>
      <c r="Q15" s="797"/>
      <c r="R15" s="797"/>
      <c r="S15" s="797"/>
      <c r="T15" s="797"/>
      <c r="U15" s="797"/>
      <c r="V15" s="797"/>
      <c r="W15" s="797"/>
      <c r="X15" s="797"/>
      <c r="Y15" s="797"/>
      <c r="Z15" s="797"/>
      <c r="AA15" s="797"/>
      <c r="AB15" s="797"/>
      <c r="AC15" s="797"/>
      <c r="AD15" s="797"/>
      <c r="AE15" s="797"/>
      <c r="AF15" s="797"/>
      <c r="AG15" s="797"/>
      <c r="AH15" s="797"/>
      <c r="AI15" s="797"/>
      <c r="AJ15" s="797"/>
      <c r="AK15" s="797"/>
    </row>
    <row r="16" spans="5:37" ht="15" customHeight="1" x14ac:dyDescent="0.3">
      <c r="E16" s="620" t="s">
        <v>811</v>
      </c>
      <c r="F16" s="797"/>
      <c r="G16" s="797"/>
      <c r="H16" s="797"/>
      <c r="I16" s="797"/>
      <c r="J16" s="797"/>
      <c r="K16" s="797"/>
      <c r="L16" s="797"/>
      <c r="M16" s="797"/>
      <c r="N16" s="797"/>
      <c r="O16" s="797"/>
      <c r="P16" s="797"/>
      <c r="Q16" s="797"/>
      <c r="R16" s="797"/>
      <c r="S16" s="797"/>
      <c r="T16" s="797"/>
      <c r="U16" s="797"/>
      <c r="V16" s="797"/>
      <c r="W16" s="797"/>
      <c r="X16" s="797"/>
      <c r="Y16" s="797"/>
      <c r="Z16" s="797"/>
      <c r="AA16" s="797"/>
      <c r="AB16" s="797"/>
      <c r="AC16" s="797"/>
      <c r="AD16" s="797"/>
      <c r="AE16" s="797"/>
      <c r="AF16" s="797"/>
      <c r="AG16" s="797"/>
      <c r="AH16" s="797"/>
      <c r="AI16" s="797"/>
      <c r="AJ16" s="797"/>
      <c r="AK16" s="797"/>
    </row>
    <row r="17" spans="5:37" ht="15" customHeight="1" x14ac:dyDescent="0.3">
      <c r="E17" s="618"/>
      <c r="F17" s="797"/>
      <c r="G17" s="797"/>
      <c r="H17" s="797"/>
      <c r="I17" s="797"/>
      <c r="J17" s="797"/>
      <c r="K17" s="797"/>
      <c r="L17" s="797"/>
      <c r="M17" s="797"/>
      <c r="N17" s="797"/>
      <c r="O17" s="797"/>
      <c r="P17" s="797"/>
      <c r="Q17" s="797"/>
      <c r="R17" s="797"/>
      <c r="S17" s="797"/>
      <c r="T17" s="797"/>
      <c r="U17" s="797"/>
      <c r="V17" s="797"/>
      <c r="W17" s="797"/>
      <c r="X17" s="797"/>
      <c r="Y17" s="797"/>
      <c r="Z17" s="797"/>
      <c r="AA17" s="797"/>
      <c r="AB17" s="797"/>
      <c r="AC17" s="797"/>
      <c r="AD17" s="797"/>
      <c r="AE17" s="797"/>
      <c r="AF17" s="797"/>
      <c r="AG17" s="797"/>
      <c r="AH17" s="797"/>
      <c r="AI17" s="797"/>
      <c r="AJ17" s="797"/>
      <c r="AK17" s="797"/>
    </row>
    <row r="18" spans="5:37" ht="15" customHeight="1" x14ac:dyDescent="0.3">
      <c r="E18" s="619" t="s">
        <v>812</v>
      </c>
      <c r="F18" s="797"/>
      <c r="G18" s="797"/>
      <c r="H18" s="797"/>
      <c r="I18" s="797"/>
      <c r="J18" s="797"/>
      <c r="K18" s="797"/>
      <c r="L18" s="797"/>
      <c r="M18" s="797"/>
      <c r="N18" s="797"/>
      <c r="O18" s="797"/>
      <c r="P18" s="797"/>
      <c r="Q18" s="797"/>
      <c r="R18" s="797"/>
      <c r="S18" s="797"/>
      <c r="T18" s="797"/>
      <c r="U18" s="797"/>
      <c r="V18" s="797"/>
      <c r="W18" s="797"/>
      <c r="X18" s="797"/>
      <c r="Y18" s="797"/>
      <c r="Z18" s="797"/>
      <c r="AA18" s="797"/>
      <c r="AB18" s="797"/>
      <c r="AC18" s="797"/>
      <c r="AD18" s="797"/>
      <c r="AE18" s="797"/>
      <c r="AF18" s="797"/>
      <c r="AG18" s="797"/>
      <c r="AH18" s="797"/>
      <c r="AI18" s="797"/>
      <c r="AJ18" s="797"/>
      <c r="AK18" s="797"/>
    </row>
    <row r="19" spans="5:37" ht="15" customHeight="1" x14ac:dyDescent="0.3">
      <c r="E19" s="618" t="s">
        <v>813</v>
      </c>
      <c r="F19" s="797"/>
      <c r="G19" s="797"/>
      <c r="H19" s="797"/>
      <c r="I19" s="797"/>
      <c r="J19" s="797"/>
      <c r="K19" s="797"/>
      <c r="L19" s="797"/>
      <c r="M19" s="797"/>
      <c r="N19" s="797"/>
      <c r="O19" s="797"/>
      <c r="P19" s="797"/>
      <c r="Q19" s="797"/>
      <c r="R19" s="797"/>
      <c r="S19" s="797"/>
      <c r="T19" s="797"/>
      <c r="U19" s="797"/>
      <c r="V19" s="797"/>
      <c r="W19" s="797"/>
      <c r="X19" s="797"/>
      <c r="Y19" s="797"/>
      <c r="Z19" s="797"/>
      <c r="AA19" s="797"/>
      <c r="AB19" s="797"/>
      <c r="AC19" s="797"/>
      <c r="AD19" s="797"/>
      <c r="AE19" s="797"/>
      <c r="AF19" s="797"/>
      <c r="AG19" s="797"/>
      <c r="AH19" s="797"/>
      <c r="AI19" s="797"/>
      <c r="AJ19" s="797"/>
      <c r="AK19" s="797"/>
    </row>
    <row r="20" spans="5:37" ht="15" customHeight="1" x14ac:dyDescent="0.3">
      <c r="E20" s="620" t="s">
        <v>814</v>
      </c>
      <c r="F20" s="797"/>
      <c r="G20" s="797"/>
      <c r="H20" s="797"/>
      <c r="I20" s="797"/>
      <c r="J20" s="797"/>
      <c r="K20" s="797"/>
      <c r="L20" s="797"/>
      <c r="M20" s="797"/>
      <c r="N20" s="797"/>
      <c r="O20" s="797"/>
      <c r="P20" s="797"/>
      <c r="Q20" s="797"/>
      <c r="R20" s="797"/>
      <c r="S20" s="797"/>
      <c r="T20" s="797"/>
      <c r="U20" s="797"/>
      <c r="V20" s="797"/>
      <c r="W20" s="797"/>
      <c r="X20" s="797"/>
      <c r="Y20" s="797"/>
      <c r="Z20" s="797"/>
      <c r="AA20" s="797"/>
      <c r="AB20" s="797"/>
      <c r="AC20" s="797"/>
      <c r="AD20" s="797"/>
      <c r="AE20" s="797"/>
      <c r="AF20" s="797"/>
      <c r="AG20" s="797"/>
      <c r="AH20" s="797"/>
      <c r="AI20" s="797"/>
      <c r="AJ20" s="797"/>
      <c r="AK20" s="797"/>
    </row>
    <row r="21" spans="5:37" ht="15" customHeight="1" x14ac:dyDescent="0.3">
      <c r="E21" s="620" t="s">
        <v>815</v>
      </c>
      <c r="F21" s="797"/>
      <c r="G21" s="797"/>
      <c r="H21" s="797"/>
      <c r="I21" s="797"/>
      <c r="J21" s="797"/>
      <c r="K21" s="797"/>
      <c r="L21" s="797"/>
      <c r="M21" s="797"/>
      <c r="N21" s="797"/>
      <c r="O21" s="797"/>
      <c r="P21" s="797"/>
      <c r="Q21" s="797"/>
      <c r="R21" s="797"/>
      <c r="S21" s="797"/>
      <c r="T21" s="797"/>
      <c r="U21" s="797"/>
      <c r="V21" s="797"/>
      <c r="W21" s="797"/>
      <c r="X21" s="797"/>
      <c r="Y21" s="797"/>
      <c r="Z21" s="797"/>
      <c r="AA21" s="797"/>
      <c r="AB21" s="797"/>
      <c r="AC21" s="797"/>
      <c r="AD21" s="797"/>
      <c r="AE21" s="797"/>
      <c r="AF21" s="797"/>
      <c r="AG21" s="797"/>
      <c r="AH21" s="797"/>
      <c r="AI21" s="797"/>
      <c r="AJ21" s="797"/>
      <c r="AK21" s="797"/>
    </row>
    <row r="22" spans="5:37" ht="15" customHeight="1" x14ac:dyDescent="0.3">
      <c r="E22" s="618" t="s">
        <v>816</v>
      </c>
      <c r="F22" s="797"/>
      <c r="G22" s="797"/>
      <c r="H22" s="797"/>
      <c r="I22" s="797"/>
      <c r="J22" s="797"/>
      <c r="K22" s="797"/>
      <c r="L22" s="797"/>
      <c r="M22" s="797"/>
      <c r="N22" s="797"/>
      <c r="O22" s="797"/>
      <c r="P22" s="797"/>
      <c r="Q22" s="797"/>
      <c r="R22" s="797"/>
      <c r="S22" s="797"/>
      <c r="T22" s="797"/>
      <c r="U22" s="797"/>
      <c r="V22" s="797"/>
      <c r="W22" s="797"/>
      <c r="X22" s="797"/>
      <c r="Y22" s="797"/>
      <c r="Z22" s="797"/>
      <c r="AA22" s="797"/>
      <c r="AB22" s="797"/>
      <c r="AC22" s="797"/>
      <c r="AD22" s="797"/>
      <c r="AE22" s="797"/>
      <c r="AF22" s="797"/>
      <c r="AG22" s="797"/>
      <c r="AH22" s="797"/>
      <c r="AI22" s="797"/>
      <c r="AJ22" s="797"/>
      <c r="AK22" s="797"/>
    </row>
    <row r="23" spans="5:37" ht="15" customHeight="1" x14ac:dyDescent="0.3">
      <c r="E23" s="618"/>
      <c r="F23" s="797"/>
      <c r="G23" s="797"/>
      <c r="H23" s="797"/>
      <c r="I23" s="797"/>
      <c r="J23" s="797"/>
      <c r="K23" s="797"/>
      <c r="L23" s="797"/>
      <c r="M23" s="797"/>
      <c r="N23" s="797"/>
      <c r="O23" s="797"/>
      <c r="P23" s="797"/>
      <c r="Q23" s="797"/>
      <c r="R23" s="797"/>
      <c r="S23" s="797"/>
      <c r="T23" s="797"/>
      <c r="U23" s="797"/>
      <c r="V23" s="797"/>
      <c r="W23" s="797"/>
      <c r="X23" s="797"/>
      <c r="Y23" s="797"/>
      <c r="Z23" s="797"/>
      <c r="AA23" s="797"/>
      <c r="AB23" s="797"/>
      <c r="AC23" s="797"/>
      <c r="AD23" s="797"/>
      <c r="AE23" s="797"/>
      <c r="AF23" s="797"/>
      <c r="AG23" s="797"/>
      <c r="AH23" s="797"/>
      <c r="AI23" s="797"/>
      <c r="AJ23" s="797"/>
      <c r="AK23" s="797"/>
    </row>
    <row r="24" spans="5:37" ht="15" customHeight="1" x14ac:dyDescent="0.3">
      <c r="E24" s="619" t="s">
        <v>817</v>
      </c>
      <c r="F24" s="797"/>
      <c r="G24" s="797"/>
      <c r="H24" s="797"/>
      <c r="I24" s="797"/>
      <c r="J24" s="797"/>
      <c r="K24" s="797"/>
      <c r="L24" s="797"/>
      <c r="M24" s="797"/>
      <c r="N24" s="797"/>
      <c r="O24" s="797"/>
      <c r="P24" s="797"/>
      <c r="Q24" s="797"/>
      <c r="R24" s="797"/>
      <c r="S24" s="797"/>
      <c r="T24" s="797"/>
      <c r="U24" s="797"/>
      <c r="V24" s="797"/>
      <c r="W24" s="797"/>
      <c r="X24" s="797"/>
      <c r="Y24" s="797"/>
      <c r="Z24" s="797"/>
      <c r="AA24" s="797"/>
      <c r="AB24" s="797"/>
      <c r="AC24" s="797"/>
      <c r="AD24" s="797"/>
      <c r="AE24" s="797"/>
      <c r="AF24" s="797"/>
      <c r="AG24" s="797"/>
      <c r="AH24" s="797"/>
      <c r="AI24" s="797"/>
      <c r="AJ24" s="797"/>
      <c r="AK24" s="797"/>
    </row>
    <row r="25" spans="5:37" ht="15" customHeight="1" x14ac:dyDescent="0.3">
      <c r="E25" s="618" t="s">
        <v>818</v>
      </c>
      <c r="F25" s="797"/>
      <c r="G25" s="797"/>
      <c r="H25" s="797"/>
      <c r="I25" s="797"/>
      <c r="J25" s="797"/>
      <c r="K25" s="797"/>
      <c r="L25" s="797"/>
      <c r="M25" s="797"/>
      <c r="N25" s="797"/>
      <c r="O25" s="797"/>
      <c r="P25" s="797"/>
      <c r="Q25" s="797"/>
      <c r="R25" s="797"/>
      <c r="S25" s="797"/>
      <c r="T25" s="797"/>
      <c r="U25" s="797"/>
      <c r="V25" s="797"/>
      <c r="W25" s="797"/>
      <c r="X25" s="797"/>
      <c r="Y25" s="797"/>
      <c r="Z25" s="797"/>
      <c r="AA25" s="797"/>
      <c r="AB25" s="797"/>
      <c r="AC25" s="797"/>
      <c r="AD25" s="797"/>
      <c r="AE25" s="797"/>
      <c r="AF25" s="797"/>
      <c r="AG25" s="797"/>
      <c r="AH25" s="797"/>
      <c r="AI25" s="797"/>
      <c r="AJ25" s="797"/>
      <c r="AK25" s="797"/>
    </row>
    <row r="26" spans="5:37" ht="15" customHeight="1" x14ac:dyDescent="0.3">
      <c r="E26" s="618"/>
      <c r="F26" s="797"/>
      <c r="G26" s="797"/>
      <c r="H26" s="797"/>
      <c r="I26" s="797"/>
      <c r="J26" s="797"/>
      <c r="K26" s="797"/>
      <c r="L26" s="797"/>
      <c r="M26" s="797"/>
      <c r="N26" s="797"/>
      <c r="O26" s="797"/>
      <c r="P26" s="797"/>
      <c r="Q26" s="797"/>
      <c r="R26" s="797"/>
      <c r="S26" s="797"/>
      <c r="T26" s="797"/>
      <c r="U26" s="797"/>
      <c r="V26" s="797"/>
      <c r="W26" s="797"/>
      <c r="X26" s="797"/>
      <c r="Y26" s="797"/>
      <c r="Z26" s="797"/>
      <c r="AA26" s="797"/>
      <c r="AB26" s="797"/>
      <c r="AC26" s="797"/>
      <c r="AD26" s="797"/>
      <c r="AE26" s="797"/>
      <c r="AF26" s="797"/>
      <c r="AG26" s="797"/>
      <c r="AH26" s="797"/>
      <c r="AI26" s="797"/>
      <c r="AJ26" s="797"/>
      <c r="AK26" s="797"/>
    </row>
    <row r="27" spans="5:37" ht="15" customHeight="1" x14ac:dyDescent="0.3">
      <c r="E27" s="618" t="s">
        <v>819</v>
      </c>
      <c r="F27" s="797"/>
      <c r="G27" s="797"/>
      <c r="H27" s="797"/>
      <c r="I27" s="797"/>
      <c r="J27" s="797"/>
      <c r="K27" s="797"/>
      <c r="L27" s="797"/>
      <c r="M27" s="797"/>
      <c r="N27" s="797"/>
      <c r="O27" s="797"/>
      <c r="P27" s="797"/>
      <c r="Q27" s="797"/>
      <c r="R27" s="797"/>
      <c r="S27" s="797"/>
      <c r="T27" s="797"/>
      <c r="U27" s="797"/>
      <c r="V27" s="797"/>
      <c r="W27" s="797"/>
      <c r="X27" s="797"/>
      <c r="Y27" s="797"/>
      <c r="Z27" s="797"/>
      <c r="AA27" s="797"/>
      <c r="AB27" s="797"/>
      <c r="AC27" s="797"/>
      <c r="AD27" s="797"/>
      <c r="AE27" s="797"/>
      <c r="AF27" s="797"/>
      <c r="AG27" s="797"/>
      <c r="AH27" s="797"/>
      <c r="AI27" s="797"/>
      <c r="AJ27" s="797"/>
      <c r="AK27" s="797"/>
    </row>
    <row r="28" spans="5:37" ht="15" customHeight="1" x14ac:dyDescent="0.3">
      <c r="E28" s="618" t="s">
        <v>820</v>
      </c>
      <c r="F28" s="797"/>
      <c r="G28" s="797"/>
      <c r="H28" s="797"/>
      <c r="I28" s="797"/>
      <c r="J28" s="797"/>
      <c r="K28" s="797"/>
      <c r="L28" s="797"/>
      <c r="M28" s="797"/>
      <c r="N28" s="797"/>
      <c r="O28" s="797"/>
      <c r="P28" s="797"/>
      <c r="Q28" s="797"/>
      <c r="R28" s="797"/>
      <c r="S28" s="797"/>
      <c r="T28" s="797"/>
      <c r="U28" s="797"/>
      <c r="V28" s="797"/>
      <c r="W28" s="797"/>
      <c r="X28" s="797"/>
      <c r="Y28" s="797"/>
      <c r="Z28" s="797"/>
      <c r="AA28" s="797"/>
      <c r="AB28" s="797"/>
      <c r="AC28" s="797"/>
      <c r="AD28" s="797"/>
      <c r="AE28" s="797"/>
      <c r="AF28" s="797"/>
      <c r="AG28" s="797"/>
      <c r="AH28" s="797"/>
      <c r="AI28" s="797"/>
      <c r="AJ28" s="797"/>
      <c r="AK28" s="797"/>
    </row>
    <row r="29" spans="5:37" ht="15" customHeight="1" x14ac:dyDescent="0.3">
      <c r="E29" s="618"/>
      <c r="F29" s="797"/>
      <c r="G29" s="797"/>
      <c r="H29" s="797"/>
      <c r="I29" s="797"/>
      <c r="J29" s="797"/>
      <c r="K29" s="797"/>
      <c r="L29" s="797"/>
      <c r="M29" s="797"/>
      <c r="N29" s="797"/>
      <c r="O29" s="797"/>
      <c r="P29" s="797"/>
      <c r="Q29" s="797"/>
      <c r="R29" s="797"/>
      <c r="S29" s="797"/>
      <c r="T29" s="797"/>
      <c r="U29" s="797"/>
      <c r="V29" s="797"/>
      <c r="W29" s="797"/>
      <c r="X29" s="797"/>
      <c r="Y29" s="797"/>
      <c r="Z29" s="797"/>
      <c r="AA29" s="797"/>
      <c r="AB29" s="797"/>
      <c r="AC29" s="797"/>
      <c r="AD29" s="797"/>
      <c r="AE29" s="797"/>
      <c r="AF29" s="797"/>
      <c r="AG29" s="797"/>
      <c r="AH29" s="797"/>
      <c r="AI29" s="797"/>
      <c r="AJ29" s="797"/>
      <c r="AK29" s="797"/>
    </row>
    <row r="30" spans="5:37" ht="15" customHeight="1" x14ac:dyDescent="0.3">
      <c r="E30" s="619" t="s">
        <v>821</v>
      </c>
      <c r="F30" s="797"/>
      <c r="G30" s="797"/>
      <c r="H30" s="797"/>
      <c r="I30" s="797"/>
      <c r="J30" s="797"/>
      <c r="K30" s="797"/>
      <c r="L30" s="797"/>
      <c r="M30" s="797"/>
      <c r="N30" s="797"/>
      <c r="O30" s="797"/>
      <c r="P30" s="797"/>
      <c r="Q30" s="797"/>
      <c r="R30" s="797"/>
      <c r="S30" s="797"/>
      <c r="T30" s="797"/>
      <c r="U30" s="797"/>
      <c r="V30" s="797"/>
      <c r="W30" s="797"/>
      <c r="X30" s="797"/>
      <c r="Y30" s="797"/>
      <c r="Z30" s="797"/>
      <c r="AA30" s="797"/>
      <c r="AB30" s="797"/>
      <c r="AC30" s="797"/>
      <c r="AD30" s="797"/>
      <c r="AE30" s="797"/>
      <c r="AF30" s="797"/>
      <c r="AG30" s="797"/>
      <c r="AH30" s="797"/>
      <c r="AI30" s="797"/>
      <c r="AJ30" s="797"/>
      <c r="AK30" s="797"/>
    </row>
    <row r="31" spans="5:37" ht="15" customHeight="1" x14ac:dyDescent="0.3">
      <c r="E31" s="620" t="s">
        <v>822</v>
      </c>
      <c r="F31" s="797"/>
      <c r="G31" s="797"/>
      <c r="H31" s="797"/>
      <c r="I31" s="797"/>
      <c r="J31" s="797"/>
      <c r="K31" s="797"/>
      <c r="L31" s="797"/>
      <c r="M31" s="797"/>
      <c r="N31" s="797"/>
      <c r="O31" s="797"/>
      <c r="P31" s="797"/>
      <c r="Q31" s="797"/>
      <c r="R31" s="797"/>
      <c r="S31" s="797"/>
      <c r="T31" s="797"/>
      <c r="U31" s="797"/>
      <c r="V31" s="797"/>
      <c r="W31" s="797"/>
      <c r="X31" s="797"/>
      <c r="Y31" s="797"/>
      <c r="Z31" s="797"/>
      <c r="AA31" s="797"/>
      <c r="AB31" s="797"/>
      <c r="AC31" s="797"/>
      <c r="AD31" s="797"/>
      <c r="AE31" s="797"/>
      <c r="AF31" s="797"/>
      <c r="AG31" s="797"/>
      <c r="AH31" s="797"/>
      <c r="AI31" s="797"/>
      <c r="AJ31" s="797"/>
      <c r="AK31" s="797"/>
    </row>
    <row r="32" spans="5:37" ht="15" customHeight="1" x14ac:dyDescent="0.3">
      <c r="E32" s="620" t="s">
        <v>823</v>
      </c>
      <c r="F32" s="797"/>
      <c r="G32" s="797"/>
      <c r="H32" s="797"/>
      <c r="I32" s="797"/>
      <c r="J32" s="797"/>
      <c r="K32" s="797"/>
      <c r="L32" s="797"/>
      <c r="M32" s="797"/>
      <c r="N32" s="797"/>
      <c r="O32" s="797"/>
      <c r="P32" s="797"/>
      <c r="Q32" s="797"/>
      <c r="R32" s="797"/>
      <c r="S32" s="797"/>
      <c r="T32" s="797"/>
      <c r="U32" s="797"/>
      <c r="V32" s="797"/>
      <c r="W32" s="797"/>
      <c r="X32" s="797"/>
      <c r="Y32" s="797"/>
      <c r="Z32" s="797"/>
      <c r="AA32" s="797"/>
      <c r="AB32" s="797"/>
      <c r="AC32" s="797"/>
      <c r="AD32" s="797"/>
      <c r="AE32" s="797"/>
      <c r="AF32" s="797"/>
      <c r="AG32" s="797"/>
      <c r="AH32" s="797"/>
      <c r="AI32" s="797"/>
      <c r="AJ32" s="797"/>
      <c r="AK32" s="797"/>
    </row>
    <row r="33" spans="5:37" ht="15" customHeight="1" x14ac:dyDescent="0.3">
      <c r="E33" s="620" t="s">
        <v>824</v>
      </c>
      <c r="F33" s="797"/>
      <c r="G33" s="797"/>
      <c r="H33" s="797"/>
      <c r="I33" s="797"/>
      <c r="J33" s="797"/>
      <c r="K33" s="797"/>
      <c r="L33" s="797"/>
      <c r="M33" s="797"/>
      <c r="N33" s="797"/>
      <c r="O33" s="797"/>
      <c r="P33" s="797"/>
      <c r="Q33" s="797"/>
      <c r="R33" s="797"/>
      <c r="S33" s="797"/>
      <c r="T33" s="797"/>
      <c r="U33" s="797"/>
      <c r="V33" s="797"/>
      <c r="W33" s="797"/>
      <c r="X33" s="797"/>
      <c r="Y33" s="797"/>
      <c r="Z33" s="797"/>
      <c r="AA33" s="797"/>
      <c r="AB33" s="797"/>
      <c r="AC33" s="797"/>
      <c r="AD33" s="797"/>
      <c r="AE33" s="797"/>
      <c r="AF33" s="797"/>
      <c r="AG33" s="797"/>
      <c r="AH33" s="797"/>
      <c r="AI33" s="797"/>
      <c r="AJ33" s="797"/>
      <c r="AK33" s="797"/>
    </row>
    <row r="34" spans="5:37" ht="15" customHeight="1" x14ac:dyDescent="0.3">
      <c r="E34" s="618"/>
      <c r="F34" s="797"/>
      <c r="G34" s="797"/>
      <c r="H34" s="797"/>
      <c r="I34" s="797"/>
      <c r="J34" s="797"/>
      <c r="K34" s="797"/>
      <c r="L34" s="797"/>
      <c r="M34" s="797"/>
      <c r="N34" s="797"/>
      <c r="O34" s="797"/>
      <c r="P34" s="797"/>
      <c r="Q34" s="797"/>
      <c r="R34" s="797"/>
      <c r="S34" s="797"/>
      <c r="T34" s="797"/>
      <c r="U34" s="797"/>
      <c r="V34" s="797"/>
      <c r="W34" s="797"/>
      <c r="X34" s="797"/>
      <c r="Y34" s="797"/>
      <c r="Z34" s="797"/>
      <c r="AA34" s="797"/>
      <c r="AB34" s="797"/>
      <c r="AC34" s="797"/>
      <c r="AD34" s="797"/>
      <c r="AE34" s="797"/>
      <c r="AF34" s="797"/>
      <c r="AG34" s="797"/>
      <c r="AH34" s="797"/>
      <c r="AI34" s="797"/>
      <c r="AJ34" s="797"/>
      <c r="AK34" s="797"/>
    </row>
    <row r="35" spans="5:37" ht="15" customHeight="1" x14ac:dyDescent="0.3">
      <c r="E35" s="618" t="s">
        <v>1117</v>
      </c>
      <c r="F35" s="797"/>
      <c r="G35" s="797"/>
      <c r="H35" s="797"/>
      <c r="I35" s="797"/>
      <c r="J35" s="797"/>
      <c r="K35" s="797"/>
      <c r="L35" s="797"/>
      <c r="M35" s="797"/>
      <c r="N35" s="797"/>
      <c r="O35" s="797"/>
      <c r="P35" s="797"/>
      <c r="Q35" s="797"/>
      <c r="R35" s="797"/>
      <c r="S35" s="797"/>
      <c r="T35" s="797"/>
      <c r="U35" s="797"/>
      <c r="V35" s="797"/>
      <c r="W35" s="797"/>
      <c r="X35" s="797"/>
      <c r="Y35" s="797"/>
      <c r="Z35" s="797"/>
      <c r="AA35" s="797"/>
      <c r="AB35" s="797"/>
      <c r="AC35" s="797"/>
      <c r="AD35" s="797"/>
      <c r="AE35" s="797"/>
      <c r="AF35" s="797"/>
      <c r="AG35" s="797"/>
      <c r="AH35" s="797"/>
      <c r="AI35" s="797"/>
      <c r="AJ35" s="797"/>
      <c r="AK35" s="797"/>
    </row>
    <row r="36" spans="5:37" ht="15" customHeight="1" x14ac:dyDescent="0.3">
      <c r="E36" s="620" t="s">
        <v>825</v>
      </c>
      <c r="F36" s="797"/>
      <c r="G36" s="797"/>
      <c r="H36" s="797"/>
      <c r="I36" s="797"/>
      <c r="J36" s="797"/>
      <c r="K36" s="797"/>
      <c r="L36" s="797"/>
      <c r="M36" s="797"/>
      <c r="N36" s="797"/>
      <c r="O36" s="797"/>
      <c r="P36" s="797"/>
      <c r="Q36" s="797"/>
      <c r="R36" s="797"/>
      <c r="S36" s="797"/>
      <c r="T36" s="797"/>
      <c r="U36" s="797"/>
      <c r="V36" s="797"/>
      <c r="W36" s="797"/>
      <c r="X36" s="797"/>
      <c r="Y36" s="797"/>
      <c r="Z36" s="797"/>
      <c r="AA36" s="797"/>
      <c r="AB36" s="797"/>
      <c r="AC36" s="797"/>
      <c r="AD36" s="797"/>
      <c r="AE36" s="797"/>
      <c r="AF36" s="797"/>
      <c r="AG36" s="797"/>
      <c r="AH36" s="797"/>
      <c r="AI36" s="797"/>
      <c r="AJ36" s="797"/>
      <c r="AK36" s="797"/>
    </row>
    <row r="37" spans="5:37" ht="15" customHeight="1" x14ac:dyDescent="0.3">
      <c r="E37" s="620" t="s">
        <v>826</v>
      </c>
      <c r="F37" s="797"/>
      <c r="G37" s="797"/>
      <c r="H37" s="797"/>
      <c r="I37" s="797"/>
      <c r="J37" s="797"/>
      <c r="K37" s="797"/>
      <c r="L37" s="797"/>
      <c r="M37" s="797"/>
      <c r="N37" s="797"/>
      <c r="O37" s="797"/>
      <c r="P37" s="797"/>
      <c r="Q37" s="797"/>
      <c r="R37" s="797"/>
      <c r="S37" s="797"/>
      <c r="T37" s="797"/>
      <c r="U37" s="797"/>
      <c r="V37" s="797"/>
      <c r="W37" s="797"/>
      <c r="X37" s="797"/>
      <c r="Y37" s="797"/>
      <c r="Z37" s="797"/>
      <c r="AA37" s="797"/>
      <c r="AB37" s="797"/>
      <c r="AC37" s="797"/>
      <c r="AD37" s="797"/>
      <c r="AE37" s="797"/>
      <c r="AF37" s="797"/>
      <c r="AG37" s="797"/>
      <c r="AH37" s="797"/>
      <c r="AI37" s="797"/>
      <c r="AJ37" s="797"/>
      <c r="AK37" s="797"/>
    </row>
    <row r="38" spans="5:37" ht="15" customHeight="1" x14ac:dyDescent="0.3">
      <c r="E38" s="620" t="s">
        <v>1118</v>
      </c>
      <c r="F38" s="797"/>
      <c r="G38" s="797"/>
      <c r="H38" s="797"/>
      <c r="I38" s="797"/>
      <c r="J38" s="797"/>
      <c r="K38" s="797"/>
      <c r="L38" s="797"/>
      <c r="M38" s="797"/>
      <c r="N38" s="797"/>
      <c r="O38" s="797"/>
      <c r="P38" s="797"/>
      <c r="Q38" s="797"/>
      <c r="R38" s="797"/>
      <c r="S38" s="797"/>
      <c r="T38" s="797"/>
      <c r="U38" s="797"/>
      <c r="V38" s="797"/>
      <c r="W38" s="797"/>
      <c r="X38" s="797"/>
      <c r="Y38" s="797"/>
      <c r="Z38" s="797"/>
      <c r="AA38" s="797"/>
      <c r="AB38" s="797"/>
      <c r="AC38" s="797"/>
      <c r="AD38" s="797"/>
      <c r="AE38" s="797"/>
      <c r="AF38" s="797"/>
      <c r="AG38" s="797"/>
      <c r="AH38" s="797"/>
      <c r="AI38" s="797"/>
      <c r="AJ38" s="797"/>
      <c r="AK38" s="797"/>
    </row>
    <row r="39" spans="5:37" ht="15" customHeight="1" x14ac:dyDescent="0.3">
      <c r="E39" s="620" t="s">
        <v>827</v>
      </c>
      <c r="F39" s="797"/>
      <c r="G39" s="797"/>
      <c r="H39" s="797"/>
      <c r="I39" s="797"/>
      <c r="J39" s="797"/>
      <c r="K39" s="797"/>
      <c r="L39" s="797"/>
      <c r="M39" s="797"/>
      <c r="N39" s="797"/>
      <c r="O39" s="797"/>
      <c r="P39" s="797"/>
      <c r="Q39" s="797"/>
      <c r="R39" s="797"/>
      <c r="S39" s="797"/>
      <c r="T39" s="797"/>
      <c r="U39" s="797"/>
      <c r="V39" s="797"/>
      <c r="W39" s="797"/>
      <c r="X39" s="797"/>
      <c r="Y39" s="797"/>
      <c r="Z39" s="797"/>
      <c r="AA39" s="797"/>
      <c r="AB39" s="797"/>
      <c r="AC39" s="797"/>
      <c r="AD39" s="797"/>
      <c r="AE39" s="797"/>
      <c r="AF39" s="797"/>
      <c r="AG39" s="797"/>
      <c r="AH39" s="797"/>
      <c r="AI39" s="797"/>
      <c r="AJ39" s="797"/>
      <c r="AK39" s="797"/>
    </row>
    <row r="40" spans="5:37" ht="15" customHeight="1" x14ac:dyDescent="0.3">
      <c r="E40" s="620" t="s">
        <v>828</v>
      </c>
      <c r="F40" s="797"/>
      <c r="G40" s="797"/>
      <c r="H40" s="797"/>
      <c r="I40" s="797"/>
      <c r="J40" s="797"/>
      <c r="K40" s="797"/>
      <c r="L40" s="797"/>
      <c r="M40" s="797"/>
      <c r="N40" s="797"/>
      <c r="O40" s="797"/>
      <c r="P40" s="797"/>
      <c r="Q40" s="797"/>
      <c r="R40" s="797"/>
      <c r="S40" s="797"/>
      <c r="T40" s="797"/>
      <c r="U40" s="797"/>
      <c r="V40" s="797"/>
      <c r="W40" s="797"/>
      <c r="X40" s="797"/>
      <c r="Y40" s="797"/>
      <c r="Z40" s="797"/>
      <c r="AA40" s="797"/>
      <c r="AB40" s="797"/>
      <c r="AC40" s="1408" t="s">
        <v>1119</v>
      </c>
      <c r="AD40" s="1408"/>
      <c r="AE40" s="1408"/>
      <c r="AF40" s="1408"/>
      <c r="AG40" s="1408"/>
      <c r="AH40" s="1408"/>
      <c r="AI40" s="1408"/>
      <c r="AJ40" s="1408"/>
      <c r="AK40" s="1408"/>
    </row>
    <row r="41" spans="5:37" ht="15" customHeight="1" x14ac:dyDescent="0.3">
      <c r="E41" s="620" t="s">
        <v>829</v>
      </c>
      <c r="F41" s="797"/>
      <c r="G41" s="797"/>
      <c r="H41" s="797"/>
      <c r="I41" s="797"/>
      <c r="J41" s="797"/>
      <c r="K41" s="797"/>
      <c r="L41" s="797"/>
      <c r="M41" s="797"/>
      <c r="N41" s="797"/>
      <c r="O41" s="797"/>
      <c r="P41" s="797"/>
      <c r="Q41" s="797"/>
      <c r="R41" s="797"/>
      <c r="S41" s="797"/>
      <c r="T41" s="797"/>
      <c r="U41" s="797"/>
      <c r="V41" s="797"/>
      <c r="W41" s="797"/>
      <c r="X41" s="797"/>
      <c r="Y41" s="797"/>
      <c r="Z41" s="797"/>
      <c r="AA41" s="797"/>
      <c r="AB41" s="797"/>
      <c r="AC41" s="797"/>
      <c r="AD41" s="797"/>
      <c r="AE41" s="797"/>
      <c r="AF41" s="797"/>
      <c r="AG41" s="797"/>
      <c r="AI41" s="797"/>
      <c r="AJ41" s="797"/>
      <c r="AK41" s="797"/>
    </row>
    <row r="42" spans="5:37" ht="15" customHeight="1" x14ac:dyDescent="0.3">
      <c r="E42" s="618"/>
      <c r="F42" s="797"/>
      <c r="G42" s="797"/>
      <c r="H42" s="797"/>
      <c r="I42" s="797"/>
      <c r="J42" s="797"/>
      <c r="K42" s="797"/>
      <c r="L42" s="797"/>
      <c r="M42" s="797"/>
      <c r="N42" s="797"/>
      <c r="O42" s="797"/>
      <c r="P42" s="797"/>
      <c r="Q42" s="797"/>
      <c r="R42" s="797"/>
      <c r="S42" s="797"/>
      <c r="T42" s="797"/>
      <c r="U42" s="797"/>
      <c r="V42" s="797"/>
      <c r="W42" s="797"/>
      <c r="X42" s="797"/>
      <c r="Y42" s="797"/>
      <c r="Z42" s="797"/>
      <c r="AA42" s="797"/>
      <c r="AB42" s="797"/>
      <c r="AC42" s="797"/>
      <c r="AD42" s="797"/>
      <c r="AE42" s="797"/>
      <c r="AF42" s="797"/>
      <c r="AG42" s="797"/>
      <c r="AH42" s="797"/>
      <c r="AI42" s="797"/>
      <c r="AJ42" s="797"/>
      <c r="AK42" s="797"/>
    </row>
    <row r="43" spans="5:37" ht="15" customHeight="1" x14ac:dyDescent="0.3">
      <c r="E43" s="619" t="s">
        <v>830</v>
      </c>
      <c r="F43" s="797"/>
      <c r="G43" s="797"/>
      <c r="H43" s="797"/>
      <c r="I43" s="797"/>
      <c r="J43" s="797"/>
      <c r="K43" s="797"/>
      <c r="L43" s="797"/>
      <c r="M43" s="797"/>
      <c r="N43" s="797"/>
      <c r="O43" s="797"/>
      <c r="P43" s="797"/>
      <c r="Q43" s="797"/>
      <c r="R43" s="797"/>
      <c r="S43" s="797"/>
      <c r="T43" s="797"/>
      <c r="U43" s="797"/>
      <c r="V43" s="797"/>
      <c r="W43" s="797"/>
      <c r="X43" s="797"/>
      <c r="Y43" s="797"/>
      <c r="Z43" s="797"/>
      <c r="AA43" s="797"/>
      <c r="AB43" s="797"/>
      <c r="AC43" s="797"/>
      <c r="AD43" s="797"/>
      <c r="AE43" s="797"/>
      <c r="AF43" s="797"/>
      <c r="AG43" s="797"/>
      <c r="AH43" s="797"/>
      <c r="AI43" s="797"/>
      <c r="AJ43" s="797"/>
      <c r="AK43" s="797"/>
    </row>
    <row r="44" spans="5:37" ht="15" customHeight="1" x14ac:dyDescent="0.3">
      <c r="E44" s="618" t="s">
        <v>831</v>
      </c>
      <c r="F44" s="797"/>
      <c r="G44" s="797"/>
      <c r="H44" s="797"/>
      <c r="I44" s="797"/>
      <c r="J44" s="797"/>
      <c r="K44" s="797"/>
      <c r="L44" s="797"/>
      <c r="M44" s="797"/>
      <c r="N44" s="797"/>
      <c r="O44" s="797"/>
      <c r="P44" s="797"/>
      <c r="Q44" s="797"/>
      <c r="R44" s="797"/>
      <c r="S44" s="797"/>
      <c r="T44" s="797"/>
      <c r="U44" s="797"/>
      <c r="V44" s="797"/>
      <c r="W44" s="797"/>
      <c r="X44" s="797"/>
      <c r="Y44" s="797"/>
      <c r="Z44" s="797"/>
      <c r="AA44" s="797"/>
      <c r="AB44" s="797"/>
      <c r="AC44" s="797"/>
      <c r="AD44" s="797"/>
      <c r="AE44" s="797"/>
      <c r="AF44" s="797"/>
      <c r="AG44" s="797"/>
      <c r="AH44" s="797"/>
      <c r="AI44" s="797"/>
      <c r="AJ44" s="797"/>
      <c r="AK44" s="797"/>
    </row>
    <row r="45" spans="5:37" ht="15" customHeight="1" x14ac:dyDescent="0.3">
      <c r="E45" s="618"/>
      <c r="F45" s="797"/>
      <c r="G45" s="797"/>
      <c r="H45" s="797"/>
      <c r="I45" s="797"/>
      <c r="J45" s="797"/>
      <c r="K45" s="797"/>
      <c r="L45" s="797"/>
      <c r="M45" s="797"/>
      <c r="N45" s="797"/>
      <c r="O45" s="797"/>
      <c r="P45" s="797"/>
      <c r="Q45" s="797"/>
      <c r="R45" s="797"/>
      <c r="S45" s="797"/>
      <c r="T45" s="797"/>
      <c r="U45" s="797"/>
      <c r="V45" s="797"/>
      <c r="W45" s="797"/>
      <c r="X45" s="797"/>
      <c r="Y45" s="797"/>
      <c r="Z45" s="797"/>
      <c r="AA45" s="797"/>
      <c r="AB45" s="797"/>
      <c r="AC45" s="797"/>
      <c r="AD45" s="797"/>
      <c r="AE45" s="797"/>
      <c r="AF45" s="797"/>
      <c r="AG45" s="797"/>
      <c r="AH45" s="797"/>
      <c r="AI45" s="797"/>
      <c r="AJ45" s="797"/>
      <c r="AK45" s="797"/>
    </row>
    <row r="46" spans="5:37" ht="15" customHeight="1" x14ac:dyDescent="0.3">
      <c r="E46" s="619" t="s">
        <v>832</v>
      </c>
      <c r="F46" s="797"/>
      <c r="G46" s="797"/>
      <c r="H46" s="797"/>
      <c r="I46" s="797"/>
      <c r="J46" s="797"/>
      <c r="K46" s="797"/>
      <c r="L46" s="797"/>
      <c r="M46" s="797"/>
      <c r="N46" s="797"/>
      <c r="O46" s="797"/>
      <c r="P46" s="797"/>
      <c r="Q46" s="797"/>
      <c r="R46" s="797"/>
      <c r="S46" s="797"/>
      <c r="T46" s="797"/>
      <c r="U46" s="797"/>
      <c r="V46" s="797"/>
      <c r="W46" s="797"/>
      <c r="X46" s="797"/>
      <c r="Y46" s="797"/>
      <c r="Z46" s="797"/>
      <c r="AA46" s="797"/>
      <c r="AB46" s="797"/>
      <c r="AC46" s="797"/>
      <c r="AD46" s="797"/>
      <c r="AE46" s="797"/>
      <c r="AF46" s="797"/>
      <c r="AG46" s="797"/>
      <c r="AH46" s="797"/>
      <c r="AI46" s="797"/>
      <c r="AJ46" s="797"/>
      <c r="AK46" s="797"/>
    </row>
    <row r="47" spans="5:37" ht="15" customHeight="1" x14ac:dyDescent="0.3">
      <c r="E47" s="620" t="s">
        <v>833</v>
      </c>
      <c r="F47" s="797"/>
      <c r="G47" s="797"/>
      <c r="H47" s="797"/>
      <c r="I47" s="797"/>
      <c r="J47" s="797"/>
      <c r="K47" s="797"/>
      <c r="L47" s="797"/>
      <c r="M47" s="797"/>
      <c r="N47" s="797"/>
      <c r="O47" s="797"/>
      <c r="P47" s="797"/>
      <c r="Q47" s="797"/>
      <c r="R47" s="797"/>
      <c r="S47" s="797"/>
      <c r="T47" s="797"/>
      <c r="U47" s="797"/>
      <c r="V47" s="797"/>
      <c r="W47" s="797"/>
      <c r="X47" s="797"/>
      <c r="Y47" s="797"/>
      <c r="Z47" s="797"/>
      <c r="AA47" s="797"/>
      <c r="AB47" s="797"/>
      <c r="AC47" s="797"/>
      <c r="AD47" s="797"/>
      <c r="AE47" s="797"/>
      <c r="AF47" s="797"/>
      <c r="AG47" s="797"/>
      <c r="AH47" s="797"/>
      <c r="AI47" s="797"/>
      <c r="AJ47" s="797"/>
      <c r="AK47" s="797"/>
    </row>
    <row r="48" spans="5:37" ht="15" customHeight="1" x14ac:dyDescent="0.3">
      <c r="E48" s="620" t="s">
        <v>834</v>
      </c>
      <c r="F48" s="797"/>
      <c r="G48" s="797"/>
      <c r="H48" s="797"/>
      <c r="I48" s="797"/>
      <c r="J48" s="797"/>
      <c r="K48" s="797"/>
      <c r="L48" s="797"/>
      <c r="M48" s="797"/>
      <c r="N48" s="797"/>
      <c r="O48" s="797"/>
      <c r="P48" s="797"/>
      <c r="Q48" s="797"/>
      <c r="R48" s="797"/>
      <c r="S48" s="797"/>
      <c r="T48" s="797"/>
      <c r="U48" s="797"/>
      <c r="V48" s="797"/>
      <c r="W48" s="797"/>
      <c r="X48" s="797"/>
      <c r="Y48" s="797"/>
      <c r="Z48" s="797"/>
      <c r="AA48" s="797"/>
      <c r="AB48" s="797"/>
      <c r="AC48" s="797"/>
      <c r="AD48" s="797"/>
      <c r="AE48" s="797"/>
      <c r="AF48" s="797"/>
      <c r="AG48" s="797"/>
      <c r="AH48" s="797"/>
      <c r="AI48" s="797"/>
      <c r="AJ48" s="797"/>
      <c r="AK48" s="797"/>
    </row>
    <row r="49" spans="5:37" ht="15" customHeight="1" x14ac:dyDescent="0.3">
      <c r="E49" s="798" t="s">
        <v>900</v>
      </c>
      <c r="F49" s="797"/>
      <c r="G49" s="797"/>
      <c r="H49" s="797"/>
      <c r="I49" s="797"/>
      <c r="J49" s="797"/>
      <c r="K49" s="797"/>
      <c r="L49" s="797"/>
      <c r="M49" s="797"/>
      <c r="N49" s="797"/>
      <c r="O49" s="797"/>
      <c r="P49" s="797"/>
      <c r="Q49" s="797"/>
      <c r="R49" s="797"/>
      <c r="S49" s="797"/>
      <c r="T49" s="797"/>
      <c r="U49" s="797"/>
      <c r="V49" s="797"/>
      <c r="W49" s="797"/>
      <c r="X49" s="797"/>
      <c r="Y49" s="797"/>
      <c r="Z49" s="797"/>
      <c r="AA49" s="797"/>
      <c r="AB49" s="797"/>
      <c r="AC49" s="797"/>
      <c r="AD49" s="797"/>
      <c r="AE49" s="797"/>
      <c r="AF49" s="797"/>
      <c r="AG49" s="797"/>
      <c r="AH49" s="797"/>
      <c r="AI49" s="797"/>
      <c r="AJ49" s="797"/>
      <c r="AK49" s="797"/>
    </row>
    <row r="50" spans="5:37" ht="15" customHeight="1" x14ac:dyDescent="0.3">
      <c r="E50" s="618"/>
      <c r="F50" s="797"/>
      <c r="G50" s="797"/>
      <c r="H50" s="797"/>
      <c r="I50" s="797"/>
      <c r="J50" s="797"/>
      <c r="K50" s="797"/>
      <c r="L50" s="797"/>
      <c r="M50" s="797"/>
      <c r="N50" s="797"/>
      <c r="O50" s="797"/>
      <c r="P50" s="797"/>
      <c r="Q50" s="797"/>
      <c r="R50" s="797"/>
      <c r="S50" s="797"/>
      <c r="T50" s="797"/>
      <c r="U50" s="797"/>
      <c r="V50" s="797"/>
      <c r="W50" s="797"/>
      <c r="X50" s="797"/>
      <c r="Y50" s="797"/>
      <c r="Z50" s="797"/>
      <c r="AA50" s="797"/>
      <c r="AB50" s="797"/>
      <c r="AC50" s="797"/>
      <c r="AD50" s="797"/>
      <c r="AE50" s="797"/>
      <c r="AF50" s="797"/>
      <c r="AG50" s="797"/>
      <c r="AH50" s="797"/>
      <c r="AI50" s="797"/>
      <c r="AJ50" s="797"/>
      <c r="AK50" s="797"/>
    </row>
    <row r="51" spans="5:37" ht="15" customHeight="1" x14ac:dyDescent="0.3">
      <c r="E51" s="619" t="s">
        <v>835</v>
      </c>
      <c r="F51" s="797"/>
      <c r="G51" s="797"/>
      <c r="H51" s="797"/>
      <c r="I51" s="797"/>
      <c r="J51" s="797"/>
      <c r="K51" s="797"/>
      <c r="L51" s="797"/>
      <c r="M51" s="797"/>
      <c r="N51" s="797"/>
      <c r="O51" s="797"/>
      <c r="P51" s="797"/>
      <c r="Q51" s="797"/>
      <c r="R51" s="797"/>
      <c r="S51" s="797"/>
      <c r="T51" s="797"/>
      <c r="U51" s="797"/>
      <c r="V51" s="797"/>
      <c r="W51" s="797"/>
      <c r="X51" s="797"/>
      <c r="Y51" s="797"/>
      <c r="Z51" s="797"/>
      <c r="AA51" s="797"/>
      <c r="AB51" s="797"/>
      <c r="AC51" s="797"/>
      <c r="AD51" s="797"/>
      <c r="AE51" s="797"/>
      <c r="AF51" s="797"/>
      <c r="AG51" s="797"/>
      <c r="AH51" s="797"/>
      <c r="AI51" s="797"/>
      <c r="AJ51" s="797"/>
      <c r="AK51" s="797"/>
    </row>
    <row r="52" spans="5:37" ht="15" customHeight="1" x14ac:dyDescent="0.3">
      <c r="E52" s="618" t="s">
        <v>836</v>
      </c>
      <c r="F52" s="797"/>
      <c r="G52" s="797"/>
      <c r="H52" s="797"/>
      <c r="I52" s="797"/>
      <c r="J52" s="797"/>
      <c r="K52" s="797"/>
      <c r="L52" s="797"/>
      <c r="M52" s="797"/>
      <c r="N52" s="797"/>
      <c r="O52" s="797"/>
      <c r="P52" s="797"/>
      <c r="Q52" s="797"/>
      <c r="R52" s="797"/>
      <c r="S52" s="797"/>
      <c r="T52" s="797"/>
      <c r="U52" s="797"/>
      <c r="V52" s="797"/>
      <c r="W52" s="797"/>
      <c r="X52" s="797"/>
      <c r="Y52" s="797"/>
      <c r="Z52" s="797"/>
      <c r="AA52" s="797"/>
      <c r="AB52" s="797"/>
      <c r="AC52" s="797"/>
      <c r="AD52" s="797"/>
      <c r="AE52" s="797"/>
      <c r="AF52" s="797"/>
      <c r="AG52" s="797"/>
      <c r="AH52" s="797"/>
      <c r="AI52" s="797"/>
      <c r="AJ52" s="797"/>
      <c r="AK52" s="797"/>
    </row>
    <row r="53" spans="5:37" ht="15" customHeight="1" x14ac:dyDescent="0.3">
      <c r="E53" s="797"/>
      <c r="F53" s="797"/>
      <c r="G53" s="797"/>
      <c r="H53" s="797"/>
      <c r="I53" s="797"/>
      <c r="J53" s="797"/>
      <c r="K53" s="797"/>
      <c r="L53" s="797"/>
      <c r="M53" s="797"/>
      <c r="N53" s="797"/>
      <c r="O53" s="797"/>
      <c r="P53" s="797"/>
      <c r="Q53" s="797"/>
      <c r="R53" s="797"/>
      <c r="S53" s="797"/>
      <c r="T53" s="797"/>
      <c r="U53" s="797"/>
      <c r="V53" s="797"/>
      <c r="W53" s="797"/>
      <c r="X53" s="797"/>
      <c r="Y53" s="797"/>
      <c r="Z53" s="797"/>
      <c r="AA53" s="797"/>
      <c r="AB53" s="797"/>
      <c r="AC53" s="797"/>
      <c r="AD53" s="797"/>
      <c r="AE53" s="797"/>
      <c r="AF53" s="797"/>
      <c r="AG53" s="797"/>
      <c r="AH53" s="797"/>
      <c r="AI53" s="797"/>
      <c r="AJ53" s="797"/>
      <c r="AK53" s="797"/>
    </row>
    <row r="54" spans="5:37" x14ac:dyDescent="0.3">
      <c r="E54" s="122"/>
      <c r="F54" s="122"/>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row>
    <row r="55" spans="5:37" x14ac:dyDescent="0.3">
      <c r="E55" s="122"/>
      <c r="F55" s="122"/>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row>
    <row r="56" spans="5:37" x14ac:dyDescent="0.3">
      <c r="E56" s="122"/>
      <c r="F56" s="12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row>
    <row r="57" spans="5:37" x14ac:dyDescent="0.3">
      <c r="E57" s="122"/>
      <c r="F57" s="122"/>
      <c r="G57" s="122"/>
      <c r="H57" s="122"/>
      <c r="I57" s="122"/>
      <c r="J57" s="122"/>
      <c r="K57" s="122"/>
      <c r="L57" s="122"/>
      <c r="M57" s="122"/>
      <c r="N57" s="122"/>
      <c r="O57" s="122"/>
      <c r="P57" s="122"/>
      <c r="Q57" s="122"/>
      <c r="R57" s="122"/>
      <c r="S57" s="122"/>
      <c r="T57" s="122"/>
      <c r="U57" s="122"/>
      <c r="V57" s="122"/>
      <c r="W57" s="122"/>
      <c r="X57" s="122"/>
      <c r="Y57" s="122"/>
      <c r="Z57" s="122"/>
      <c r="AA57" s="122"/>
      <c r="AB57" s="122"/>
      <c r="AC57" s="122"/>
      <c r="AD57" s="122"/>
      <c r="AE57" s="122"/>
      <c r="AF57" s="122"/>
      <c r="AG57" s="122"/>
      <c r="AH57" s="122"/>
      <c r="AI57" s="122"/>
      <c r="AJ57" s="122"/>
      <c r="AK57" s="122"/>
    </row>
    <row r="58" spans="5:37" x14ac:dyDescent="0.3">
      <c r="E58" s="122"/>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row>
    <row r="59" spans="5:37" x14ac:dyDescent="0.3">
      <c r="E59" s="122"/>
      <c r="F59" s="122"/>
      <c r="G59" s="122"/>
      <c r="H59" s="122"/>
      <c r="I59" s="122"/>
      <c r="J59" s="122"/>
      <c r="K59" s="122"/>
      <c r="L59" s="122"/>
      <c r="M59" s="122"/>
      <c r="N59" s="122"/>
      <c r="O59" s="122"/>
      <c r="P59" s="122"/>
      <c r="Q59" s="122"/>
      <c r="R59" s="122"/>
      <c r="S59" s="122"/>
      <c r="T59" s="122"/>
      <c r="U59" s="122"/>
      <c r="V59" s="122"/>
      <c r="W59" s="122"/>
      <c r="X59" s="122"/>
      <c r="Y59" s="122"/>
      <c r="Z59" s="122"/>
      <c r="AA59" s="122"/>
      <c r="AB59" s="122"/>
      <c r="AC59" s="122"/>
      <c r="AD59" s="122"/>
      <c r="AE59" s="122"/>
      <c r="AF59" s="122"/>
      <c r="AG59" s="122"/>
      <c r="AH59" s="122"/>
      <c r="AI59" s="122"/>
      <c r="AJ59" s="122"/>
      <c r="AK59" s="122"/>
    </row>
    <row r="60" spans="5:37" x14ac:dyDescent="0.3">
      <c r="E60" s="122"/>
      <c r="F60" s="122"/>
      <c r="G60" s="122"/>
      <c r="H60" s="122"/>
      <c r="I60" s="122"/>
      <c r="J60" s="122"/>
      <c r="K60" s="122"/>
      <c r="L60" s="122"/>
      <c r="M60" s="122"/>
      <c r="N60" s="122"/>
      <c r="O60" s="122"/>
      <c r="P60" s="122"/>
      <c r="Q60" s="122"/>
      <c r="R60" s="122"/>
      <c r="S60" s="122"/>
      <c r="T60" s="122"/>
      <c r="U60" s="122"/>
      <c r="V60" s="122"/>
      <c r="W60" s="122"/>
      <c r="X60" s="122"/>
      <c r="Y60" s="122"/>
      <c r="Z60" s="122"/>
      <c r="AA60" s="122"/>
      <c r="AB60" s="122"/>
      <c r="AC60" s="122"/>
      <c r="AD60" s="122"/>
      <c r="AE60" s="122"/>
      <c r="AF60" s="122"/>
      <c r="AG60" s="122"/>
      <c r="AH60" s="122"/>
      <c r="AI60" s="122"/>
      <c r="AJ60" s="122"/>
      <c r="AK60" s="122"/>
    </row>
    <row r="61" spans="5:37" x14ac:dyDescent="0.3">
      <c r="E61" s="122"/>
      <c r="F61" s="122"/>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row>
    <row r="62" spans="5:37" x14ac:dyDescent="0.3">
      <c r="E62" s="122"/>
      <c r="F62" s="122"/>
      <c r="G62" s="122"/>
      <c r="H62" s="122"/>
      <c r="I62" s="122"/>
      <c r="J62" s="122"/>
      <c r="K62" s="122"/>
      <c r="L62" s="122"/>
      <c r="M62" s="122"/>
      <c r="N62" s="122"/>
      <c r="O62" s="122"/>
      <c r="P62" s="122"/>
      <c r="Q62" s="122"/>
      <c r="R62" s="122"/>
      <c r="S62" s="122"/>
      <c r="T62" s="122"/>
      <c r="U62" s="122"/>
      <c r="V62" s="122"/>
      <c r="W62" s="122"/>
      <c r="X62" s="122"/>
      <c r="Y62" s="122"/>
      <c r="Z62" s="122"/>
      <c r="AA62" s="122"/>
      <c r="AB62" s="122"/>
      <c r="AC62" s="122"/>
      <c r="AD62" s="122"/>
      <c r="AE62" s="122"/>
      <c r="AF62" s="122"/>
      <c r="AG62" s="122"/>
      <c r="AH62" s="122"/>
      <c r="AI62" s="122"/>
      <c r="AJ62" s="122"/>
      <c r="AK62" s="122"/>
    </row>
    <row r="63" spans="5:37" x14ac:dyDescent="0.3">
      <c r="E63" s="122"/>
      <c r="F63" s="122"/>
      <c r="G63" s="122"/>
      <c r="H63" s="122"/>
      <c r="I63" s="122"/>
      <c r="J63" s="122"/>
      <c r="K63" s="122"/>
      <c r="L63" s="122"/>
      <c r="M63" s="122"/>
      <c r="N63" s="122"/>
      <c r="O63" s="122"/>
      <c r="P63" s="122"/>
      <c r="Q63" s="122"/>
      <c r="R63" s="122"/>
      <c r="S63" s="122"/>
      <c r="T63" s="122"/>
      <c r="U63" s="122"/>
      <c r="V63" s="122"/>
      <c r="W63" s="122"/>
      <c r="X63" s="122"/>
      <c r="Y63" s="122"/>
      <c r="Z63" s="122"/>
      <c r="AA63" s="122"/>
      <c r="AB63" s="122"/>
      <c r="AC63" s="122"/>
      <c r="AD63" s="122"/>
      <c r="AE63" s="122"/>
      <c r="AF63" s="122"/>
      <c r="AG63" s="122"/>
      <c r="AH63" s="122"/>
      <c r="AI63" s="122"/>
      <c r="AJ63" s="122"/>
      <c r="AK63" s="122"/>
    </row>
    <row r="64" spans="5:37" x14ac:dyDescent="0.3">
      <c r="E64" s="122"/>
      <c r="F64" s="122"/>
      <c r="G64" s="122"/>
      <c r="H64" s="122"/>
      <c r="I64" s="122"/>
      <c r="J64" s="122"/>
      <c r="K64" s="122"/>
      <c r="L64" s="122"/>
      <c r="M64" s="122"/>
      <c r="N64" s="122"/>
      <c r="O64" s="122"/>
      <c r="P64" s="122"/>
      <c r="Q64" s="122"/>
      <c r="R64" s="122"/>
      <c r="S64" s="122"/>
      <c r="T64" s="122"/>
      <c r="U64" s="122"/>
      <c r="V64" s="122"/>
      <c r="W64" s="122"/>
      <c r="X64" s="122"/>
      <c r="Y64" s="122"/>
      <c r="Z64" s="122"/>
      <c r="AA64" s="122"/>
      <c r="AB64" s="122"/>
      <c r="AC64" s="122"/>
      <c r="AD64" s="122"/>
      <c r="AE64" s="122"/>
      <c r="AF64" s="122"/>
      <c r="AG64" s="122"/>
      <c r="AH64" s="122"/>
      <c r="AI64" s="122"/>
      <c r="AJ64" s="122"/>
      <c r="AK64" s="122"/>
    </row>
    <row r="65" spans="5:37" x14ac:dyDescent="0.3">
      <c r="E65" s="122"/>
      <c r="F65" s="122"/>
      <c r="G65" s="122"/>
      <c r="H65" s="122"/>
      <c r="I65" s="122"/>
      <c r="J65" s="122"/>
      <c r="K65" s="122"/>
      <c r="L65" s="122"/>
      <c r="M65" s="122"/>
      <c r="N65" s="122"/>
      <c r="O65" s="122"/>
      <c r="P65" s="122"/>
      <c r="Q65" s="122"/>
      <c r="R65" s="122"/>
      <c r="S65" s="122"/>
      <c r="T65" s="122"/>
      <c r="U65" s="122"/>
      <c r="V65" s="122"/>
      <c r="W65" s="122"/>
      <c r="X65" s="122"/>
      <c r="Y65" s="122"/>
      <c r="Z65" s="122"/>
      <c r="AA65" s="122"/>
      <c r="AB65" s="122"/>
      <c r="AC65" s="122"/>
      <c r="AD65" s="122"/>
      <c r="AE65" s="122"/>
      <c r="AF65" s="122"/>
      <c r="AG65" s="122"/>
      <c r="AH65" s="122"/>
      <c r="AI65" s="122"/>
      <c r="AJ65" s="122"/>
      <c r="AK65" s="122"/>
    </row>
    <row r="66" spans="5:37" x14ac:dyDescent="0.3">
      <c r="E66" s="122"/>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row>
    <row r="67" spans="5:37" x14ac:dyDescent="0.3">
      <c r="E67" s="122"/>
      <c r="F67" s="122"/>
      <c r="G67" s="122"/>
      <c r="H67" s="122"/>
      <c r="I67" s="122"/>
      <c r="J67" s="122"/>
      <c r="K67" s="122"/>
      <c r="L67" s="122"/>
      <c r="M67" s="122"/>
      <c r="N67" s="122"/>
      <c r="O67" s="122"/>
      <c r="P67" s="122"/>
      <c r="Q67" s="122"/>
      <c r="R67" s="122"/>
      <c r="S67" s="122"/>
      <c r="T67" s="122"/>
      <c r="U67" s="122"/>
      <c r="V67" s="122"/>
      <c r="W67" s="122"/>
      <c r="X67" s="122"/>
      <c r="Y67" s="122"/>
      <c r="Z67" s="122"/>
      <c r="AA67" s="122"/>
      <c r="AB67" s="122"/>
      <c r="AC67" s="122"/>
      <c r="AD67" s="122"/>
      <c r="AE67" s="122"/>
      <c r="AF67" s="122"/>
      <c r="AG67" s="122"/>
      <c r="AH67" s="122"/>
      <c r="AI67" s="122"/>
      <c r="AJ67" s="122"/>
      <c r="AK67" s="122"/>
    </row>
    <row r="68" spans="5:37" x14ac:dyDescent="0.3">
      <c r="E68" s="122"/>
      <c r="F68" s="122"/>
      <c r="G68" s="122"/>
      <c r="H68" s="122"/>
      <c r="I68" s="122"/>
      <c r="J68" s="122"/>
      <c r="K68" s="122"/>
      <c r="L68" s="122"/>
      <c r="M68" s="122"/>
      <c r="N68" s="122"/>
      <c r="O68" s="122"/>
      <c r="P68" s="122"/>
      <c r="Q68" s="122"/>
      <c r="R68" s="122"/>
      <c r="S68" s="122"/>
      <c r="T68" s="122"/>
      <c r="U68" s="122"/>
      <c r="V68" s="122"/>
      <c r="W68" s="122"/>
      <c r="X68" s="122"/>
      <c r="Y68" s="122"/>
      <c r="Z68" s="122"/>
      <c r="AA68" s="122"/>
      <c r="AB68" s="122"/>
      <c r="AC68" s="122"/>
      <c r="AD68" s="122"/>
      <c r="AE68" s="122"/>
      <c r="AF68" s="122"/>
      <c r="AG68" s="122"/>
      <c r="AH68" s="122"/>
      <c r="AI68" s="122"/>
      <c r="AJ68" s="122"/>
      <c r="AK68" s="122"/>
    </row>
    <row r="69" spans="5:37" x14ac:dyDescent="0.3">
      <c r="E69" s="124"/>
      <c r="F69" s="124"/>
      <c r="G69" s="124"/>
      <c r="H69" s="124"/>
      <c r="I69" s="124"/>
      <c r="J69" s="124"/>
      <c r="K69" s="124"/>
      <c r="L69" s="124"/>
      <c r="M69" s="124"/>
      <c r="N69" s="124"/>
      <c r="O69" s="124"/>
      <c r="P69" s="124"/>
      <c r="Q69" s="124"/>
      <c r="R69" s="124"/>
      <c r="S69" s="124"/>
      <c r="T69" s="124"/>
      <c r="U69" s="124"/>
      <c r="V69" s="124"/>
      <c r="W69" s="124"/>
      <c r="X69" s="124"/>
      <c r="Y69" s="124"/>
      <c r="Z69" s="124"/>
      <c r="AA69" s="124"/>
      <c r="AB69" s="124"/>
      <c r="AC69" s="124"/>
      <c r="AD69" s="124"/>
      <c r="AE69" s="124"/>
      <c r="AF69" s="124"/>
      <c r="AG69" s="124"/>
      <c r="AH69" s="124"/>
      <c r="AI69" s="124"/>
      <c r="AJ69" s="124"/>
      <c r="AK69" s="124"/>
    </row>
  </sheetData>
  <sheetProtection algorithmName="SHA-512" hashValue="h5GXVKk41pfPNSSp0NzPDXmqlsJr2dLVrxMvAFcuIMJJU1cZ5jvcsOYnhFRCBPI3rm9dhQWLlX7Zv5bHVZJzXw==" saltValue="XQJDNZmizE73HeYewyAcQQ==" spinCount="100000" sheet="1" objects="1" scenarios="1"/>
  <mergeCells count="1">
    <mergeCell ref="AC40:AK40"/>
  </mergeCells>
  <printOptions horizontalCentered="1"/>
  <pageMargins left="0.25" right="0.25" top="0.75" bottom="0.75" header="0.3" footer="0.3"/>
  <pageSetup scale="8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6E3F9-E7DE-4408-A889-8BF9A8002C4E}">
  <sheetPr>
    <tabColor theme="2" tint="-0.89999084444715716"/>
    <pageSetUpPr fitToPage="1"/>
  </sheetPr>
  <dimension ref="B1:BR69"/>
  <sheetViews>
    <sheetView showGridLines="0" showRowColHeaders="0" zoomScaleNormal="100" workbookViewId="0">
      <selection activeCell="V3" sqref="V3:AS3"/>
    </sheetView>
  </sheetViews>
  <sheetFormatPr defaultRowHeight="14.4" x14ac:dyDescent="0.3"/>
  <cols>
    <col min="1" max="1" width="4.44140625" customWidth="1"/>
    <col min="2" max="2" width="27.6640625" customWidth="1"/>
    <col min="3" max="3" width="4.88671875" customWidth="1"/>
    <col min="4" max="60" width="1.6640625" customWidth="1"/>
    <col min="67" max="67" width="9" customWidth="1"/>
    <col min="68" max="68" width="6.33203125" hidden="1" customWidth="1"/>
    <col min="69" max="69" width="7.33203125" hidden="1" customWidth="1"/>
    <col min="70" max="70" width="0" hidden="1" customWidth="1"/>
  </cols>
  <sheetData>
    <row r="1" spans="2:70" ht="18" x14ac:dyDescent="0.35">
      <c r="C1" s="1093" t="s">
        <v>621</v>
      </c>
      <c r="D1" s="1093"/>
      <c r="E1" s="1093"/>
      <c r="F1" s="1093"/>
      <c r="G1" s="1093"/>
      <c r="H1" s="1093"/>
      <c r="I1" s="1093"/>
      <c r="J1" s="1093"/>
      <c r="K1" s="1093"/>
      <c r="L1" s="1093"/>
      <c r="M1" s="1093"/>
      <c r="N1" s="1093"/>
      <c r="O1" s="1093"/>
      <c r="P1" s="1093"/>
      <c r="Q1" s="1093"/>
      <c r="R1" s="1093"/>
      <c r="S1" s="1093"/>
      <c r="T1" s="1093"/>
      <c r="U1" s="1093"/>
      <c r="V1" s="1093"/>
      <c r="W1" s="1093"/>
      <c r="X1" s="1093"/>
      <c r="Y1" s="1093"/>
      <c r="Z1" s="1093"/>
      <c r="AA1" s="1093"/>
      <c r="AB1" s="1093"/>
      <c r="AC1" s="1093"/>
      <c r="AD1" s="1093"/>
      <c r="AE1" s="1093"/>
      <c r="AF1" s="1093"/>
      <c r="AG1" s="1093"/>
      <c r="AH1" s="1093"/>
      <c r="AI1" s="1093"/>
      <c r="AJ1" s="1093"/>
      <c r="AK1" s="1093"/>
      <c r="AL1" s="1093"/>
      <c r="AM1" s="1093"/>
      <c r="AN1" s="1093"/>
      <c r="AO1" s="1093"/>
      <c r="AP1" s="1093"/>
      <c r="AQ1" s="1093"/>
      <c r="AR1" s="1093"/>
      <c r="AS1" s="1093"/>
      <c r="AT1" s="1093"/>
      <c r="AU1" s="1093"/>
      <c r="AV1" s="1093"/>
      <c r="AW1" s="1093"/>
      <c r="AX1" s="1093"/>
      <c r="AY1" s="1093"/>
      <c r="AZ1" s="1093"/>
      <c r="BA1" s="1093"/>
      <c r="BB1" s="1093"/>
    </row>
    <row r="2" spans="2:70" ht="18.600000000000001" thickBot="1" x14ac:dyDescent="0.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row>
    <row r="3" spans="2:70" ht="18.600000000000001" thickBot="1" x14ac:dyDescent="0.4">
      <c r="C3" s="114"/>
      <c r="D3" s="1506" t="s">
        <v>184</v>
      </c>
      <c r="E3" s="1507"/>
      <c r="F3" s="1507"/>
      <c r="G3" s="1507"/>
      <c r="H3" s="1507"/>
      <c r="I3" s="1507"/>
      <c r="J3" s="1507"/>
      <c r="K3" s="1507"/>
      <c r="L3" s="1507"/>
      <c r="M3" s="1507"/>
      <c r="N3" s="1507"/>
      <c r="O3" s="1507"/>
      <c r="P3" s="1507"/>
      <c r="Q3" s="1507"/>
      <c r="R3" s="1507"/>
      <c r="S3" s="1507"/>
      <c r="T3" s="1507"/>
      <c r="U3" s="1508"/>
      <c r="V3" s="1529"/>
      <c r="W3" s="1510"/>
      <c r="X3" s="1510"/>
      <c r="Y3" s="1510"/>
      <c r="Z3" s="1510"/>
      <c r="AA3" s="1510"/>
      <c r="AB3" s="1510"/>
      <c r="AC3" s="1510"/>
      <c r="AD3" s="1510"/>
      <c r="AE3" s="1510"/>
      <c r="AF3" s="1510"/>
      <c r="AG3" s="1510"/>
      <c r="AH3" s="1510"/>
      <c r="AI3" s="1510"/>
      <c r="AJ3" s="1510"/>
      <c r="AK3" s="1510"/>
      <c r="AL3" s="1510"/>
      <c r="AM3" s="1510"/>
      <c r="AN3" s="1510"/>
      <c r="AO3" s="1510"/>
      <c r="AP3" s="1510"/>
      <c r="AQ3" s="1510"/>
      <c r="AR3" s="1510"/>
      <c r="AS3" s="1511"/>
      <c r="AT3" s="114"/>
      <c r="AU3" s="114"/>
      <c r="AV3" s="114"/>
      <c r="AW3" s="114"/>
      <c r="AX3" s="114"/>
      <c r="AY3" s="114"/>
      <c r="AZ3" s="114"/>
      <c r="BA3" s="114"/>
      <c r="BB3" s="114"/>
    </row>
    <row r="4" spans="2:70" ht="15.75" customHeight="1" x14ac:dyDescent="0.3">
      <c r="D4" s="1512" t="s">
        <v>185</v>
      </c>
      <c r="E4" s="1513"/>
      <c r="F4" s="1513"/>
      <c r="G4" s="1513"/>
      <c r="H4" s="1513"/>
      <c r="I4" s="1513"/>
      <c r="J4" s="1513"/>
      <c r="K4" s="1513"/>
      <c r="L4" s="1513"/>
      <c r="M4" s="1513"/>
      <c r="N4" s="1513"/>
      <c r="O4" s="1513"/>
      <c r="P4" s="1513"/>
      <c r="Q4" s="1513"/>
      <c r="R4" s="1513"/>
      <c r="S4" s="1513"/>
      <c r="T4" s="1513"/>
      <c r="U4" s="1513"/>
      <c r="V4" s="1513"/>
      <c r="W4" s="1513"/>
      <c r="X4" s="1513"/>
      <c r="Y4" s="1513"/>
      <c r="Z4" s="1513"/>
      <c r="AA4" s="1513"/>
      <c r="AB4" s="1513"/>
      <c r="AC4" s="1513"/>
      <c r="AD4" s="1513"/>
      <c r="AE4" s="1513"/>
      <c r="AF4" s="1513"/>
      <c r="AG4" s="1513"/>
      <c r="AH4" s="1513"/>
      <c r="AI4" s="1513"/>
      <c r="AJ4" s="1513"/>
      <c r="AK4" s="1513"/>
      <c r="AL4" s="1513"/>
      <c r="AM4" s="1513"/>
      <c r="AN4" s="1513"/>
      <c r="AO4" s="1513"/>
      <c r="AP4" s="1513"/>
      <c r="AQ4" s="1513"/>
      <c r="AR4" s="1513"/>
      <c r="AS4" s="1513"/>
      <c r="AT4" s="1513"/>
      <c r="AU4" s="1513"/>
      <c r="AV4" s="1513"/>
      <c r="AW4" s="1513"/>
      <c r="AX4" s="1513"/>
      <c r="AY4" s="1513"/>
      <c r="AZ4" s="1513"/>
      <c r="BA4" s="1514"/>
      <c r="BB4" s="115"/>
    </row>
    <row r="5" spans="2:70" x14ac:dyDescent="0.3">
      <c r="C5" s="115"/>
      <c r="D5" s="1515"/>
      <c r="E5" s="1516"/>
      <c r="F5" s="1516"/>
      <c r="G5" s="1516"/>
      <c r="H5" s="1516"/>
      <c r="I5" s="1516"/>
      <c r="J5" s="1516"/>
      <c r="K5" s="1516"/>
      <c r="L5" s="1516"/>
      <c r="M5" s="1516"/>
      <c r="N5" s="1516"/>
      <c r="O5" s="1516"/>
      <c r="P5" s="1516"/>
      <c r="Q5" s="1516"/>
      <c r="R5" s="1516"/>
      <c r="S5" s="1516"/>
      <c r="T5" s="1516"/>
      <c r="U5" s="1516"/>
      <c r="V5" s="1516"/>
      <c r="W5" s="1516"/>
      <c r="X5" s="1516"/>
      <c r="Y5" s="1516"/>
      <c r="Z5" s="1516"/>
      <c r="AA5" s="1516"/>
      <c r="AB5" s="1516"/>
      <c r="AC5" s="1516"/>
      <c r="AD5" s="1516"/>
      <c r="AE5" s="1516"/>
      <c r="AF5" s="1516"/>
      <c r="AG5" s="1516"/>
      <c r="AH5" s="1516"/>
      <c r="AI5" s="1516"/>
      <c r="AJ5" s="1516"/>
      <c r="AK5" s="1516"/>
      <c r="AL5" s="1516"/>
      <c r="AM5" s="1516"/>
      <c r="AN5" s="1516"/>
      <c r="AO5" s="1516"/>
      <c r="AP5" s="1516"/>
      <c r="AQ5" s="1516"/>
      <c r="AR5" s="1516"/>
      <c r="AS5" s="1516"/>
      <c r="AT5" s="1516"/>
      <c r="AU5" s="1516"/>
      <c r="AV5" s="1516"/>
      <c r="AW5" s="1516"/>
      <c r="AX5" s="1516"/>
      <c r="AY5" s="1516"/>
      <c r="AZ5" s="1516"/>
      <c r="BA5" s="1517"/>
      <c r="BB5" s="115"/>
    </row>
    <row r="6" spans="2:70" ht="15" thickBot="1" x14ac:dyDescent="0.35">
      <c r="B6" s="5"/>
      <c r="C6" s="115"/>
      <c r="D6" s="1518"/>
      <c r="E6" s="1519"/>
      <c r="F6" s="1519"/>
      <c r="G6" s="1519"/>
      <c r="H6" s="1519"/>
      <c r="I6" s="1519"/>
      <c r="J6" s="1519"/>
      <c r="K6" s="1519"/>
      <c r="L6" s="1519"/>
      <c r="M6" s="1519"/>
      <c r="N6" s="1519"/>
      <c r="O6" s="1519"/>
      <c r="P6" s="1519"/>
      <c r="Q6" s="1519"/>
      <c r="R6" s="1519"/>
      <c r="S6" s="1519"/>
      <c r="T6" s="1519"/>
      <c r="U6" s="1519"/>
      <c r="V6" s="1519"/>
      <c r="W6" s="1519"/>
      <c r="X6" s="1519"/>
      <c r="Y6" s="1519"/>
      <c r="Z6" s="1519"/>
      <c r="AA6" s="1519"/>
      <c r="AB6" s="1519"/>
      <c r="AC6" s="1519"/>
      <c r="AD6" s="1519"/>
      <c r="AE6" s="1519"/>
      <c r="AF6" s="1519"/>
      <c r="AG6" s="1519"/>
      <c r="AH6" s="1519"/>
      <c r="AI6" s="1519"/>
      <c r="AJ6" s="1519"/>
      <c r="AK6" s="1519"/>
      <c r="AL6" s="1519"/>
      <c r="AM6" s="1519"/>
      <c r="AN6" s="1519"/>
      <c r="AO6" s="1519"/>
      <c r="AP6" s="1519"/>
      <c r="AQ6" s="1519"/>
      <c r="AR6" s="1519"/>
      <c r="AS6" s="1519"/>
      <c r="AT6" s="1519"/>
      <c r="AU6" s="1519"/>
      <c r="AV6" s="1519"/>
      <c r="AW6" s="1519"/>
      <c r="AX6" s="1519"/>
      <c r="AY6" s="1519"/>
      <c r="AZ6" s="1519"/>
      <c r="BA6" s="1520"/>
      <c r="BB6" s="115"/>
    </row>
    <row r="7" spans="2:70" ht="15" thickBot="1" x14ac:dyDescent="0.35"/>
    <row r="8" spans="2:70" x14ac:dyDescent="0.3">
      <c r="D8" s="1122" t="s">
        <v>186</v>
      </c>
      <c r="E8" s="1123"/>
      <c r="F8" s="1123"/>
      <c r="G8" s="1123"/>
      <c r="H8" s="1123"/>
      <c r="I8" s="1123"/>
      <c r="J8" s="1123"/>
      <c r="K8" s="1123"/>
      <c r="L8" s="1123"/>
      <c r="M8" s="1123"/>
      <c r="N8" s="1123"/>
      <c r="O8" s="1123"/>
      <c r="P8" s="1123"/>
      <c r="Q8" s="1123"/>
      <c r="R8" s="1123"/>
      <c r="S8" s="1123"/>
      <c r="T8" s="1123"/>
      <c r="U8" s="1123"/>
      <c r="V8" s="1123"/>
      <c r="W8" s="1123"/>
      <c r="X8" s="1123"/>
      <c r="Y8" s="1123"/>
      <c r="Z8" s="1123"/>
      <c r="AA8" s="1123"/>
      <c r="AB8" s="1123"/>
      <c r="AC8" s="1123"/>
      <c r="AD8" s="1123"/>
      <c r="AE8" s="1123"/>
      <c r="AF8" s="1123"/>
      <c r="AG8" s="1123"/>
      <c r="AH8" s="1123"/>
      <c r="AI8" s="1123"/>
      <c r="AJ8" s="1123"/>
      <c r="AK8" s="1123"/>
      <c r="AL8" s="1123"/>
      <c r="AM8" s="1123"/>
      <c r="AN8" s="1123"/>
      <c r="AO8" s="1123"/>
      <c r="AP8" s="1123"/>
      <c r="AQ8" s="1123"/>
      <c r="AR8" s="1123"/>
      <c r="AS8" s="1123"/>
      <c r="AT8" s="1123"/>
      <c r="AU8" s="1123"/>
      <c r="AV8" s="1123"/>
      <c r="AW8" s="1123"/>
      <c r="AX8" s="1123"/>
      <c r="AY8" s="1123"/>
      <c r="AZ8" s="1123"/>
      <c r="BA8" s="1124"/>
      <c r="BP8" t="s">
        <v>187</v>
      </c>
    </row>
    <row r="9" spans="2:70" ht="8.1" customHeight="1" x14ac:dyDescent="0.3">
      <c r="D9" s="840"/>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13"/>
      <c r="AW9" s="47"/>
      <c r="AX9" s="47"/>
      <c r="AY9" s="47"/>
      <c r="AZ9" s="47"/>
      <c r="BA9" s="23"/>
      <c r="BP9" t="s">
        <v>41</v>
      </c>
    </row>
    <row r="10" spans="2:70" x14ac:dyDescent="0.3">
      <c r="D10" s="1490" t="s">
        <v>714</v>
      </c>
      <c r="E10" s="1491"/>
      <c r="F10" s="1491"/>
      <c r="G10" s="1491"/>
      <c r="H10" s="1491"/>
      <c r="I10" s="1491"/>
      <c r="J10" s="1491"/>
      <c r="K10" s="1491"/>
      <c r="L10" s="1491"/>
      <c r="M10" s="1491"/>
      <c r="N10" s="1491"/>
      <c r="O10" s="1491"/>
      <c r="P10" s="1491"/>
      <c r="Q10" s="1491"/>
      <c r="R10" s="1491"/>
      <c r="S10" s="1491"/>
      <c r="T10" s="1491"/>
      <c r="U10" s="1491"/>
      <c r="V10" s="1491"/>
      <c r="W10" s="1491"/>
      <c r="X10" s="1491"/>
      <c r="Y10" s="1491"/>
      <c r="Z10" s="1491"/>
      <c r="AA10" s="1491"/>
      <c r="AB10" s="1491"/>
      <c r="AC10" s="1491"/>
      <c r="AD10" s="1491"/>
      <c r="AE10" s="1491"/>
      <c r="AF10" s="1491"/>
      <c r="AG10" s="1491"/>
      <c r="AH10" s="1491"/>
      <c r="AI10" s="1491"/>
      <c r="AJ10" s="1491"/>
      <c r="AK10" s="1491"/>
      <c r="AL10" s="1491"/>
      <c r="AM10" s="1491"/>
      <c r="AN10" s="1491"/>
      <c r="AO10" s="1491"/>
      <c r="AP10" s="1491"/>
      <c r="AQ10" s="1491"/>
      <c r="AR10" s="1491"/>
      <c r="AS10" s="1491"/>
      <c r="AT10" s="1491"/>
      <c r="AU10" s="1491"/>
      <c r="AW10" s="1200"/>
      <c r="AX10" s="1201"/>
      <c r="AY10" s="1201"/>
      <c r="AZ10" s="1342"/>
      <c r="BA10" s="23"/>
    </row>
    <row r="11" spans="2:70" ht="8.1" customHeight="1" x14ac:dyDescent="0.3">
      <c r="D11" s="840"/>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W11" s="47"/>
      <c r="AX11" s="47"/>
      <c r="AY11" s="47"/>
      <c r="AZ11" s="47"/>
      <c r="BA11" s="23"/>
    </row>
    <row r="12" spans="2:70" x14ac:dyDescent="0.3">
      <c r="D12" s="1490" t="s">
        <v>702</v>
      </c>
      <c r="E12" s="1491"/>
      <c r="F12" s="1491"/>
      <c r="G12" s="1491"/>
      <c r="H12" s="1491"/>
      <c r="I12" s="1491"/>
      <c r="J12" s="1491"/>
      <c r="K12" s="1491"/>
      <c r="L12" s="1491"/>
      <c r="M12" s="1491"/>
      <c r="N12" s="1491"/>
      <c r="O12" s="1491"/>
      <c r="P12" s="1491"/>
      <c r="Q12" s="1491"/>
      <c r="R12" s="1491"/>
      <c r="S12" s="1491"/>
      <c r="T12" s="1491"/>
      <c r="U12" s="1491"/>
      <c r="V12" s="1491"/>
      <c r="W12" s="1491"/>
      <c r="X12" s="1491"/>
      <c r="Y12" s="1491"/>
      <c r="Z12" s="1491"/>
      <c r="AA12" s="1491"/>
      <c r="AB12" s="1491"/>
      <c r="AC12" s="1491"/>
      <c r="AD12" s="1491"/>
      <c r="AE12" s="1491"/>
      <c r="AF12" s="1491"/>
      <c r="AG12" s="1491"/>
      <c r="AH12" s="1491"/>
      <c r="AI12" s="1491"/>
      <c r="AJ12" s="1491"/>
      <c r="AK12" s="1491"/>
      <c r="AL12" s="1491"/>
      <c r="AM12" s="1491"/>
      <c r="AN12" s="1491"/>
      <c r="AO12" s="1491"/>
      <c r="AP12" s="1491"/>
      <c r="AQ12" s="1491"/>
      <c r="AR12" s="1491"/>
      <c r="AS12" s="1491"/>
      <c r="AT12" s="1491"/>
      <c r="AU12" s="1491"/>
      <c r="AW12" s="1200"/>
      <c r="AX12" s="1201"/>
      <c r="AY12" s="1201"/>
      <c r="AZ12" s="1342"/>
      <c r="BA12" s="23"/>
      <c r="BP12" t="s">
        <v>190</v>
      </c>
      <c r="BQ12" t="s">
        <v>194</v>
      </c>
      <c r="BR12" t="s">
        <v>40</v>
      </c>
    </row>
    <row r="13" spans="2:70" ht="8.1" customHeight="1" x14ac:dyDescent="0.3">
      <c r="D13" s="840"/>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13"/>
      <c r="AW13" s="47"/>
      <c r="AX13" s="47"/>
      <c r="AY13" s="47"/>
      <c r="AZ13" s="47"/>
      <c r="BA13" s="23"/>
      <c r="BP13" t="s">
        <v>191</v>
      </c>
      <c r="BQ13" t="s">
        <v>207</v>
      </c>
      <c r="BR13" t="s">
        <v>41</v>
      </c>
    </row>
    <row r="14" spans="2:70" x14ac:dyDescent="0.3">
      <c r="D14" s="1490" t="s">
        <v>701</v>
      </c>
      <c r="E14" s="1491"/>
      <c r="F14" s="1491"/>
      <c r="G14" s="1491"/>
      <c r="H14" s="1491"/>
      <c r="I14" s="1491"/>
      <c r="J14" s="1491"/>
      <c r="K14" s="1491"/>
      <c r="L14" s="1491"/>
      <c r="M14" s="1491"/>
      <c r="N14" s="1491"/>
      <c r="O14" s="1491"/>
      <c r="P14" s="1491"/>
      <c r="Q14" s="1491"/>
      <c r="R14" s="1491"/>
      <c r="S14" s="1491"/>
      <c r="T14" s="1491"/>
      <c r="U14" s="1491"/>
      <c r="V14" s="1491"/>
      <c r="W14" s="1491"/>
      <c r="X14" s="1491"/>
      <c r="Y14" s="1491"/>
      <c r="Z14" s="1491"/>
      <c r="AA14" s="1491"/>
      <c r="AB14" s="1491"/>
      <c r="AC14" s="1491"/>
      <c r="AD14" s="1491"/>
      <c r="AE14" s="1491"/>
      <c r="AF14" s="1491"/>
      <c r="AG14" s="1491"/>
      <c r="AH14" s="1491"/>
      <c r="AI14" s="1491"/>
      <c r="AJ14" s="1491"/>
      <c r="AK14" s="1491"/>
      <c r="AL14" s="1491"/>
      <c r="AM14" s="1491"/>
      <c r="AN14" s="1491"/>
      <c r="AO14" s="1491"/>
      <c r="AP14" s="1491"/>
      <c r="AQ14" s="1491"/>
      <c r="AR14" s="1491"/>
      <c r="AS14" s="1491"/>
      <c r="AT14" s="1491"/>
      <c r="AU14" s="1491"/>
      <c r="AW14" s="1200"/>
      <c r="AX14" s="1201"/>
      <c r="AY14" s="1201"/>
      <c r="AZ14" s="1342"/>
      <c r="BA14" s="23"/>
      <c r="BI14" s="47"/>
      <c r="BP14" t="s">
        <v>192</v>
      </c>
      <c r="BQ14" t="s">
        <v>208</v>
      </c>
    </row>
    <row r="15" spans="2:70" ht="8.1" customHeight="1" x14ac:dyDescent="0.3">
      <c r="D15" s="840"/>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W15" s="47"/>
      <c r="AX15" s="47"/>
      <c r="AY15" s="47"/>
      <c r="AZ15" s="47"/>
      <c r="BA15" s="23"/>
      <c r="BI15" s="47"/>
      <c r="BP15" t="s">
        <v>193</v>
      </c>
      <c r="BQ15" t="s">
        <v>209</v>
      </c>
    </row>
    <row r="16" spans="2:70" ht="15" customHeight="1" x14ac:dyDescent="0.3">
      <c r="D16" s="1490" t="s">
        <v>703</v>
      </c>
      <c r="E16" s="1491"/>
      <c r="F16" s="1491"/>
      <c r="G16" s="1491"/>
      <c r="H16" s="1491"/>
      <c r="I16" s="1491"/>
      <c r="J16" s="1491"/>
      <c r="K16" s="1491"/>
      <c r="L16" s="1491"/>
      <c r="M16" s="1491"/>
      <c r="N16" s="1491"/>
      <c r="O16" s="1491"/>
      <c r="P16" s="1491"/>
      <c r="Q16" s="1491"/>
      <c r="R16" s="1491"/>
      <c r="S16" s="1491"/>
      <c r="T16" s="1491"/>
      <c r="U16" s="1491"/>
      <c r="V16" s="1491"/>
      <c r="W16" s="1491"/>
      <c r="X16" s="1491"/>
      <c r="Y16" s="1491"/>
      <c r="Z16" s="1491"/>
      <c r="AA16" s="1491"/>
      <c r="AB16" s="1491"/>
      <c r="AC16" s="1491"/>
      <c r="AD16" s="1491"/>
      <c r="AE16" s="1491"/>
      <c r="AF16" s="1491"/>
      <c r="AG16" s="1491"/>
      <c r="AH16" s="1502" t="s">
        <v>705</v>
      </c>
      <c r="AI16" s="1502"/>
      <c r="AJ16" s="1502"/>
      <c r="AK16" s="1502"/>
      <c r="AL16" s="1502"/>
      <c r="AM16" s="1502"/>
      <c r="AN16" s="1502"/>
      <c r="AO16" s="1502"/>
      <c r="AP16" s="1502"/>
      <c r="AQ16" s="1502"/>
      <c r="AR16" s="1502"/>
      <c r="AS16" s="1502"/>
      <c r="AT16" s="1502"/>
      <c r="AU16" s="1502"/>
      <c r="AV16" s="1502"/>
      <c r="AW16" s="1200"/>
      <c r="AX16" s="1201"/>
      <c r="AY16" s="1201"/>
      <c r="AZ16" s="1342"/>
      <c r="BA16" s="23"/>
      <c r="BP16" t="s">
        <v>194</v>
      </c>
      <c r="BQ16" t="s">
        <v>210</v>
      </c>
    </row>
    <row r="17" spans="4:69" ht="8.1" customHeight="1" x14ac:dyDescent="0.3">
      <c r="D17" s="840"/>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502"/>
      <c r="AI17" s="1502"/>
      <c r="AJ17" s="1502"/>
      <c r="AK17" s="1502"/>
      <c r="AL17" s="1502"/>
      <c r="AM17" s="1502"/>
      <c r="AN17" s="1502"/>
      <c r="AO17" s="1502"/>
      <c r="AP17" s="1502"/>
      <c r="AQ17" s="1502"/>
      <c r="AR17" s="1502"/>
      <c r="AS17" s="1502"/>
      <c r="AT17" s="1502"/>
      <c r="AU17" s="1502"/>
      <c r="AV17" s="1502"/>
      <c r="AW17" s="47"/>
      <c r="AX17" s="47"/>
      <c r="AY17" s="47"/>
      <c r="AZ17" s="47"/>
      <c r="BA17" s="23"/>
      <c r="BQ17" t="s">
        <v>211</v>
      </c>
    </row>
    <row r="18" spans="4:69" x14ac:dyDescent="0.3">
      <c r="D18" s="1490" t="s">
        <v>706</v>
      </c>
      <c r="E18" s="1491"/>
      <c r="F18" s="1491"/>
      <c r="G18" s="1491"/>
      <c r="H18" s="1491"/>
      <c r="I18" s="1491"/>
      <c r="J18" s="1491"/>
      <c r="K18" s="1491"/>
      <c r="L18" s="1491"/>
      <c r="M18" s="1491"/>
      <c r="N18" s="1491"/>
      <c r="O18" s="1491"/>
      <c r="P18" s="1491"/>
      <c r="Q18" s="1491"/>
      <c r="R18" s="1491"/>
      <c r="S18" s="1491"/>
      <c r="T18" s="1491"/>
      <c r="U18" s="1491"/>
      <c r="V18" s="1491"/>
      <c r="W18" s="1491"/>
      <c r="X18" s="1491"/>
      <c r="Y18" s="1491"/>
      <c r="Z18" s="1491"/>
      <c r="AA18" s="1491"/>
      <c r="AB18" s="1491"/>
      <c r="AC18" s="1491"/>
      <c r="AD18" s="1491"/>
      <c r="AE18" s="1491"/>
      <c r="AF18" s="1491"/>
      <c r="AG18" s="1491"/>
      <c r="AH18" s="1502"/>
      <c r="AI18" s="1502"/>
      <c r="AJ18" s="1502"/>
      <c r="AK18" s="1502"/>
      <c r="AL18" s="1502"/>
      <c r="AM18" s="1502"/>
      <c r="AN18" s="1502"/>
      <c r="AO18" s="1502"/>
      <c r="AP18" s="1502"/>
      <c r="AQ18" s="1502"/>
      <c r="AR18" s="1502"/>
      <c r="AS18" s="1502"/>
      <c r="AT18" s="1502"/>
      <c r="AU18" s="1502"/>
      <c r="AV18" s="1502"/>
      <c r="AW18" s="1200"/>
      <c r="AX18" s="1201"/>
      <c r="AY18" s="1201"/>
      <c r="AZ18" s="1342"/>
      <c r="BA18" s="23"/>
    </row>
    <row r="19" spans="4:69" x14ac:dyDescent="0.3">
      <c r="D19" s="840"/>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841"/>
      <c r="AI19" s="841"/>
      <c r="AJ19" s="841"/>
      <c r="AK19" s="841"/>
      <c r="AL19" s="841"/>
      <c r="AM19" s="841"/>
      <c r="AN19" s="841"/>
      <c r="AO19" s="841"/>
      <c r="AP19" s="841"/>
      <c r="AQ19" s="841"/>
      <c r="AR19" s="841"/>
      <c r="AS19" s="841"/>
      <c r="AT19" s="841"/>
      <c r="AU19" s="841"/>
      <c r="AV19" s="841"/>
      <c r="AW19" s="47"/>
      <c r="AX19" s="47"/>
      <c r="AY19" s="47"/>
      <c r="AZ19" s="47"/>
      <c r="BA19" s="23"/>
    </row>
    <row r="20" spans="4:69" x14ac:dyDescent="0.3">
      <c r="D20" s="1490" t="s">
        <v>188</v>
      </c>
      <c r="E20" s="1491"/>
      <c r="F20" s="1491"/>
      <c r="G20" s="1491"/>
      <c r="H20" s="1491"/>
      <c r="I20" s="1491"/>
      <c r="J20" s="1491"/>
      <c r="K20" s="1491"/>
      <c r="L20" s="1491"/>
      <c r="M20" s="1491"/>
      <c r="N20" s="1491"/>
      <c r="O20" s="1491"/>
      <c r="P20" s="1491"/>
      <c r="Q20" s="1491"/>
      <c r="R20" s="1491"/>
      <c r="S20" s="1491"/>
      <c r="T20" s="1491"/>
      <c r="U20" s="1491"/>
      <c r="V20" s="1491"/>
      <c r="W20" s="1491"/>
      <c r="X20" s="1491"/>
      <c r="Y20" s="1491"/>
      <c r="Z20" s="1491"/>
      <c r="AA20" s="1491"/>
      <c r="AB20" s="1491"/>
      <c r="AC20" s="1491"/>
      <c r="AD20" s="1491"/>
      <c r="AE20" s="1491"/>
      <c r="AF20" s="1491"/>
      <c r="AG20" s="1491"/>
      <c r="AH20" s="1491"/>
      <c r="AI20" s="1491"/>
      <c r="AJ20" s="1491"/>
      <c r="AK20" s="1491"/>
      <c r="AL20" s="1491"/>
      <c r="AM20" s="1491"/>
      <c r="AN20" s="1491"/>
      <c r="AO20" s="1491"/>
      <c r="AP20" s="1491"/>
      <c r="AQ20" s="1491"/>
      <c r="AR20" s="1491"/>
      <c r="AS20" s="1491"/>
      <c r="AT20" s="1491"/>
      <c r="AU20" s="1491"/>
      <c r="AV20" s="841"/>
      <c r="AW20" s="1503">
        <f>SUM(AW10,AW12,AW14,AW16,AW18)</f>
        <v>0</v>
      </c>
      <c r="AX20" s="1504"/>
      <c r="AY20" s="1504"/>
      <c r="AZ20" s="1505"/>
      <c r="BA20" s="23"/>
    </row>
    <row r="21" spans="4:69" ht="8.1" customHeight="1" thickBot="1" x14ac:dyDescent="0.35">
      <c r="D21" s="842"/>
      <c r="E21" s="843"/>
      <c r="F21" s="843"/>
      <c r="G21" s="843"/>
      <c r="H21" s="843"/>
      <c r="I21" s="843"/>
      <c r="J21" s="843"/>
      <c r="K21" s="843"/>
      <c r="L21" s="843"/>
      <c r="M21" s="843"/>
      <c r="N21" s="843"/>
      <c r="O21" s="843"/>
      <c r="P21" s="843"/>
      <c r="Q21" s="843"/>
      <c r="R21" s="843"/>
      <c r="S21" s="843"/>
      <c r="T21" s="843"/>
      <c r="U21" s="843"/>
      <c r="V21" s="843"/>
      <c r="W21" s="843"/>
      <c r="X21" s="843"/>
      <c r="Y21" s="843"/>
      <c r="Z21" s="843"/>
      <c r="AA21" s="843"/>
      <c r="AB21" s="843"/>
      <c r="AC21" s="843"/>
      <c r="AD21" s="843"/>
      <c r="AE21" s="843"/>
      <c r="AF21" s="843"/>
      <c r="AG21" s="843"/>
      <c r="AH21" s="844"/>
      <c r="AI21" s="844"/>
      <c r="AJ21" s="844"/>
      <c r="AK21" s="844"/>
      <c r="AL21" s="844"/>
      <c r="AM21" s="844"/>
      <c r="AN21" s="844"/>
      <c r="AO21" s="844"/>
      <c r="AP21" s="844"/>
      <c r="AQ21" s="844"/>
      <c r="AR21" s="844"/>
      <c r="AS21" s="844"/>
      <c r="AT21" s="844"/>
      <c r="AU21" s="844"/>
      <c r="AV21" s="844"/>
      <c r="AW21" s="815"/>
      <c r="AX21" s="815"/>
      <c r="AY21" s="815"/>
      <c r="AZ21" s="815"/>
      <c r="BA21" s="26"/>
    </row>
    <row r="22" spans="4:69" ht="15" thickBot="1" x14ac:dyDescent="0.35"/>
    <row r="23" spans="4:69" x14ac:dyDescent="0.3">
      <c r="D23" s="1122" t="s">
        <v>690</v>
      </c>
      <c r="E23" s="1123"/>
      <c r="F23" s="1123"/>
      <c r="G23" s="1123"/>
      <c r="H23" s="1123"/>
      <c r="I23" s="1123"/>
      <c r="J23" s="1123"/>
      <c r="K23" s="1123"/>
      <c r="L23" s="1123"/>
      <c r="M23" s="1123"/>
      <c r="N23" s="1123"/>
      <c r="O23" s="1123"/>
      <c r="P23" s="1123"/>
      <c r="Q23" s="1123"/>
      <c r="R23" s="1123"/>
      <c r="S23" s="1123"/>
      <c r="T23" s="1123"/>
      <c r="U23" s="1123"/>
      <c r="V23" s="1123"/>
      <c r="W23" s="1123"/>
      <c r="X23" s="1123"/>
      <c r="Y23" s="1123"/>
      <c r="Z23" s="1123"/>
      <c r="AA23" s="1123"/>
      <c r="AB23" s="1123"/>
      <c r="AC23" s="1123"/>
      <c r="AD23" s="1123"/>
      <c r="AE23" s="1123"/>
      <c r="AF23" s="1123"/>
      <c r="AG23" s="1123"/>
      <c r="AH23" s="1123"/>
      <c r="AI23" s="1123"/>
      <c r="AJ23" s="1123"/>
      <c r="AK23" s="1123"/>
      <c r="AL23" s="1123"/>
      <c r="AM23" s="1123"/>
      <c r="AN23" s="1123"/>
      <c r="AO23" s="1123"/>
      <c r="AP23" s="1123"/>
      <c r="AQ23" s="1123"/>
      <c r="AR23" s="1123"/>
      <c r="AS23" s="1123"/>
      <c r="AT23" s="1123"/>
      <c r="AU23" s="1123"/>
      <c r="AV23" s="1123"/>
      <c r="AW23" s="1123"/>
      <c r="AX23" s="1123"/>
      <c r="AY23" s="1123"/>
      <c r="AZ23" s="1123"/>
      <c r="BA23" s="1124"/>
    </row>
    <row r="24" spans="4:69" x14ac:dyDescent="0.3">
      <c r="D24" s="1490" t="s">
        <v>195</v>
      </c>
      <c r="E24" s="1491"/>
      <c r="F24" s="1491"/>
      <c r="G24" s="1491"/>
      <c r="H24" s="1491"/>
      <c r="I24" s="1491"/>
      <c r="J24" s="1491"/>
      <c r="K24" s="1491"/>
      <c r="L24" s="1491"/>
      <c r="M24" s="1491"/>
      <c r="N24" s="1491"/>
      <c r="O24" s="1491"/>
      <c r="P24" s="1491"/>
      <c r="Q24" s="1491"/>
      <c r="R24" s="1491"/>
      <c r="S24" s="1491"/>
      <c r="T24" s="1491"/>
      <c r="U24" s="1491"/>
      <c r="V24" s="1491"/>
      <c r="W24" s="1491"/>
      <c r="X24" s="1491"/>
      <c r="Y24" s="1491"/>
      <c r="Z24" s="1491"/>
      <c r="AA24" s="1491"/>
      <c r="AB24" s="1491"/>
      <c r="AC24" s="1491"/>
      <c r="AD24" s="1491"/>
      <c r="AE24" s="1491"/>
      <c r="AF24" s="1491"/>
      <c r="AG24" s="1491"/>
      <c r="AH24" s="1491"/>
      <c r="AI24" s="1491"/>
      <c r="AJ24" s="1491"/>
      <c r="AK24" s="1491"/>
      <c r="AL24" s="1491"/>
      <c r="AM24" s="1491"/>
      <c r="AN24" s="1491"/>
      <c r="AU24" s="1200"/>
      <c r="AV24" s="1201"/>
      <c r="AW24" s="1201"/>
      <c r="AX24" s="1342"/>
      <c r="BA24" s="23"/>
    </row>
    <row r="25" spans="4:69" ht="8.1" customHeight="1" x14ac:dyDescent="0.3">
      <c r="D25" s="840"/>
      <c r="E25" s="113"/>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U25" s="47"/>
      <c r="AV25" s="47"/>
      <c r="AW25" s="47"/>
      <c r="AX25" s="47"/>
      <c r="BA25" s="23"/>
    </row>
    <row r="26" spans="4:69" x14ac:dyDescent="0.3">
      <c r="D26" s="1490" t="s">
        <v>196</v>
      </c>
      <c r="E26" s="1491"/>
      <c r="F26" s="1491"/>
      <c r="G26" s="1491"/>
      <c r="H26" s="1491"/>
      <c r="I26" s="1491"/>
      <c r="J26" s="1491"/>
      <c r="K26" s="1491"/>
      <c r="L26" s="1491"/>
      <c r="M26" s="1491"/>
      <c r="N26" s="1491"/>
      <c r="O26" s="1491"/>
      <c r="P26" s="1491"/>
      <c r="Q26" s="1491"/>
      <c r="R26" s="1491"/>
      <c r="S26" s="1491"/>
      <c r="T26" s="1491"/>
      <c r="U26" s="1491"/>
      <c r="V26" s="1491"/>
      <c r="W26" s="1491"/>
      <c r="X26" s="1491"/>
      <c r="Y26" s="1491"/>
      <c r="Z26" s="1491"/>
      <c r="AA26" s="1491"/>
      <c r="AB26" s="1491"/>
      <c r="AC26" s="1491"/>
      <c r="AD26" s="1491"/>
      <c r="AE26" s="1491"/>
      <c r="AF26" s="1491"/>
      <c r="AG26" s="1491"/>
      <c r="AH26" s="1491"/>
      <c r="AI26" s="1491"/>
      <c r="AJ26" s="1491"/>
      <c r="AK26" s="1491"/>
      <c r="AL26" s="1491"/>
      <c r="AM26" s="1491"/>
      <c r="AN26" s="1491"/>
      <c r="AO26" s="1491"/>
      <c r="AP26" s="1491"/>
      <c r="AU26" s="1200"/>
      <c r="AV26" s="1201"/>
      <c r="AW26" s="1201"/>
      <c r="AX26" s="1342"/>
      <c r="BA26" s="23"/>
      <c r="BE26" s="991" t="s">
        <v>242</v>
      </c>
      <c r="BF26" s="991"/>
      <c r="BG26" s="991"/>
      <c r="BH26" s="991"/>
      <c r="BI26" s="991"/>
      <c r="BJ26" s="991"/>
      <c r="BK26" s="991"/>
      <c r="BL26" s="991"/>
      <c r="BM26" s="991"/>
    </row>
    <row r="27" spans="4:69" ht="7.5" customHeight="1" x14ac:dyDescent="0.3">
      <c r="D27" s="840"/>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U27" s="47"/>
      <c r="AV27" s="47"/>
      <c r="AW27" s="47"/>
      <c r="AX27" s="47"/>
      <c r="BA27" s="23"/>
      <c r="BE27" s="386"/>
      <c r="BF27" s="386"/>
      <c r="BG27" s="386"/>
      <c r="BH27" s="386"/>
      <c r="BI27" s="386"/>
      <c r="BJ27" s="386"/>
      <c r="BK27" s="386"/>
      <c r="BL27" s="386"/>
      <c r="BM27" s="386"/>
    </row>
    <row r="28" spans="4:69" x14ac:dyDescent="0.3">
      <c r="D28" s="1497" t="s">
        <v>197</v>
      </c>
      <c r="E28" s="1498"/>
      <c r="F28" s="1498"/>
      <c r="G28" s="1498"/>
      <c r="H28" s="1498"/>
      <c r="I28" s="1498"/>
      <c r="J28" s="1498"/>
      <c r="K28" s="1498"/>
      <c r="L28" s="1498"/>
      <c r="M28" s="1498"/>
      <c r="N28" s="1498"/>
      <c r="O28" s="1498"/>
      <c r="P28" s="1498"/>
      <c r="Q28" s="1498"/>
      <c r="R28" s="1498"/>
      <c r="S28" s="1498"/>
      <c r="T28" s="1498"/>
      <c r="U28" s="1498"/>
      <c r="V28" s="1498"/>
      <c r="W28" s="1498"/>
      <c r="X28" s="1498"/>
      <c r="Y28" s="1498"/>
      <c r="Z28" s="1498"/>
      <c r="AA28" s="1498"/>
      <c r="AB28" s="1498"/>
      <c r="AC28" s="1498"/>
      <c r="AU28" s="1200"/>
      <c r="AV28" s="1201"/>
      <c r="AW28" s="1201"/>
      <c r="AX28" s="1342"/>
      <c r="BA28" s="23"/>
      <c r="BE28" s="386"/>
      <c r="BF28" s="386"/>
      <c r="BG28" s="386"/>
      <c r="BH28" s="386"/>
      <c r="BI28" s="386"/>
      <c r="BJ28" s="386"/>
      <c r="BK28" s="386"/>
      <c r="BL28" s="386"/>
      <c r="BM28" s="386"/>
    </row>
    <row r="29" spans="4:69" ht="7.5" customHeight="1" x14ac:dyDescent="0.3">
      <c r="D29" s="845"/>
      <c r="E29" s="846"/>
      <c r="F29" s="846"/>
      <c r="G29" s="846"/>
      <c r="H29" s="846"/>
      <c r="I29" s="846"/>
      <c r="J29" s="846"/>
      <c r="K29" s="846"/>
      <c r="L29" s="846"/>
      <c r="M29" s="846"/>
      <c r="N29" s="846"/>
      <c r="O29" s="846"/>
      <c r="P29" s="846"/>
      <c r="Q29" s="846"/>
      <c r="R29" s="846"/>
      <c r="S29" s="846"/>
      <c r="T29" s="846"/>
      <c r="U29" s="846"/>
      <c r="V29" s="846"/>
      <c r="W29" s="846"/>
      <c r="X29" s="846"/>
      <c r="Y29" s="846"/>
      <c r="Z29" s="846"/>
      <c r="AA29" s="846"/>
      <c r="AB29" s="846"/>
      <c r="AC29" s="846"/>
      <c r="AG29" s="47"/>
      <c r="AH29" s="47"/>
      <c r="AI29" s="47"/>
      <c r="AJ29" s="47"/>
      <c r="BA29" s="23"/>
      <c r="BE29" s="386"/>
      <c r="BF29" s="386"/>
      <c r="BG29" s="386"/>
      <c r="BH29" s="386"/>
      <c r="BI29" s="386"/>
      <c r="BJ29" s="386"/>
      <c r="BK29" s="386"/>
      <c r="BL29" s="386"/>
      <c r="BM29" s="386"/>
    </row>
    <row r="30" spans="4:69" ht="15.6" customHeight="1" x14ac:dyDescent="0.3">
      <c r="D30" s="1497" t="s">
        <v>198</v>
      </c>
      <c r="E30" s="1498"/>
      <c r="F30" s="1498"/>
      <c r="G30" s="1498"/>
      <c r="H30" s="1498"/>
      <c r="I30" s="1498"/>
      <c r="J30" s="1498"/>
      <c r="K30" s="1498"/>
      <c r="L30" s="1498"/>
      <c r="M30" s="1498"/>
      <c r="N30" s="1498"/>
      <c r="O30" s="1498"/>
      <c r="P30" s="1498"/>
      <c r="Q30" s="1498"/>
      <c r="R30" s="1498"/>
      <c r="S30" s="1498"/>
      <c r="T30" s="1498"/>
      <c r="U30" s="1498"/>
      <c r="V30" s="1498"/>
      <c r="W30" s="1498"/>
      <c r="X30" s="1498"/>
      <c r="Y30" s="1498"/>
      <c r="Z30" s="1498"/>
      <c r="AA30" s="1498"/>
      <c r="AB30" s="1498"/>
      <c r="AC30" s="1498"/>
      <c r="AD30" s="1498"/>
      <c r="AE30" s="1498"/>
      <c r="AU30" s="1200"/>
      <c r="AV30" s="1201"/>
      <c r="AW30" s="1201"/>
      <c r="AX30" s="1342"/>
      <c r="BA30" s="23"/>
      <c r="BE30" s="122"/>
      <c r="BF30" s="122"/>
      <c r="BG30" s="122"/>
      <c r="BH30" s="122"/>
      <c r="BI30" s="122"/>
      <c r="BJ30" s="122"/>
      <c r="BK30" s="122"/>
      <c r="BL30" s="122"/>
      <c r="BM30" s="122"/>
      <c r="BN30" s="122"/>
    </row>
    <row r="31" spans="4:69" ht="7.5" customHeight="1" x14ac:dyDescent="0.3">
      <c r="D31" s="845"/>
      <c r="E31" s="846"/>
      <c r="F31" s="846"/>
      <c r="G31" s="846"/>
      <c r="H31" s="846"/>
      <c r="I31" s="846"/>
      <c r="J31" s="846"/>
      <c r="K31" s="846"/>
      <c r="L31" s="846"/>
      <c r="M31" s="846"/>
      <c r="N31" s="846"/>
      <c r="O31" s="846"/>
      <c r="P31" s="846"/>
      <c r="Q31" s="846"/>
      <c r="R31" s="846"/>
      <c r="S31" s="846"/>
      <c r="T31" s="846"/>
      <c r="U31" s="846"/>
      <c r="V31" s="846"/>
      <c r="W31" s="846"/>
      <c r="X31" s="846"/>
      <c r="Y31" s="846"/>
      <c r="Z31" s="846"/>
      <c r="AA31" s="846"/>
      <c r="AB31" s="846"/>
      <c r="AC31" s="846"/>
      <c r="AD31" s="846"/>
      <c r="AE31" s="846"/>
      <c r="AU31" s="847"/>
      <c r="AV31" s="847"/>
      <c r="AW31" s="847"/>
      <c r="AX31" s="847"/>
      <c r="BA31" s="23"/>
      <c r="BE31" s="122"/>
      <c r="BF31" s="122"/>
      <c r="BG31" s="122"/>
      <c r="BH31" s="122"/>
      <c r="BI31" s="122"/>
      <c r="BJ31" s="122"/>
      <c r="BK31" s="122"/>
      <c r="BL31" s="122"/>
      <c r="BM31" s="122"/>
      <c r="BN31" s="122"/>
    </row>
    <row r="32" spans="4:69" ht="15" customHeight="1" x14ac:dyDescent="0.3">
      <c r="D32" s="1490" t="s">
        <v>711</v>
      </c>
      <c r="E32" s="1491"/>
      <c r="F32" s="1491"/>
      <c r="G32" s="1491"/>
      <c r="H32" s="1491"/>
      <c r="I32" s="1491"/>
      <c r="J32" s="1491"/>
      <c r="K32" s="1491"/>
      <c r="L32" s="1491"/>
      <c r="M32" s="1491"/>
      <c r="N32" s="1491"/>
      <c r="O32" s="1491"/>
      <c r="P32" s="1491"/>
      <c r="Q32" s="1491"/>
      <c r="R32" s="1491"/>
      <c r="S32" s="1491"/>
      <c r="T32" s="1491"/>
      <c r="U32" s="1491"/>
      <c r="V32" s="1491"/>
      <c r="W32" s="1491"/>
      <c r="X32" s="1491"/>
      <c r="Y32" s="1491"/>
      <c r="Z32" s="1491"/>
      <c r="AA32" s="1491"/>
      <c r="AB32" s="1491"/>
      <c r="AC32" s="1491"/>
      <c r="AD32" s="1491"/>
      <c r="AE32" s="1491"/>
      <c r="AF32" s="1491"/>
      <c r="AG32" s="1491"/>
      <c r="AH32" s="1491"/>
      <c r="AI32" s="1491"/>
      <c r="AJ32" s="1491"/>
      <c r="AK32" s="1491"/>
      <c r="AL32" s="1491"/>
      <c r="AM32" s="1491"/>
      <c r="AN32" s="1491"/>
      <c r="AO32" s="1491"/>
      <c r="AP32" s="1491"/>
      <c r="AQ32" s="1491"/>
      <c r="AT32" s="1499"/>
      <c r="AU32" s="1500"/>
      <c r="AV32" s="1500"/>
      <c r="AW32" s="1500"/>
      <c r="AX32" s="1500"/>
      <c r="AY32" s="1501"/>
      <c r="BA32" s="23"/>
      <c r="BE32" s="122"/>
      <c r="BF32" s="122"/>
      <c r="BG32" s="122"/>
      <c r="BH32" s="122"/>
      <c r="BI32" s="122"/>
      <c r="BJ32" s="122"/>
      <c r="BK32" s="122"/>
      <c r="BL32" s="122"/>
      <c r="BM32" s="122"/>
      <c r="BN32" s="122"/>
    </row>
    <row r="33" spans="4:66" ht="8.1" customHeight="1" thickBot="1" x14ac:dyDescent="0.35">
      <c r="D33" s="842"/>
      <c r="E33" s="843"/>
      <c r="F33" s="843"/>
      <c r="G33" s="843"/>
      <c r="H33" s="843"/>
      <c r="I33" s="843"/>
      <c r="J33" s="843"/>
      <c r="K33" s="843"/>
      <c r="L33" s="843"/>
      <c r="M33" s="843"/>
      <c r="N33" s="843"/>
      <c r="O33" s="843"/>
      <c r="P33" s="843"/>
      <c r="Q33" s="843"/>
      <c r="R33" s="843"/>
      <c r="S33" s="843"/>
      <c r="T33" s="843"/>
      <c r="U33" s="843"/>
      <c r="V33" s="843"/>
      <c r="W33" s="843"/>
      <c r="X33" s="843"/>
      <c r="Y33" s="843"/>
      <c r="Z33" s="843"/>
      <c r="AA33" s="843"/>
      <c r="AB33" s="843"/>
      <c r="AC33" s="843"/>
      <c r="AD33" s="843"/>
      <c r="AE33" s="843"/>
      <c r="AF33" s="843"/>
      <c r="AG33" s="843"/>
      <c r="AH33" s="843"/>
      <c r="AI33" s="843"/>
      <c r="AJ33" s="843"/>
      <c r="AK33" s="843"/>
      <c r="AL33" s="843"/>
      <c r="AM33" s="843"/>
      <c r="AN33" s="843"/>
      <c r="AO33" s="843"/>
      <c r="AP33" s="843"/>
      <c r="AQ33" s="843"/>
      <c r="AR33" s="25"/>
      <c r="AS33" s="25"/>
      <c r="AT33" s="149"/>
      <c r="AU33" s="149"/>
      <c r="AV33" s="149"/>
      <c r="AW33" s="149"/>
      <c r="AX33" s="149"/>
      <c r="AY33" s="149"/>
      <c r="AZ33" s="25"/>
      <c r="BA33" s="26"/>
      <c r="BE33" s="122"/>
      <c r="BF33" s="122"/>
      <c r="BG33" s="122"/>
      <c r="BH33" s="122"/>
      <c r="BI33" s="122"/>
      <c r="BJ33" s="122"/>
      <c r="BK33" s="122"/>
      <c r="BL33" s="122"/>
      <c r="BM33" s="122"/>
      <c r="BN33" s="122"/>
    </row>
    <row r="34" spans="4:66" ht="15" thickBot="1" x14ac:dyDescent="0.35">
      <c r="BE34" s="122"/>
      <c r="BF34" s="122"/>
      <c r="BG34" s="122"/>
      <c r="BH34" s="122"/>
      <c r="BI34" s="122"/>
      <c r="BJ34" s="122"/>
      <c r="BK34" s="122"/>
      <c r="BL34" s="122"/>
      <c r="BM34" s="122"/>
      <c r="BN34" s="122"/>
    </row>
    <row r="35" spans="4:66" ht="15.6" customHeight="1" x14ac:dyDescent="0.3">
      <c r="D35" s="1122" t="s">
        <v>691</v>
      </c>
      <c r="E35" s="1123"/>
      <c r="F35" s="1123"/>
      <c r="G35" s="1123"/>
      <c r="H35" s="1123"/>
      <c r="I35" s="1123"/>
      <c r="J35" s="1123"/>
      <c r="K35" s="1123"/>
      <c r="L35" s="1123"/>
      <c r="M35" s="1123"/>
      <c r="N35" s="1123"/>
      <c r="O35" s="1123"/>
      <c r="P35" s="1123"/>
      <c r="Q35" s="1123"/>
      <c r="R35" s="1123"/>
      <c r="S35" s="1123"/>
      <c r="T35" s="1123"/>
      <c r="U35" s="1123"/>
      <c r="V35" s="1123"/>
      <c r="W35" s="1123"/>
      <c r="X35" s="1123"/>
      <c r="Y35" s="1123"/>
      <c r="Z35" s="1123"/>
      <c r="AA35" s="1123"/>
      <c r="AB35" s="1123"/>
      <c r="AC35" s="1123"/>
      <c r="AD35" s="1123"/>
      <c r="AE35" s="1123"/>
      <c r="AF35" s="1123"/>
      <c r="AG35" s="1123"/>
      <c r="AH35" s="1123"/>
      <c r="AI35" s="1123"/>
      <c r="AJ35" s="1123"/>
      <c r="AK35" s="1123"/>
      <c r="AL35" s="1123"/>
      <c r="AM35" s="1123"/>
      <c r="AN35" s="1123"/>
      <c r="AO35" s="1123"/>
      <c r="AP35" s="1123"/>
      <c r="AQ35" s="1123"/>
      <c r="AR35" s="1123"/>
      <c r="AS35" s="1123"/>
      <c r="AT35" s="1123"/>
      <c r="AU35" s="1123"/>
      <c r="AV35" s="1123"/>
      <c r="AW35" s="1123"/>
      <c r="AX35" s="1123"/>
      <c r="AY35" s="1123"/>
      <c r="AZ35" s="1123"/>
      <c r="BA35" s="1124"/>
      <c r="BE35" s="122"/>
      <c r="BF35" s="122"/>
      <c r="BG35" s="122"/>
      <c r="BH35" s="122"/>
      <c r="BI35" s="122"/>
      <c r="BJ35" s="122"/>
      <c r="BK35" s="122"/>
      <c r="BL35" s="122"/>
      <c r="BM35" s="122"/>
      <c r="BN35" s="122"/>
    </row>
    <row r="36" spans="4:66" ht="15.6" customHeight="1" x14ac:dyDescent="0.3">
      <c r="D36" s="1490" t="s">
        <v>195</v>
      </c>
      <c r="E36" s="1491"/>
      <c r="F36" s="1491"/>
      <c r="G36" s="1491"/>
      <c r="H36" s="1491"/>
      <c r="I36" s="1491"/>
      <c r="J36" s="1491"/>
      <c r="K36" s="1491"/>
      <c r="L36" s="1491"/>
      <c r="M36" s="1491"/>
      <c r="N36" s="1491"/>
      <c r="O36" s="1491"/>
      <c r="P36" s="1491"/>
      <c r="Q36" s="1491"/>
      <c r="R36" s="1491"/>
      <c r="S36" s="1491"/>
      <c r="T36" s="1491"/>
      <c r="U36" s="1491"/>
      <c r="V36" s="1491"/>
      <c r="W36" s="1491"/>
      <c r="X36" s="1491"/>
      <c r="Y36" s="1491"/>
      <c r="Z36" s="1491"/>
      <c r="AA36" s="1491"/>
      <c r="AB36" s="1491"/>
      <c r="AC36" s="1491"/>
      <c r="AD36" s="1491"/>
      <c r="AE36" s="1491"/>
      <c r="AF36" s="1491"/>
      <c r="AG36" s="1491"/>
      <c r="AH36" s="1491"/>
      <c r="AI36" s="1491"/>
      <c r="AJ36" s="1491"/>
      <c r="AK36" s="1491"/>
      <c r="AL36" s="1491"/>
      <c r="AM36" s="1491"/>
      <c r="AN36" s="1491"/>
      <c r="AU36" s="1200"/>
      <c r="AV36" s="1201"/>
      <c r="AW36" s="1201"/>
      <c r="AX36" s="1342"/>
      <c r="BA36" s="23"/>
      <c r="BE36" s="122"/>
      <c r="BF36" s="122"/>
      <c r="BG36" s="122"/>
      <c r="BH36" s="122"/>
      <c r="BI36" s="122"/>
      <c r="BJ36" s="122"/>
      <c r="BK36" s="122"/>
      <c r="BL36" s="122"/>
      <c r="BM36" s="122"/>
      <c r="BN36" s="122"/>
    </row>
    <row r="37" spans="4:66" ht="7.5" customHeight="1" x14ac:dyDescent="0.3">
      <c r="D37" s="840"/>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U37" s="47"/>
      <c r="AV37" s="47"/>
      <c r="AW37" s="47"/>
      <c r="AX37" s="47"/>
      <c r="BA37" s="23"/>
      <c r="BE37" s="122"/>
      <c r="BF37" s="122"/>
      <c r="BG37" s="122"/>
      <c r="BH37" s="122"/>
      <c r="BI37" s="122"/>
      <c r="BJ37" s="122"/>
      <c r="BK37" s="122"/>
      <c r="BL37" s="122"/>
      <c r="BM37" s="122"/>
      <c r="BN37" s="122"/>
    </row>
    <row r="38" spans="4:66" ht="15.6" customHeight="1" x14ac:dyDescent="0.3">
      <c r="D38" s="848" t="s">
        <v>692</v>
      </c>
      <c r="E38" s="849"/>
      <c r="F38" s="849"/>
      <c r="G38" s="849"/>
      <c r="H38" s="849"/>
      <c r="I38" s="849"/>
      <c r="J38" s="849"/>
      <c r="K38" s="849"/>
      <c r="L38" s="849"/>
      <c r="M38" s="849"/>
      <c r="N38" s="849"/>
      <c r="O38" s="849"/>
      <c r="P38" s="849"/>
      <c r="Q38" s="849"/>
      <c r="R38" s="849"/>
      <c r="S38" s="849"/>
      <c r="T38" s="849"/>
      <c r="U38" s="849"/>
      <c r="V38" s="849"/>
      <c r="W38" s="849"/>
      <c r="X38" s="849"/>
      <c r="Y38" s="849"/>
      <c r="Z38" s="849"/>
      <c r="AA38" s="849"/>
      <c r="AB38" s="849"/>
      <c r="AC38" s="849"/>
      <c r="AD38" s="126"/>
      <c r="AE38" s="126"/>
      <c r="AF38" s="126"/>
      <c r="AG38" s="126"/>
      <c r="AH38" s="126"/>
      <c r="AI38" s="126"/>
      <c r="AJ38" s="126"/>
      <c r="AK38" s="126"/>
      <c r="AL38" s="126"/>
      <c r="AM38" s="126"/>
      <c r="AN38" s="126"/>
      <c r="AO38" s="126"/>
      <c r="AU38" s="1200"/>
      <c r="AV38" s="1201"/>
      <c r="AW38" s="1201"/>
      <c r="AX38" s="1342"/>
      <c r="BA38" s="23"/>
      <c r="BE38" s="122"/>
      <c r="BF38" s="122"/>
      <c r="BG38" s="122"/>
      <c r="BH38" s="122"/>
      <c r="BI38" s="122"/>
      <c r="BJ38" s="122"/>
      <c r="BK38" s="122"/>
      <c r="BL38" s="122"/>
      <c r="BM38" s="122"/>
      <c r="BN38" s="122"/>
    </row>
    <row r="39" spans="4:66" ht="7.5" customHeight="1" x14ac:dyDescent="0.3">
      <c r="D39" s="845"/>
      <c r="E39" s="846"/>
      <c r="F39" s="846"/>
      <c r="G39" s="846"/>
      <c r="H39" s="846"/>
      <c r="I39" s="846"/>
      <c r="J39" s="846"/>
      <c r="K39" s="846"/>
      <c r="L39" s="846"/>
      <c r="M39" s="846"/>
      <c r="N39" s="846"/>
      <c r="O39" s="846"/>
      <c r="P39" s="846"/>
      <c r="Q39" s="846"/>
      <c r="R39" s="846"/>
      <c r="S39" s="846"/>
      <c r="T39" s="846"/>
      <c r="U39" s="846"/>
      <c r="V39" s="846"/>
      <c r="W39" s="846"/>
      <c r="X39" s="846"/>
      <c r="Y39" s="846"/>
      <c r="Z39" s="846"/>
      <c r="AA39" s="846"/>
      <c r="AB39" s="846"/>
      <c r="AC39" s="846"/>
      <c r="AG39" s="47"/>
      <c r="AH39" s="47"/>
      <c r="AI39" s="47"/>
      <c r="AJ39" s="47"/>
      <c r="BA39" s="23"/>
      <c r="BE39" s="122"/>
      <c r="BF39" s="122"/>
      <c r="BG39" s="122"/>
      <c r="BH39" s="122"/>
      <c r="BI39" s="122"/>
      <c r="BJ39" s="122"/>
      <c r="BK39" s="122"/>
      <c r="BL39" s="122"/>
      <c r="BM39" s="122"/>
      <c r="BN39" s="122"/>
    </row>
    <row r="40" spans="4:66" ht="15.6" customHeight="1" x14ac:dyDescent="0.3">
      <c r="D40" s="1528" t="s">
        <v>712</v>
      </c>
      <c r="E40" s="1379"/>
      <c r="F40" s="1379"/>
      <c r="G40" s="1379"/>
      <c r="H40" s="1379"/>
      <c r="I40" s="1379"/>
      <c r="J40" s="1379"/>
      <c r="K40" s="1379"/>
      <c r="L40" s="1379"/>
      <c r="M40" s="1379"/>
      <c r="N40" s="1379"/>
      <c r="O40" s="1379"/>
      <c r="P40" s="1379"/>
      <c r="Q40" s="1379"/>
      <c r="R40" s="1379"/>
      <c r="S40" s="1379"/>
      <c r="T40" s="1379"/>
      <c r="U40" s="1379"/>
      <c r="V40" s="1379"/>
      <c r="W40" s="1379"/>
      <c r="X40" s="1379"/>
      <c r="Y40" s="1379"/>
      <c r="Z40" s="1379"/>
      <c r="AA40" s="1379"/>
      <c r="AB40" s="1379"/>
      <c r="AC40" s="1379"/>
      <c r="AD40" s="1379"/>
      <c r="AE40" s="1379"/>
      <c r="AF40" s="1379"/>
      <c r="AG40" s="1379"/>
      <c r="AH40" s="1379"/>
      <c r="AI40" s="1379"/>
      <c r="AJ40" s="1379"/>
      <c r="AK40" s="1379"/>
      <c r="AL40" s="1379"/>
      <c r="AU40" s="1200"/>
      <c r="AV40" s="1201"/>
      <c r="AW40" s="1201"/>
      <c r="AX40" s="1342"/>
      <c r="BA40" s="23"/>
      <c r="BE40" s="122"/>
      <c r="BF40" s="122"/>
      <c r="BG40" s="122"/>
      <c r="BH40" s="122"/>
      <c r="BI40" s="122"/>
      <c r="BJ40" s="122"/>
      <c r="BK40" s="122"/>
      <c r="BL40" s="122"/>
      <c r="BM40" s="122"/>
      <c r="BN40" s="122"/>
    </row>
    <row r="41" spans="4:66" ht="7.5" customHeight="1" x14ac:dyDescent="0.3">
      <c r="D41" s="840"/>
      <c r="E41" s="113"/>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U41" s="47"/>
      <c r="AV41" s="47"/>
      <c r="AW41" s="47"/>
      <c r="AX41" s="47"/>
      <c r="BA41" s="23"/>
      <c r="BE41" s="122"/>
      <c r="BF41" s="122"/>
      <c r="BG41" s="122"/>
      <c r="BH41" s="122"/>
      <c r="BI41" s="122"/>
      <c r="BJ41" s="122"/>
      <c r="BK41" s="122"/>
      <c r="BL41" s="122"/>
      <c r="BM41" s="122"/>
      <c r="BN41" s="122"/>
    </row>
    <row r="42" spans="4:66" ht="15.6" customHeight="1" x14ac:dyDescent="0.3">
      <c r="D42" s="1490" t="s">
        <v>711</v>
      </c>
      <c r="E42" s="1491"/>
      <c r="F42" s="1491"/>
      <c r="G42" s="1491"/>
      <c r="H42" s="1491"/>
      <c r="I42" s="1491"/>
      <c r="J42" s="1491"/>
      <c r="K42" s="1491"/>
      <c r="L42" s="1491"/>
      <c r="M42" s="1491"/>
      <c r="N42" s="1491"/>
      <c r="O42" s="1491"/>
      <c r="P42" s="1491"/>
      <c r="Q42" s="1491"/>
      <c r="R42" s="1491"/>
      <c r="S42" s="1491"/>
      <c r="T42" s="1491"/>
      <c r="U42" s="1491"/>
      <c r="V42" s="1491"/>
      <c r="W42" s="1491"/>
      <c r="X42" s="1491"/>
      <c r="Y42" s="1491"/>
      <c r="Z42" s="1491"/>
      <c r="AA42" s="1491"/>
      <c r="AB42" s="1491"/>
      <c r="AC42" s="1491"/>
      <c r="AD42" s="1491"/>
      <c r="AE42" s="1491"/>
      <c r="AF42" s="1491"/>
      <c r="AG42" s="1491"/>
      <c r="AH42" s="1491"/>
      <c r="AI42" s="1491"/>
      <c r="AJ42" s="1491"/>
      <c r="AK42" s="1491"/>
      <c r="AL42" s="1491"/>
      <c r="AM42" s="1491"/>
      <c r="AN42" s="1491"/>
      <c r="AO42" s="1491"/>
      <c r="AP42" s="1491"/>
      <c r="AQ42" s="1491"/>
      <c r="AT42" s="1499"/>
      <c r="AU42" s="1500"/>
      <c r="AV42" s="1500"/>
      <c r="AW42" s="1500"/>
      <c r="AX42" s="1500"/>
      <c r="AY42" s="1501"/>
      <c r="BA42" s="23"/>
      <c r="BE42" s="122"/>
      <c r="BF42" s="122"/>
      <c r="BG42" s="122"/>
      <c r="BH42" s="122"/>
      <c r="BI42" s="122"/>
      <c r="BJ42" s="122"/>
      <c r="BK42" s="122"/>
      <c r="BL42" s="122"/>
      <c r="BM42" s="122"/>
      <c r="BN42" s="122"/>
    </row>
    <row r="43" spans="4:66" ht="15.6" customHeight="1" thickBot="1" x14ac:dyDescent="0.35">
      <c r="D43" s="842"/>
      <c r="E43" s="843"/>
      <c r="F43" s="843"/>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3"/>
      <c r="AL43" s="843"/>
      <c r="AM43" s="843"/>
      <c r="AN43" s="843"/>
      <c r="AO43" s="843"/>
      <c r="AP43" s="843"/>
      <c r="AQ43" s="843"/>
      <c r="AR43" s="25"/>
      <c r="AS43" s="25"/>
      <c r="AT43" s="149"/>
      <c r="AU43" s="149"/>
      <c r="AV43" s="149"/>
      <c r="AW43" s="149"/>
      <c r="AX43" s="149"/>
      <c r="AY43" s="149"/>
      <c r="AZ43" s="25"/>
      <c r="BA43" s="26"/>
      <c r="BE43" s="122"/>
      <c r="BF43" s="122"/>
      <c r="BG43" s="122"/>
      <c r="BH43" s="122"/>
      <c r="BI43" s="122"/>
      <c r="BJ43" s="122"/>
      <c r="BK43" s="122"/>
      <c r="BL43" s="122"/>
      <c r="BM43" s="122"/>
      <c r="BN43" s="122"/>
    </row>
    <row r="44" spans="4:66" ht="15.6" customHeight="1" thickBot="1" x14ac:dyDescent="0.35">
      <c r="D44" s="113"/>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T44" s="9"/>
      <c r="AU44" s="9"/>
      <c r="AV44" s="9"/>
      <c r="AW44" s="9"/>
      <c r="AX44" s="9"/>
      <c r="AY44" s="9"/>
      <c r="BE44" s="122"/>
      <c r="BF44" s="122"/>
      <c r="BG44" s="122"/>
      <c r="BH44" s="122"/>
      <c r="BI44" s="122"/>
      <c r="BJ44" s="122"/>
      <c r="BK44" s="122"/>
      <c r="BL44" s="122"/>
      <c r="BM44" s="122"/>
      <c r="BN44" s="122"/>
    </row>
    <row r="45" spans="4:66" ht="15.6" customHeight="1" x14ac:dyDescent="0.3">
      <c r="D45" s="1525" t="s">
        <v>693</v>
      </c>
      <c r="E45" s="1526"/>
      <c r="F45" s="1526"/>
      <c r="G45" s="1526"/>
      <c r="H45" s="1526"/>
      <c r="I45" s="1526"/>
      <c r="J45" s="1526"/>
      <c r="K45" s="1526"/>
      <c r="L45" s="1526"/>
      <c r="M45" s="1526"/>
      <c r="N45" s="1526"/>
      <c r="O45" s="1526"/>
      <c r="P45" s="1526"/>
      <c r="Q45" s="1526"/>
      <c r="R45" s="1526"/>
      <c r="S45" s="1526"/>
      <c r="T45" s="1526"/>
      <c r="U45" s="1526"/>
      <c r="V45" s="1526"/>
      <c r="W45" s="1526"/>
      <c r="X45" s="1526"/>
      <c r="Y45" s="1526"/>
      <c r="Z45" s="1526"/>
      <c r="AA45" s="1526"/>
      <c r="AB45" s="1526"/>
      <c r="AC45" s="1526"/>
      <c r="AD45" s="1526"/>
      <c r="AE45" s="1526"/>
      <c r="AF45" s="1526"/>
      <c r="AG45" s="1526"/>
      <c r="AH45" s="1526"/>
      <c r="AI45" s="1526"/>
      <c r="AJ45" s="1526"/>
      <c r="AK45" s="1526"/>
      <c r="AL45" s="1526"/>
      <c r="AM45" s="1526"/>
      <c r="AN45" s="1526"/>
      <c r="AO45" s="1526"/>
      <c r="AP45" s="1526"/>
      <c r="AQ45" s="1526"/>
      <c r="AR45" s="1526"/>
      <c r="AS45" s="1526"/>
      <c r="AT45" s="1526"/>
      <c r="AU45" s="1526"/>
      <c r="AV45" s="1526"/>
      <c r="AW45" s="1526"/>
      <c r="AX45" s="1526"/>
      <c r="AY45" s="1526"/>
      <c r="AZ45" s="1526"/>
      <c r="BA45" s="1527"/>
      <c r="BE45" s="122"/>
      <c r="BF45" s="122"/>
      <c r="BG45" s="122"/>
      <c r="BH45" s="122"/>
      <c r="BI45" s="122"/>
      <c r="BJ45" s="122"/>
      <c r="BK45" s="122"/>
      <c r="BL45" s="122"/>
      <c r="BM45" s="122"/>
      <c r="BN45" s="122"/>
    </row>
    <row r="46" spans="4:66" ht="15.6" customHeight="1" x14ac:dyDescent="0.3">
      <c r="D46" s="1490" t="s">
        <v>199</v>
      </c>
      <c r="E46" s="1491"/>
      <c r="F46" s="1491"/>
      <c r="G46" s="1491"/>
      <c r="H46" s="1491"/>
      <c r="I46" s="1491"/>
      <c r="J46" s="1491"/>
      <c r="K46" s="1491"/>
      <c r="L46" s="1491"/>
      <c r="M46" s="1491"/>
      <c r="N46" s="1491"/>
      <c r="O46" s="1491"/>
      <c r="P46" s="1491"/>
      <c r="Q46" s="1491"/>
      <c r="R46" s="1491"/>
      <c r="S46" s="1491"/>
      <c r="T46" s="1491"/>
      <c r="U46" s="1491"/>
      <c r="V46" s="1491"/>
      <c r="W46" s="1491"/>
      <c r="X46" s="1491"/>
      <c r="Y46" s="1491"/>
      <c r="Z46" s="1491"/>
      <c r="AA46" s="1491"/>
      <c r="AB46" s="1491"/>
      <c r="AC46" s="1491"/>
      <c r="AD46" s="1491"/>
      <c r="AE46" s="1491"/>
      <c r="AF46" s="1491"/>
      <c r="AG46" s="1491"/>
      <c r="AH46" s="1491"/>
      <c r="AI46" s="1491"/>
      <c r="AJ46" s="1491"/>
      <c r="AU46" s="1200"/>
      <c r="AV46" s="1201"/>
      <c r="AW46" s="1201"/>
      <c r="AX46" s="1342"/>
      <c r="BA46" s="23"/>
      <c r="BE46" s="122"/>
      <c r="BF46" s="122"/>
      <c r="BG46" s="122"/>
      <c r="BH46" s="122"/>
      <c r="BI46" s="122"/>
      <c r="BJ46" s="122"/>
      <c r="BK46" s="122"/>
      <c r="BL46" s="122"/>
      <c r="BM46" s="122"/>
      <c r="BN46" s="122"/>
    </row>
    <row r="47" spans="4:66" ht="7.5" customHeight="1" x14ac:dyDescent="0.3">
      <c r="D47" s="840"/>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U47" s="47"/>
      <c r="AV47" s="47"/>
      <c r="AW47" s="47"/>
      <c r="AX47" s="47"/>
      <c r="BA47" s="23"/>
      <c r="BE47" s="122"/>
      <c r="BF47" s="122"/>
      <c r="BG47" s="122"/>
      <c r="BH47" s="122"/>
      <c r="BI47" s="122"/>
      <c r="BJ47" s="122"/>
      <c r="BK47" s="122"/>
      <c r="BL47" s="122"/>
      <c r="BM47" s="122"/>
      <c r="BN47" s="122"/>
    </row>
    <row r="48" spans="4:66" x14ac:dyDescent="0.3">
      <c r="D48" s="1523" t="s">
        <v>200</v>
      </c>
      <c r="E48" s="1524"/>
      <c r="F48" s="1524"/>
      <c r="G48" s="1524"/>
      <c r="H48" s="1524"/>
      <c r="I48" s="1524"/>
      <c r="J48" s="1524"/>
      <c r="K48" s="1524"/>
      <c r="L48" s="1524"/>
      <c r="M48" s="1524"/>
      <c r="N48" s="1524"/>
      <c r="O48" s="1524"/>
      <c r="P48" s="1524"/>
      <c r="Q48" s="1524"/>
      <c r="R48" s="1524"/>
      <c r="S48" s="1524"/>
      <c r="T48" s="1524"/>
      <c r="U48" s="1524"/>
      <c r="V48" s="1524"/>
      <c r="W48" s="1524"/>
      <c r="X48" s="1524"/>
      <c r="Y48" s="1524"/>
      <c r="Z48" s="1524"/>
      <c r="AA48" s="1524"/>
      <c r="AB48" s="1524"/>
      <c r="AC48" s="1524"/>
      <c r="AD48" s="1524"/>
      <c r="AE48" s="1524"/>
      <c r="AF48" s="1524"/>
      <c r="AG48" s="1524"/>
      <c r="AH48" s="1524"/>
      <c r="AI48" s="1524"/>
      <c r="AJ48" s="1524"/>
      <c r="AK48" s="1524"/>
      <c r="AL48" s="1524"/>
      <c r="AU48" s="1200"/>
      <c r="AV48" s="1201"/>
      <c r="AW48" s="1201"/>
      <c r="AX48" s="1342"/>
      <c r="BA48" s="23"/>
      <c r="BE48" s="122"/>
      <c r="BF48" s="122"/>
      <c r="BG48" s="122"/>
      <c r="BH48" s="122"/>
      <c r="BI48" s="122"/>
      <c r="BJ48" s="122"/>
      <c r="BK48" s="122"/>
      <c r="BL48" s="122"/>
      <c r="BM48" s="122"/>
      <c r="BN48" s="122"/>
    </row>
    <row r="49" spans="4:66" ht="7.5" customHeight="1" x14ac:dyDescent="0.3">
      <c r="D49" s="840"/>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U49" s="47"/>
      <c r="AV49" s="47"/>
      <c r="AW49" s="47"/>
      <c r="AX49" s="47"/>
      <c r="BA49" s="23"/>
      <c r="BE49" s="122"/>
      <c r="BF49" s="122"/>
      <c r="BG49" s="122"/>
      <c r="BH49" s="122"/>
      <c r="BI49" s="122"/>
      <c r="BJ49" s="122"/>
      <c r="BK49" s="122"/>
      <c r="BL49" s="122"/>
      <c r="BM49" s="122"/>
      <c r="BN49" s="122"/>
    </row>
    <row r="50" spans="4:66" ht="15.6" customHeight="1" x14ac:dyDescent="0.3">
      <c r="D50" s="1490" t="s">
        <v>709</v>
      </c>
      <c r="E50" s="1491"/>
      <c r="F50" s="1491"/>
      <c r="G50" s="1491"/>
      <c r="H50" s="1491"/>
      <c r="I50" s="1491"/>
      <c r="J50" s="1491"/>
      <c r="K50" s="1491"/>
      <c r="L50" s="1491"/>
      <c r="M50" s="1491"/>
      <c r="N50" s="1491"/>
      <c r="O50" s="1491"/>
      <c r="P50" s="1491"/>
      <c r="Q50" s="1491"/>
      <c r="R50" s="1491"/>
      <c r="S50" s="1491"/>
      <c r="T50" s="1491"/>
      <c r="U50" s="1491"/>
      <c r="V50" s="1491"/>
      <c r="W50" s="1491"/>
      <c r="X50" s="1491"/>
      <c r="Y50" s="1491"/>
      <c r="Z50" s="1491"/>
      <c r="AA50" s="1491"/>
      <c r="AB50" s="1491"/>
      <c r="AC50" s="1491"/>
      <c r="AD50" s="1491"/>
      <c r="AE50" s="1491"/>
      <c r="AF50" s="1491"/>
      <c r="AG50" s="1491"/>
      <c r="AH50" s="1491"/>
      <c r="AI50" s="1491"/>
      <c r="AJ50" s="1491"/>
      <c r="AK50" s="1491"/>
      <c r="AL50" s="1491"/>
      <c r="AM50" s="1491"/>
      <c r="AN50" s="1491"/>
      <c r="AT50" s="1499"/>
      <c r="AU50" s="1500"/>
      <c r="AV50" s="1500"/>
      <c r="AW50" s="1500"/>
      <c r="AX50" s="1500"/>
      <c r="AY50" s="1501"/>
      <c r="BA50" s="23"/>
      <c r="BE50" s="122"/>
      <c r="BF50" s="122"/>
      <c r="BG50" s="122"/>
      <c r="BH50" s="122"/>
      <c r="BI50" s="122"/>
      <c r="BJ50" s="122"/>
      <c r="BK50" s="122"/>
      <c r="BL50" s="122"/>
      <c r="BM50" s="122"/>
      <c r="BN50" s="122"/>
    </row>
    <row r="51" spans="4:66" ht="7.5" customHeight="1" thickBot="1" x14ac:dyDescent="0.35">
      <c r="D51" s="842"/>
      <c r="E51" s="843"/>
      <c r="F51" s="843"/>
      <c r="G51" s="843"/>
      <c r="H51" s="843"/>
      <c r="I51" s="843"/>
      <c r="J51" s="843"/>
      <c r="K51" s="843"/>
      <c r="L51" s="843"/>
      <c r="M51" s="843"/>
      <c r="N51" s="843"/>
      <c r="O51" s="843"/>
      <c r="P51" s="843"/>
      <c r="Q51" s="843"/>
      <c r="R51" s="843"/>
      <c r="S51" s="843"/>
      <c r="T51" s="843"/>
      <c r="U51" s="843"/>
      <c r="V51" s="843"/>
      <c r="W51" s="843"/>
      <c r="X51" s="843"/>
      <c r="Y51" s="843"/>
      <c r="Z51" s="843"/>
      <c r="AA51" s="843"/>
      <c r="AB51" s="843"/>
      <c r="AC51" s="843"/>
      <c r="AD51" s="843"/>
      <c r="AE51" s="843"/>
      <c r="AF51" s="843"/>
      <c r="AG51" s="843"/>
      <c r="AH51" s="843"/>
      <c r="AI51" s="843"/>
      <c r="AJ51" s="843"/>
      <c r="AK51" s="843"/>
      <c r="AL51" s="843"/>
      <c r="AM51" s="843"/>
      <c r="AN51" s="843"/>
      <c r="AO51" s="25"/>
      <c r="AP51" s="25"/>
      <c r="AQ51" s="25"/>
      <c r="AR51" s="25"/>
      <c r="AS51" s="25"/>
      <c r="AT51" s="149"/>
      <c r="AU51" s="149"/>
      <c r="AV51" s="149"/>
      <c r="AW51" s="149"/>
      <c r="AX51" s="149"/>
      <c r="AY51" s="149"/>
      <c r="AZ51" s="25"/>
      <c r="BA51" s="26"/>
      <c r="BE51" s="122"/>
      <c r="BF51" s="122"/>
      <c r="BG51" s="122"/>
      <c r="BH51" s="122"/>
      <c r="BI51" s="122"/>
      <c r="BJ51" s="122"/>
      <c r="BK51" s="122"/>
      <c r="BL51" s="122"/>
      <c r="BM51" s="122"/>
      <c r="BN51" s="122"/>
    </row>
    <row r="52" spans="4:66" ht="15.6" customHeight="1" x14ac:dyDescent="0.3">
      <c r="BE52" s="122"/>
      <c r="BF52" s="122"/>
      <c r="BG52" s="122"/>
      <c r="BH52" s="122"/>
      <c r="BI52" s="122"/>
      <c r="BJ52" s="122"/>
      <c r="BK52" s="122"/>
      <c r="BL52" s="122"/>
      <c r="BM52" s="122"/>
      <c r="BN52" s="122"/>
    </row>
    <row r="53" spans="4:66" ht="7.5" customHeight="1" thickBot="1" x14ac:dyDescent="0.35">
      <c r="D53" s="846"/>
      <c r="E53" s="846"/>
      <c r="F53" s="846"/>
      <c r="G53" s="846"/>
      <c r="H53" s="846"/>
      <c r="I53" s="846"/>
      <c r="J53" s="846"/>
      <c r="K53" s="846"/>
      <c r="L53" s="846"/>
      <c r="M53" s="846"/>
      <c r="N53" s="846"/>
      <c r="O53" s="846"/>
      <c r="P53" s="846"/>
      <c r="Q53" s="846"/>
      <c r="R53" s="846"/>
      <c r="S53" s="846"/>
      <c r="T53" s="846"/>
      <c r="U53" s="846"/>
      <c r="V53" s="846"/>
      <c r="W53" s="846"/>
      <c r="X53" s="846"/>
      <c r="Y53" s="846"/>
      <c r="Z53" s="846"/>
      <c r="AA53" s="846"/>
      <c r="AB53" s="846"/>
      <c r="AC53" s="846"/>
      <c r="AD53" s="846"/>
      <c r="AE53" s="846"/>
      <c r="AG53" s="47"/>
      <c r="AH53" s="47"/>
      <c r="AI53" s="47"/>
      <c r="AJ53" s="47"/>
      <c r="BE53" s="122"/>
      <c r="BF53" s="122"/>
      <c r="BG53" s="122"/>
      <c r="BH53" s="122"/>
      <c r="BI53" s="122"/>
      <c r="BJ53" s="122"/>
      <c r="BK53" s="122"/>
      <c r="BL53" s="122"/>
      <c r="BM53" s="122"/>
      <c r="BN53" s="122"/>
    </row>
    <row r="54" spans="4:66" ht="15.6" customHeight="1" x14ac:dyDescent="0.3">
      <c r="D54" s="1525" t="s">
        <v>694</v>
      </c>
      <c r="E54" s="1526"/>
      <c r="F54" s="1526"/>
      <c r="G54" s="1526"/>
      <c r="H54" s="1526"/>
      <c r="I54" s="1526"/>
      <c r="J54" s="1526"/>
      <c r="K54" s="1526"/>
      <c r="L54" s="1526"/>
      <c r="M54" s="1526"/>
      <c r="N54" s="1526"/>
      <c r="O54" s="1526"/>
      <c r="P54" s="1526"/>
      <c r="Q54" s="1526"/>
      <c r="R54" s="1526"/>
      <c r="S54" s="1526"/>
      <c r="T54" s="1526"/>
      <c r="U54" s="1526"/>
      <c r="V54" s="1526"/>
      <c r="W54" s="1526"/>
      <c r="X54" s="1526"/>
      <c r="Y54" s="1526"/>
      <c r="Z54" s="1526"/>
      <c r="AA54" s="1526"/>
      <c r="AB54" s="1526"/>
      <c r="AC54" s="1526"/>
      <c r="AD54" s="1526"/>
      <c r="AE54" s="1526"/>
      <c r="AF54" s="1526"/>
      <c r="AG54" s="1526"/>
      <c r="AH54" s="1526"/>
      <c r="AI54" s="1526"/>
      <c r="AJ54" s="1526"/>
      <c r="AK54" s="1526"/>
      <c r="AL54" s="1526"/>
      <c r="AM54" s="1526"/>
      <c r="AN54" s="1526"/>
      <c r="AO54" s="1526"/>
      <c r="AP54" s="1526"/>
      <c r="AQ54" s="1526"/>
      <c r="AR54" s="1526"/>
      <c r="AS54" s="1526"/>
      <c r="AT54" s="1526"/>
      <c r="AU54" s="1526"/>
      <c r="AV54" s="1526"/>
      <c r="AW54" s="1526"/>
      <c r="AX54" s="1526"/>
      <c r="AY54" s="1526"/>
      <c r="AZ54" s="1526"/>
      <c r="BA54" s="1527"/>
      <c r="BE54" s="122"/>
      <c r="BF54" s="122"/>
      <c r="BG54" s="122"/>
      <c r="BH54" s="122"/>
      <c r="BI54" s="122"/>
      <c r="BJ54" s="122"/>
      <c r="BK54" s="122"/>
      <c r="BL54" s="122"/>
      <c r="BM54" s="122"/>
      <c r="BN54" s="122"/>
    </row>
    <row r="55" spans="4:66" ht="15.6" customHeight="1" x14ac:dyDescent="0.3">
      <c r="D55" s="1490" t="s">
        <v>707</v>
      </c>
      <c r="E55" s="1491"/>
      <c r="F55" s="1491"/>
      <c r="G55" s="1491"/>
      <c r="H55" s="1491"/>
      <c r="I55" s="1491"/>
      <c r="J55" s="1491"/>
      <c r="K55" s="1491"/>
      <c r="L55" s="1491"/>
      <c r="M55" s="1491"/>
      <c r="N55" s="1491"/>
      <c r="O55" s="1491"/>
      <c r="P55" s="1491"/>
      <c r="Q55" s="1491"/>
      <c r="R55" s="1491"/>
      <c r="S55" s="1491"/>
      <c r="T55" s="1491"/>
      <c r="U55" s="1491"/>
      <c r="V55" s="1491"/>
      <c r="W55" s="1491"/>
      <c r="X55" s="1491"/>
      <c r="Y55" s="1491"/>
      <c r="Z55" s="1491"/>
      <c r="AA55" s="1491"/>
      <c r="AB55" s="1491"/>
      <c r="AC55" s="1491"/>
      <c r="AD55" s="1491"/>
      <c r="AE55" s="1491"/>
      <c r="AF55" s="1491"/>
      <c r="AG55" s="1491"/>
      <c r="AH55" s="1491"/>
      <c r="AI55" s="1491"/>
      <c r="AJ55" s="1491"/>
      <c r="AU55" s="1200"/>
      <c r="AV55" s="1201"/>
      <c r="AW55" s="1201"/>
      <c r="AX55" s="1342"/>
      <c r="BA55" s="23"/>
      <c r="BE55" s="122"/>
      <c r="BF55" s="122"/>
      <c r="BG55" s="122"/>
      <c r="BH55" s="122"/>
      <c r="BI55" s="122"/>
      <c r="BJ55" s="122"/>
      <c r="BK55" s="122"/>
      <c r="BL55" s="122"/>
      <c r="BM55" s="122"/>
      <c r="BN55" s="122"/>
    </row>
    <row r="56" spans="4:66" ht="7.5" customHeight="1" x14ac:dyDescent="0.3">
      <c r="D56" s="840"/>
      <c r="E56" s="113"/>
      <c r="F56" s="113"/>
      <c r="G56" s="113"/>
      <c r="H56" s="113"/>
      <c r="I56" s="113"/>
      <c r="J56" s="113"/>
      <c r="K56" s="113"/>
      <c r="L56" s="113"/>
      <c r="M56" s="113"/>
      <c r="N56" s="113"/>
      <c r="O56" s="113"/>
      <c r="P56" s="113"/>
      <c r="Q56" s="113"/>
      <c r="R56" s="113"/>
      <c r="S56" s="113"/>
      <c r="T56" s="113"/>
      <c r="U56" s="113"/>
      <c r="V56" s="113"/>
      <c r="W56" s="113"/>
      <c r="X56" s="113"/>
      <c r="Y56" s="113"/>
      <c r="Z56" s="113"/>
      <c r="AA56" s="113"/>
      <c r="AB56" s="113"/>
      <c r="AC56" s="113"/>
      <c r="AD56" s="113"/>
      <c r="AE56" s="113"/>
      <c r="AF56" s="113"/>
      <c r="AG56" s="113"/>
      <c r="AH56" s="113"/>
      <c r="AI56" s="113"/>
      <c r="AJ56" s="113"/>
      <c r="AU56" s="47"/>
      <c r="AV56" s="47"/>
      <c r="AW56" s="47"/>
      <c r="AX56" s="47"/>
      <c r="BA56" s="23"/>
      <c r="BE56" s="122"/>
      <c r="BF56" s="122"/>
      <c r="BG56" s="122"/>
      <c r="BH56" s="122"/>
      <c r="BI56" s="122"/>
      <c r="BJ56" s="122"/>
      <c r="BK56" s="122"/>
      <c r="BL56" s="122"/>
      <c r="BM56" s="122"/>
      <c r="BN56" s="122"/>
    </row>
    <row r="57" spans="4:66" ht="15.6" customHeight="1" x14ac:dyDescent="0.3">
      <c r="D57" s="1523" t="s">
        <v>708</v>
      </c>
      <c r="E57" s="1524"/>
      <c r="F57" s="1524"/>
      <c r="G57" s="1524"/>
      <c r="H57" s="1524"/>
      <c r="I57" s="1524"/>
      <c r="J57" s="1524"/>
      <c r="K57" s="1524"/>
      <c r="L57" s="1524"/>
      <c r="M57" s="1524"/>
      <c r="N57" s="1524"/>
      <c r="O57" s="1524"/>
      <c r="P57" s="1524"/>
      <c r="Q57" s="1524"/>
      <c r="R57" s="1524"/>
      <c r="S57" s="1524"/>
      <c r="T57" s="1524"/>
      <c r="U57" s="1524"/>
      <c r="V57" s="1524"/>
      <c r="W57" s="1524"/>
      <c r="X57" s="1524"/>
      <c r="Y57" s="1524"/>
      <c r="Z57" s="1524"/>
      <c r="AA57" s="1524"/>
      <c r="AB57" s="1524"/>
      <c r="AC57" s="1524"/>
      <c r="AD57" s="1524"/>
      <c r="AE57" s="1524"/>
      <c r="AF57" s="1524"/>
      <c r="AG57" s="1524"/>
      <c r="AH57" s="1524"/>
      <c r="AI57" s="1524"/>
      <c r="AJ57" s="1524"/>
      <c r="AK57" s="1524"/>
      <c r="AL57" s="1524"/>
      <c r="AU57" s="1200"/>
      <c r="AV57" s="1201"/>
      <c r="AW57" s="1201"/>
      <c r="AX57" s="1342"/>
      <c r="BA57" s="23"/>
      <c r="BE57" s="122"/>
      <c r="BF57" s="122"/>
      <c r="BG57" s="122"/>
      <c r="BH57" s="122"/>
      <c r="BI57" s="122"/>
      <c r="BJ57" s="122"/>
      <c r="BK57" s="122"/>
      <c r="BL57" s="122"/>
      <c r="BM57" s="122"/>
      <c r="BN57" s="122"/>
    </row>
    <row r="58" spans="4:66" ht="7.5" customHeight="1" x14ac:dyDescent="0.3">
      <c r="D58" s="840"/>
      <c r="E58" s="113"/>
      <c r="F58" s="113"/>
      <c r="G58" s="113"/>
      <c r="H58" s="113"/>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U58" s="47"/>
      <c r="AV58" s="47"/>
      <c r="AW58" s="47"/>
      <c r="AX58" s="47"/>
      <c r="BA58" s="23"/>
      <c r="BE58" s="122"/>
      <c r="BF58" s="122"/>
      <c r="BG58" s="122"/>
      <c r="BH58" s="122"/>
      <c r="BI58" s="122"/>
      <c r="BJ58" s="122"/>
      <c r="BK58" s="122"/>
      <c r="BL58" s="122"/>
      <c r="BM58" s="122"/>
      <c r="BN58" s="122"/>
    </row>
    <row r="59" spans="4:66" ht="15.6" customHeight="1" x14ac:dyDescent="0.3">
      <c r="D59" s="1490" t="s">
        <v>709</v>
      </c>
      <c r="E59" s="1491"/>
      <c r="F59" s="1491"/>
      <c r="G59" s="1491"/>
      <c r="H59" s="1491"/>
      <c r="I59" s="1491"/>
      <c r="J59" s="1491"/>
      <c r="K59" s="1491"/>
      <c r="L59" s="1491"/>
      <c r="M59" s="1491"/>
      <c r="N59" s="1491"/>
      <c r="O59" s="1491"/>
      <c r="P59" s="1491"/>
      <c r="Q59" s="1491"/>
      <c r="R59" s="1491"/>
      <c r="S59" s="1491"/>
      <c r="T59" s="1491"/>
      <c r="U59" s="1491"/>
      <c r="V59" s="1491"/>
      <c r="W59" s="1491"/>
      <c r="X59" s="1491"/>
      <c r="Y59" s="1491"/>
      <c r="Z59" s="1491"/>
      <c r="AA59" s="1491"/>
      <c r="AB59" s="1491"/>
      <c r="AC59" s="1491"/>
      <c r="AD59" s="1491"/>
      <c r="AE59" s="1491"/>
      <c r="AF59" s="1491"/>
      <c r="AG59" s="1491"/>
      <c r="AH59" s="1491"/>
      <c r="AI59" s="1491"/>
      <c r="AJ59" s="1491"/>
      <c r="AK59" s="1491"/>
      <c r="AL59" s="1491"/>
      <c r="AM59" s="1491"/>
      <c r="AN59" s="1491"/>
      <c r="AT59" s="1499"/>
      <c r="AU59" s="1500"/>
      <c r="AV59" s="1500"/>
      <c r="AW59" s="1500"/>
      <c r="AX59" s="1500"/>
      <c r="AY59" s="1501"/>
      <c r="BA59" s="23"/>
      <c r="BE59" s="122"/>
      <c r="BF59" s="122"/>
      <c r="BG59" s="122"/>
      <c r="BH59" s="122"/>
      <c r="BI59" s="122"/>
      <c r="BJ59" s="122"/>
      <c r="BK59" s="122"/>
      <c r="BL59" s="122"/>
      <c r="BM59" s="122"/>
      <c r="BN59" s="122"/>
    </row>
    <row r="60" spans="4:66" ht="15.6" customHeight="1" thickBot="1" x14ac:dyDescent="0.35">
      <c r="D60" s="842"/>
      <c r="E60" s="25"/>
      <c r="F60" s="843"/>
      <c r="G60" s="843"/>
      <c r="H60" s="843"/>
      <c r="I60" s="843"/>
      <c r="J60" s="843"/>
      <c r="K60" s="843"/>
      <c r="L60" s="843"/>
      <c r="M60" s="843"/>
      <c r="N60" s="843"/>
      <c r="O60" s="843"/>
      <c r="P60" s="843"/>
      <c r="Q60" s="843"/>
      <c r="R60" s="843"/>
      <c r="S60" s="843"/>
      <c r="T60" s="843"/>
      <c r="U60" s="843"/>
      <c r="V60" s="843"/>
      <c r="W60" s="843"/>
      <c r="X60" s="843"/>
      <c r="Y60" s="843"/>
      <c r="Z60" s="843"/>
      <c r="AA60" s="843"/>
      <c r="AB60" s="843"/>
      <c r="AC60" s="843"/>
      <c r="AD60" s="843"/>
      <c r="AE60" s="843"/>
      <c r="AF60" s="843"/>
      <c r="AG60" s="843"/>
      <c r="AH60" s="843"/>
      <c r="AI60" s="843"/>
      <c r="AJ60" s="843"/>
      <c r="AK60" s="843"/>
      <c r="AL60" s="843"/>
      <c r="AM60" s="843"/>
      <c r="AN60" s="843"/>
      <c r="AO60" s="25"/>
      <c r="AP60" s="25"/>
      <c r="AQ60" s="25"/>
      <c r="AR60" s="25"/>
      <c r="AS60" s="25"/>
      <c r="AT60" s="149"/>
      <c r="AU60" s="149"/>
      <c r="AV60" s="149"/>
      <c r="AW60" s="149"/>
      <c r="AX60" s="149"/>
      <c r="AY60" s="149"/>
      <c r="AZ60" s="25"/>
      <c r="BA60" s="26"/>
      <c r="BE60" s="122"/>
      <c r="BF60" s="122"/>
      <c r="BG60" s="122"/>
      <c r="BH60" s="122"/>
      <c r="BI60" s="122"/>
      <c r="BJ60" s="122"/>
      <c r="BK60" s="122"/>
      <c r="BL60" s="122"/>
      <c r="BM60" s="122"/>
      <c r="BN60" s="122"/>
    </row>
    <row r="61" spans="4:66" ht="8.1" customHeight="1" thickBot="1" x14ac:dyDescent="0.35">
      <c r="D61" s="113"/>
      <c r="E61" s="113"/>
      <c r="F61" s="113"/>
      <c r="G61" s="113"/>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T61" s="9"/>
      <c r="AU61" s="9"/>
      <c r="AV61" s="9"/>
      <c r="AW61" s="9"/>
      <c r="AX61" s="9"/>
      <c r="AY61" s="9"/>
      <c r="BE61" s="125"/>
      <c r="BF61" s="125"/>
      <c r="BG61" s="125"/>
      <c r="BH61" s="125"/>
      <c r="BI61" s="125"/>
      <c r="BJ61" s="125"/>
      <c r="BK61" s="125"/>
      <c r="BL61" s="125"/>
      <c r="BM61" s="125"/>
      <c r="BN61" s="125"/>
    </row>
    <row r="62" spans="4:66" ht="14.4" customHeight="1" x14ac:dyDescent="0.3">
      <c r="D62" s="1122" t="s">
        <v>586</v>
      </c>
      <c r="E62" s="1495"/>
      <c r="F62" s="1495"/>
      <c r="G62" s="1495"/>
      <c r="H62" s="1495"/>
      <c r="I62" s="1495"/>
      <c r="J62" s="1495"/>
      <c r="K62" s="1495"/>
      <c r="L62" s="1495"/>
      <c r="M62" s="1495"/>
      <c r="N62" s="1495"/>
      <c r="O62" s="1495"/>
      <c r="P62" s="1495"/>
      <c r="Q62" s="1495"/>
      <c r="R62" s="1495"/>
      <c r="S62" s="1495"/>
      <c r="T62" s="1495"/>
      <c r="U62" s="1495"/>
      <c r="V62" s="1495"/>
      <c r="W62" s="1495"/>
      <c r="X62" s="1495"/>
      <c r="Y62" s="1495"/>
      <c r="Z62" s="1495"/>
      <c r="AA62" s="1495"/>
      <c r="AB62" s="1495"/>
      <c r="AC62" s="1495"/>
      <c r="AD62" s="1495"/>
      <c r="AE62" s="1495"/>
      <c r="AF62" s="1495"/>
      <c r="AG62" s="1495"/>
      <c r="AH62" s="1495"/>
      <c r="AI62" s="1495"/>
      <c r="AJ62" s="1495"/>
      <c r="AK62" s="1495"/>
      <c r="AL62" s="1495"/>
      <c r="AM62" s="1495"/>
      <c r="AN62" s="1495"/>
      <c r="AO62" s="1495"/>
      <c r="AP62" s="1495"/>
      <c r="AQ62" s="1495"/>
      <c r="AR62" s="1495"/>
      <c r="AS62" s="1495"/>
      <c r="AT62" s="1495"/>
      <c r="AU62" s="1495"/>
      <c r="AV62" s="1495"/>
      <c r="AW62" s="1495"/>
      <c r="AX62" s="1495"/>
      <c r="AY62" s="1495"/>
      <c r="AZ62" s="1495"/>
      <c r="BA62" s="1496"/>
      <c r="BE62" s="125"/>
      <c r="BF62" s="125"/>
      <c r="BG62" s="125"/>
      <c r="BH62" s="125"/>
      <c r="BI62" s="125"/>
      <c r="BJ62" s="125"/>
      <c r="BK62" s="125"/>
      <c r="BL62" s="125"/>
      <c r="BM62" s="125"/>
      <c r="BN62" s="125"/>
    </row>
    <row r="63" spans="4:66" x14ac:dyDescent="0.3">
      <c r="D63" s="1490" t="s">
        <v>201</v>
      </c>
      <c r="E63" s="1491"/>
      <c r="F63" s="1491"/>
      <c r="G63" s="1491"/>
      <c r="H63" s="1491"/>
      <c r="I63" s="1491"/>
      <c r="J63" s="1491"/>
      <c r="K63" s="1491"/>
      <c r="L63" s="1491"/>
      <c r="M63" s="1491"/>
      <c r="N63" s="1491"/>
      <c r="O63" s="1491"/>
      <c r="P63" s="1491"/>
      <c r="Q63" s="1491"/>
      <c r="R63" s="1491"/>
      <c r="S63" s="1491"/>
      <c r="T63" s="1491"/>
      <c r="U63" s="1491"/>
      <c r="V63" s="1491"/>
      <c r="W63" s="1491"/>
      <c r="X63" s="1491"/>
      <c r="Y63" s="1491"/>
      <c r="Z63" s="1491"/>
      <c r="AA63" s="1491"/>
      <c r="AB63" s="1491"/>
      <c r="AC63" s="1491"/>
      <c r="AD63" s="1491"/>
      <c r="AE63" s="1491"/>
      <c r="AF63" s="1491"/>
      <c r="AG63" s="1491"/>
      <c r="AH63" s="1491"/>
      <c r="AI63" s="1491"/>
      <c r="AJ63" s="1491"/>
      <c r="AK63" s="1491"/>
      <c r="AL63" s="1491"/>
      <c r="AM63" s="1491"/>
      <c r="AN63" s="1491"/>
      <c r="AO63" s="1491"/>
      <c r="AU63" s="1200"/>
      <c r="AV63" s="1201"/>
      <c r="AW63" s="1201"/>
      <c r="AX63" s="1342"/>
      <c r="BA63" s="23"/>
    </row>
    <row r="64" spans="4:66" x14ac:dyDescent="0.3">
      <c r="D64" s="840"/>
      <c r="F64" s="113"/>
      <c r="G64" s="113"/>
      <c r="H64" s="113"/>
      <c r="I64" s="113"/>
      <c r="J64" s="113"/>
      <c r="K64" s="113"/>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3"/>
      <c r="AL64" s="113"/>
      <c r="AM64" s="113"/>
      <c r="AN64" s="113"/>
      <c r="AO64" s="113"/>
      <c r="AU64" s="47"/>
      <c r="AV64" s="47"/>
      <c r="AW64" s="47"/>
      <c r="AX64" s="47"/>
      <c r="BA64" s="23"/>
    </row>
    <row r="65" spans="4:53" x14ac:dyDescent="0.3">
      <c r="D65" s="840" t="s">
        <v>715</v>
      </c>
      <c r="E65" s="113"/>
      <c r="F65" s="113"/>
      <c r="G65" s="113"/>
      <c r="H65" s="113"/>
      <c r="I65" s="113"/>
      <c r="J65" s="113"/>
      <c r="K65" s="113"/>
      <c r="L65" s="113"/>
      <c r="M65" s="113"/>
      <c r="N65" s="113"/>
      <c r="O65" s="113"/>
      <c r="P65" s="113"/>
      <c r="Q65" s="113"/>
      <c r="R65" s="113"/>
      <c r="S65" s="113"/>
      <c r="T65" s="113"/>
      <c r="U65" s="113"/>
      <c r="V65" s="113"/>
      <c r="W65" s="113"/>
      <c r="X65" s="113"/>
      <c r="Y65" s="113"/>
      <c r="Z65" s="113"/>
      <c r="AA65" s="113"/>
      <c r="AB65" s="113"/>
      <c r="AC65" s="113"/>
      <c r="AD65" s="113"/>
      <c r="AE65" s="113"/>
      <c r="AF65" s="113"/>
      <c r="AG65" s="113"/>
      <c r="AH65" s="113"/>
      <c r="AI65" s="113"/>
      <c r="AJ65" s="113"/>
      <c r="AK65" s="113"/>
      <c r="AL65" s="113"/>
      <c r="AM65" s="113"/>
      <c r="AN65" s="113"/>
      <c r="AO65" s="113"/>
      <c r="AR65" s="1200"/>
      <c r="AS65" s="1201"/>
      <c r="AT65" s="1201"/>
      <c r="AU65" s="1201"/>
      <c r="AV65" s="1201"/>
      <c r="AW65" s="1201"/>
      <c r="AX65" s="1342"/>
      <c r="BA65" s="23"/>
    </row>
    <row r="66" spans="4:53" ht="16.2" thickBot="1" x14ac:dyDescent="0.35">
      <c r="D66" s="1492" t="str">
        <f>IF(AU63="Yes ","Certification documentation required for review for hydraulic modeled systems"," ")</f>
        <v xml:space="preserve"> </v>
      </c>
      <c r="E66" s="1493"/>
      <c r="F66" s="1493"/>
      <c r="G66" s="1493"/>
      <c r="H66" s="1493"/>
      <c r="I66" s="1493"/>
      <c r="J66" s="1493"/>
      <c r="K66" s="1493"/>
      <c r="L66" s="1493"/>
      <c r="M66" s="1493"/>
      <c r="N66" s="1493"/>
      <c r="O66" s="1493"/>
      <c r="P66" s="1493"/>
      <c r="Q66" s="1493"/>
      <c r="R66" s="1493"/>
      <c r="S66" s="1493"/>
      <c r="T66" s="1493"/>
      <c r="U66" s="1493"/>
      <c r="V66" s="1493"/>
      <c r="W66" s="1493"/>
      <c r="X66" s="1493"/>
      <c r="Y66" s="1493"/>
      <c r="Z66" s="1493"/>
      <c r="AA66" s="1493"/>
      <c r="AB66" s="1493"/>
      <c r="AC66" s="1493"/>
      <c r="AD66" s="1493"/>
      <c r="AE66" s="1493"/>
      <c r="AF66" s="1493"/>
      <c r="AG66" s="1493"/>
      <c r="AH66" s="1493"/>
      <c r="AI66" s="1493"/>
      <c r="AJ66" s="1493"/>
      <c r="AK66" s="1493"/>
      <c r="AL66" s="1493"/>
      <c r="AM66" s="1493"/>
      <c r="AN66" s="1493"/>
      <c r="AO66" s="1493"/>
      <c r="AP66" s="1493"/>
      <c r="AQ66" s="1493"/>
      <c r="AR66" s="1493"/>
      <c r="AS66" s="1493"/>
      <c r="AT66" s="1493"/>
      <c r="AU66" s="1493"/>
      <c r="AV66" s="1493"/>
      <c r="AW66" s="1493"/>
      <c r="AX66" s="1493"/>
      <c r="AY66" s="1493"/>
      <c r="AZ66" s="1493"/>
      <c r="BA66" s="1494"/>
    </row>
    <row r="67" spans="4:53" x14ac:dyDescent="0.3">
      <c r="D67" s="1521" t="s">
        <v>202</v>
      </c>
      <c r="E67" s="991"/>
      <c r="F67" s="991"/>
      <c r="G67" s="991"/>
      <c r="H67" s="991"/>
      <c r="I67" s="991"/>
      <c r="J67" s="991"/>
      <c r="K67" s="991"/>
      <c r="L67" s="991"/>
      <c r="M67" s="991"/>
      <c r="N67" s="991"/>
      <c r="O67" s="991"/>
      <c r="P67" s="991"/>
      <c r="Q67" s="991"/>
      <c r="R67" s="991"/>
      <c r="S67" s="991"/>
      <c r="T67" s="991"/>
      <c r="U67" s="991"/>
      <c r="V67" s="991"/>
      <c r="W67" s="991"/>
      <c r="X67" s="991"/>
      <c r="Y67" s="991"/>
      <c r="Z67" s="991"/>
      <c r="AA67" s="991"/>
      <c r="AB67" s="991"/>
      <c r="AC67" s="991"/>
      <c r="AD67" s="991"/>
      <c r="AE67" s="991"/>
      <c r="AF67" s="991"/>
      <c r="AG67" s="991"/>
      <c r="AH67" s="991"/>
      <c r="AI67" s="991"/>
      <c r="AJ67" s="991"/>
      <c r="AK67" s="991"/>
      <c r="AL67" s="991"/>
      <c r="AM67" s="991"/>
      <c r="AN67" s="991"/>
      <c r="AO67" s="991"/>
      <c r="AP67" s="991"/>
      <c r="AQ67" s="991"/>
      <c r="AR67" s="991"/>
      <c r="AS67" s="991"/>
      <c r="AT67" s="991"/>
      <c r="AU67" s="991"/>
      <c r="AV67" s="991"/>
      <c r="AW67" s="991"/>
      <c r="AX67" s="991"/>
      <c r="AY67" s="991"/>
      <c r="AZ67" s="991"/>
      <c r="BA67" s="1522"/>
    </row>
    <row r="68" spans="4:53" x14ac:dyDescent="0.3">
      <c r="D68" s="1490" t="s">
        <v>203</v>
      </c>
      <c r="E68" s="1491"/>
      <c r="F68" s="1491"/>
      <c r="G68" s="1491"/>
      <c r="H68" s="1491"/>
      <c r="I68" s="1491"/>
      <c r="J68" s="1491"/>
      <c r="K68" s="1491"/>
      <c r="L68" s="1491"/>
      <c r="M68" s="1491"/>
      <c r="N68" s="1491"/>
      <c r="O68" s="1491"/>
      <c r="P68" s="1491"/>
      <c r="Q68" s="1491"/>
      <c r="R68" s="1491"/>
      <c r="S68" s="1491"/>
      <c r="T68" s="1491"/>
      <c r="U68" s="1491"/>
      <c r="V68" s="1491"/>
      <c r="W68" s="1491"/>
      <c r="X68" s="1491"/>
      <c r="Y68" s="1491"/>
      <c r="Z68" s="1491"/>
      <c r="AA68" s="5"/>
      <c r="AB68" s="5"/>
      <c r="AC68" s="5"/>
      <c r="AD68" s="5"/>
      <c r="AE68" s="5"/>
      <c r="AF68" s="5"/>
      <c r="AG68" s="5"/>
      <c r="AH68" s="5"/>
      <c r="AI68" s="5"/>
      <c r="AJ68" s="5"/>
      <c r="AK68" s="5"/>
      <c r="AL68" s="1200"/>
      <c r="AM68" s="1201"/>
      <c r="AN68" s="1201"/>
      <c r="AO68" s="1342"/>
      <c r="AP68" s="5"/>
      <c r="AQ68" s="5"/>
      <c r="AR68" s="5"/>
      <c r="AS68" s="5"/>
      <c r="AT68" s="5"/>
      <c r="AU68" s="5"/>
      <c r="AV68" s="5"/>
      <c r="BA68" s="23"/>
    </row>
    <row r="69" spans="4:53" ht="8.1" customHeight="1" thickBot="1" x14ac:dyDescent="0.35">
      <c r="D69" s="24"/>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6"/>
    </row>
  </sheetData>
  <sheetProtection algorithmName="SHA-512" hashValue="fX0ZGJe5P1puO0p1oC3d6J9A+oVFJfBF9aGMpl4RaThdJSMupamG+peNv/MKOWagiwFLx8xGnvxIo9LXcw4YMw==" saltValue="19UTpZv2YWoFH0ejLll7Zg==" spinCount="100000" sheet="1" objects="1" scenarios="1"/>
  <mergeCells count="60">
    <mergeCell ref="D66:BA66"/>
    <mergeCell ref="D67:BA67"/>
    <mergeCell ref="D68:Z68"/>
    <mergeCell ref="AL68:AO68"/>
    <mergeCell ref="D59:AN59"/>
    <mergeCell ref="AT59:AY59"/>
    <mergeCell ref="D62:BA62"/>
    <mergeCell ref="D63:AO63"/>
    <mergeCell ref="AU63:AX63"/>
    <mergeCell ref="AR65:AX65"/>
    <mergeCell ref="D57:AL57"/>
    <mergeCell ref="AU57:AX57"/>
    <mergeCell ref="D42:AQ42"/>
    <mergeCell ref="AT42:AY42"/>
    <mergeCell ref="D45:BA45"/>
    <mergeCell ref="D46:AJ46"/>
    <mergeCell ref="AU46:AX46"/>
    <mergeCell ref="D48:AL48"/>
    <mergeCell ref="AU48:AX48"/>
    <mergeCell ref="D50:AN50"/>
    <mergeCell ref="AT50:AY50"/>
    <mergeCell ref="D54:BA54"/>
    <mergeCell ref="D55:AJ55"/>
    <mergeCell ref="AU55:AX55"/>
    <mergeCell ref="D35:BA35"/>
    <mergeCell ref="D36:AN36"/>
    <mergeCell ref="AU36:AX36"/>
    <mergeCell ref="AU38:AX38"/>
    <mergeCell ref="D40:AL40"/>
    <mergeCell ref="AU40:AX40"/>
    <mergeCell ref="BE26:BM26"/>
    <mergeCell ref="D28:AC28"/>
    <mergeCell ref="AU28:AX28"/>
    <mergeCell ref="D30:AE30"/>
    <mergeCell ref="AU30:AX30"/>
    <mergeCell ref="D32:AQ32"/>
    <mergeCell ref="AT32:AY32"/>
    <mergeCell ref="D20:AU20"/>
    <mergeCell ref="AW20:AZ20"/>
    <mergeCell ref="D23:BA23"/>
    <mergeCell ref="D24:AN24"/>
    <mergeCell ref="AU24:AX24"/>
    <mergeCell ref="D26:AP26"/>
    <mergeCell ref="AU26:AX26"/>
    <mergeCell ref="D12:AU12"/>
    <mergeCell ref="AW12:AZ12"/>
    <mergeCell ref="D14:AU14"/>
    <mergeCell ref="AW14:AZ14"/>
    <mergeCell ref="D16:AG16"/>
    <mergeCell ref="AH16:AV18"/>
    <mergeCell ref="AW16:AZ16"/>
    <mergeCell ref="D18:AG18"/>
    <mergeCell ref="AW18:AZ18"/>
    <mergeCell ref="D10:AU10"/>
    <mergeCell ref="AW10:AZ10"/>
    <mergeCell ref="C1:BB1"/>
    <mergeCell ref="D3:U3"/>
    <mergeCell ref="V3:AS3"/>
    <mergeCell ref="D4:BA6"/>
    <mergeCell ref="D8:BA8"/>
  </mergeCells>
  <dataValidations count="5">
    <dataValidation type="list" allowBlank="1" showInputMessage="1" showErrorMessage="1" sqref="AT60:AY60" xr:uid="{C190C7D9-B2EF-4F4B-B072-41C3275BFB9F}">
      <formula1>$BQ$12:$BQ$24</formula1>
    </dataValidation>
    <dataValidation type="list" allowBlank="1" showInputMessage="1" showErrorMessage="1" sqref="AU24:AX24 AU26:AX26 AU28:AX28 AU30:AX30 AU36:AX36 AU38:AX38 AU40:AX40 AU46:AX46 AU48:AX48 AU55:AX55 AU57:AX57 AU63:AX63 AL68:AO68" xr:uid="{D05A98E1-6484-42D2-904B-C736B0AD965D}">
      <formula1>$BP$7:$BP$9</formula1>
    </dataValidation>
    <dataValidation type="list" allowBlank="1" showInputMessage="1" showErrorMessage="1" sqref="AT32:AY32 AT42:AY44" xr:uid="{52EA1CED-A5C4-447F-8366-E75AB17173CB}">
      <formula1>$BP$11:$BP$16</formula1>
    </dataValidation>
    <dataValidation type="list" allowBlank="1" showInputMessage="1" showErrorMessage="1" sqref="AT50:AY50 AT59:AY59" xr:uid="{F72864B9-1758-4E0B-AF71-1E2788CAC847}">
      <formula1>$BQ$11:$BQ$17</formula1>
    </dataValidation>
    <dataValidation type="list" allowBlank="1" showInputMessage="1" showErrorMessage="1" sqref="AX58 AU49:AV49 AU47:AW47 AU56:AW56 AG29:AJ29 AG39:AJ39 AU25:AW25 AG53:AJ53 AU58:AV58 AX49" xr:uid="{C65102EB-85AF-46FA-A30A-0B20678F44A0}">
      <formula1>$BP$7:$BP$8</formula1>
    </dataValidation>
  </dataValidations>
  <printOptions horizontalCentered="1"/>
  <pageMargins left="0.7" right="0.7" top="0.75" bottom="0.75" header="0.3" footer="0.3"/>
  <pageSetup scale="98" fitToHeight="0" orientation="portrait" r:id="rId1"/>
  <headerFooter>
    <oddHeader>&amp;C&amp;G</oddHeader>
  </headerFooter>
  <drawing r:id="rId2"/>
  <legacyDrawingHF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67AF3-F56B-43AE-9D31-24612CF7EA60}">
  <sheetPr>
    <tabColor theme="2" tint="-0.89999084444715716"/>
    <pageSetUpPr fitToPage="1"/>
  </sheetPr>
  <dimension ref="B1:BR69"/>
  <sheetViews>
    <sheetView showGridLines="0" showRowColHeaders="0" zoomScaleNormal="100" workbookViewId="0">
      <selection activeCell="V3" sqref="V3:AS3"/>
    </sheetView>
  </sheetViews>
  <sheetFormatPr defaultRowHeight="14.4" x14ac:dyDescent="0.3"/>
  <cols>
    <col min="1" max="1" width="4.44140625" customWidth="1"/>
    <col min="2" max="2" width="27.6640625" customWidth="1"/>
    <col min="3" max="3" width="4.88671875" customWidth="1"/>
    <col min="4" max="60" width="1.6640625" customWidth="1"/>
    <col min="67" max="67" width="9" customWidth="1"/>
    <col min="68" max="68" width="6.33203125" hidden="1" customWidth="1"/>
    <col min="69" max="69" width="7.33203125" hidden="1" customWidth="1"/>
    <col min="70" max="70" width="0" hidden="1" customWidth="1"/>
  </cols>
  <sheetData>
    <row r="1" spans="2:70" ht="18" x14ac:dyDescent="0.35">
      <c r="C1" s="1093" t="s">
        <v>622</v>
      </c>
      <c r="D1" s="1093"/>
      <c r="E1" s="1093"/>
      <c r="F1" s="1093"/>
      <c r="G1" s="1093"/>
      <c r="H1" s="1093"/>
      <c r="I1" s="1093"/>
      <c r="J1" s="1093"/>
      <c r="K1" s="1093"/>
      <c r="L1" s="1093"/>
      <c r="M1" s="1093"/>
      <c r="N1" s="1093"/>
      <c r="O1" s="1093"/>
      <c r="P1" s="1093"/>
      <c r="Q1" s="1093"/>
      <c r="R1" s="1093"/>
      <c r="S1" s="1093"/>
      <c r="T1" s="1093"/>
      <c r="U1" s="1093"/>
      <c r="V1" s="1093"/>
      <c r="W1" s="1093"/>
      <c r="X1" s="1093"/>
      <c r="Y1" s="1093"/>
      <c r="Z1" s="1093"/>
      <c r="AA1" s="1093"/>
      <c r="AB1" s="1093"/>
      <c r="AC1" s="1093"/>
      <c r="AD1" s="1093"/>
      <c r="AE1" s="1093"/>
      <c r="AF1" s="1093"/>
      <c r="AG1" s="1093"/>
      <c r="AH1" s="1093"/>
      <c r="AI1" s="1093"/>
      <c r="AJ1" s="1093"/>
      <c r="AK1" s="1093"/>
      <c r="AL1" s="1093"/>
      <c r="AM1" s="1093"/>
      <c r="AN1" s="1093"/>
      <c r="AO1" s="1093"/>
      <c r="AP1" s="1093"/>
      <c r="AQ1" s="1093"/>
      <c r="AR1" s="1093"/>
      <c r="AS1" s="1093"/>
      <c r="AT1" s="1093"/>
      <c r="AU1" s="1093"/>
      <c r="AV1" s="1093"/>
      <c r="AW1" s="1093"/>
      <c r="AX1" s="1093"/>
      <c r="AY1" s="1093"/>
      <c r="AZ1" s="1093"/>
      <c r="BA1" s="1093"/>
      <c r="BB1" s="1093"/>
    </row>
    <row r="2" spans="2:70" ht="18.600000000000001" thickBot="1" x14ac:dyDescent="0.4">
      <c r="C2" s="114"/>
      <c r="D2" s="114"/>
      <c r="E2" s="114"/>
      <c r="F2" s="114"/>
      <c r="G2" s="114"/>
      <c r="H2" s="114"/>
      <c r="I2" s="114"/>
      <c r="J2" s="114"/>
      <c r="K2" s="114"/>
      <c r="L2" s="114"/>
      <c r="M2" s="114"/>
      <c r="N2" s="114"/>
      <c r="O2" s="114"/>
      <c r="P2" s="114"/>
      <c r="Q2" s="114"/>
      <c r="R2" s="114"/>
      <c r="S2" s="114"/>
      <c r="T2" s="114"/>
      <c r="U2" s="114"/>
      <c r="V2" s="114"/>
      <c r="W2" s="114"/>
      <c r="X2" s="114"/>
      <c r="Y2" s="114"/>
      <c r="Z2" s="114"/>
      <c r="AA2" s="114"/>
      <c r="AB2" s="114"/>
      <c r="AC2" s="114"/>
      <c r="AD2" s="114"/>
      <c r="AE2" s="114"/>
      <c r="AF2" s="114"/>
      <c r="AG2" s="114"/>
      <c r="AH2" s="114"/>
      <c r="AI2" s="114"/>
      <c r="AJ2" s="114"/>
      <c r="AK2" s="114"/>
      <c r="AL2" s="114"/>
      <c r="AM2" s="114"/>
      <c r="AN2" s="114"/>
      <c r="AO2" s="114"/>
      <c r="AP2" s="114"/>
      <c r="AQ2" s="114"/>
      <c r="AR2" s="114"/>
      <c r="AS2" s="114"/>
      <c r="AT2" s="114"/>
      <c r="AU2" s="114"/>
      <c r="AV2" s="114"/>
      <c r="AW2" s="114"/>
      <c r="AX2" s="114"/>
      <c r="AY2" s="114"/>
      <c r="AZ2" s="114"/>
      <c r="BA2" s="114"/>
      <c r="BB2" s="114"/>
    </row>
    <row r="3" spans="2:70" ht="18.600000000000001" thickBot="1" x14ac:dyDescent="0.4">
      <c r="C3" s="114"/>
      <c r="D3" s="1506" t="s">
        <v>184</v>
      </c>
      <c r="E3" s="1507"/>
      <c r="F3" s="1507"/>
      <c r="G3" s="1507"/>
      <c r="H3" s="1507"/>
      <c r="I3" s="1507"/>
      <c r="J3" s="1507"/>
      <c r="K3" s="1507"/>
      <c r="L3" s="1507"/>
      <c r="M3" s="1507"/>
      <c r="N3" s="1507"/>
      <c r="O3" s="1507"/>
      <c r="P3" s="1507"/>
      <c r="Q3" s="1507"/>
      <c r="R3" s="1507"/>
      <c r="S3" s="1507"/>
      <c r="T3" s="1507"/>
      <c r="U3" s="1508"/>
      <c r="V3" s="1510"/>
      <c r="W3" s="1510"/>
      <c r="X3" s="1510"/>
      <c r="Y3" s="1510"/>
      <c r="Z3" s="1510"/>
      <c r="AA3" s="1510"/>
      <c r="AB3" s="1510"/>
      <c r="AC3" s="1510"/>
      <c r="AD3" s="1510"/>
      <c r="AE3" s="1510"/>
      <c r="AF3" s="1510"/>
      <c r="AG3" s="1510"/>
      <c r="AH3" s="1510"/>
      <c r="AI3" s="1510"/>
      <c r="AJ3" s="1510"/>
      <c r="AK3" s="1510"/>
      <c r="AL3" s="1510"/>
      <c r="AM3" s="1510"/>
      <c r="AN3" s="1510"/>
      <c r="AO3" s="1510"/>
      <c r="AP3" s="1510"/>
      <c r="AQ3" s="1510"/>
      <c r="AR3" s="1510"/>
      <c r="AS3" s="1511"/>
      <c r="AT3" s="114"/>
      <c r="AU3" s="114"/>
      <c r="AV3" s="114"/>
      <c r="AW3" s="114"/>
      <c r="AX3" s="114"/>
      <c r="AY3" s="114"/>
      <c r="AZ3" s="114"/>
      <c r="BA3" s="114"/>
      <c r="BB3" s="114"/>
    </row>
    <row r="4" spans="2:70" ht="15.75" customHeight="1" x14ac:dyDescent="0.3">
      <c r="D4" s="1512" t="s">
        <v>185</v>
      </c>
      <c r="E4" s="1513"/>
      <c r="F4" s="1513"/>
      <c r="G4" s="1513"/>
      <c r="H4" s="1513"/>
      <c r="I4" s="1513"/>
      <c r="J4" s="1513"/>
      <c r="K4" s="1513"/>
      <c r="L4" s="1513"/>
      <c r="M4" s="1513"/>
      <c r="N4" s="1513"/>
      <c r="O4" s="1513"/>
      <c r="P4" s="1513"/>
      <c r="Q4" s="1513"/>
      <c r="R4" s="1513"/>
      <c r="S4" s="1513"/>
      <c r="T4" s="1513"/>
      <c r="U4" s="1513"/>
      <c r="V4" s="1513"/>
      <c r="W4" s="1513"/>
      <c r="X4" s="1513"/>
      <c r="Y4" s="1513"/>
      <c r="Z4" s="1513"/>
      <c r="AA4" s="1513"/>
      <c r="AB4" s="1513"/>
      <c r="AC4" s="1513"/>
      <c r="AD4" s="1513"/>
      <c r="AE4" s="1513"/>
      <c r="AF4" s="1513"/>
      <c r="AG4" s="1513"/>
      <c r="AH4" s="1513"/>
      <c r="AI4" s="1513"/>
      <c r="AJ4" s="1513"/>
      <c r="AK4" s="1513"/>
      <c r="AL4" s="1513"/>
      <c r="AM4" s="1513"/>
      <c r="AN4" s="1513"/>
      <c r="AO4" s="1513"/>
      <c r="AP4" s="1513"/>
      <c r="AQ4" s="1513"/>
      <c r="AR4" s="1513"/>
      <c r="AS4" s="1513"/>
      <c r="AT4" s="1513"/>
      <c r="AU4" s="1513"/>
      <c r="AV4" s="1513"/>
      <c r="AW4" s="1513"/>
      <c r="AX4" s="1513"/>
      <c r="AY4" s="1513"/>
      <c r="AZ4" s="1513"/>
      <c r="BA4" s="1514"/>
      <c r="BB4" s="115"/>
    </row>
    <row r="5" spans="2:70" x14ac:dyDescent="0.3">
      <c r="C5" s="115"/>
      <c r="D5" s="1515"/>
      <c r="E5" s="1516"/>
      <c r="F5" s="1516"/>
      <c r="G5" s="1516"/>
      <c r="H5" s="1516"/>
      <c r="I5" s="1516"/>
      <c r="J5" s="1516"/>
      <c r="K5" s="1516"/>
      <c r="L5" s="1516"/>
      <c r="M5" s="1516"/>
      <c r="N5" s="1516"/>
      <c r="O5" s="1516"/>
      <c r="P5" s="1516"/>
      <c r="Q5" s="1516"/>
      <c r="R5" s="1516"/>
      <c r="S5" s="1516"/>
      <c r="T5" s="1516"/>
      <c r="U5" s="1516"/>
      <c r="V5" s="1516"/>
      <c r="W5" s="1516"/>
      <c r="X5" s="1516"/>
      <c r="Y5" s="1516"/>
      <c r="Z5" s="1516"/>
      <c r="AA5" s="1516"/>
      <c r="AB5" s="1516"/>
      <c r="AC5" s="1516"/>
      <c r="AD5" s="1516"/>
      <c r="AE5" s="1516"/>
      <c r="AF5" s="1516"/>
      <c r="AG5" s="1516"/>
      <c r="AH5" s="1516"/>
      <c r="AI5" s="1516"/>
      <c r="AJ5" s="1516"/>
      <c r="AK5" s="1516"/>
      <c r="AL5" s="1516"/>
      <c r="AM5" s="1516"/>
      <c r="AN5" s="1516"/>
      <c r="AO5" s="1516"/>
      <c r="AP5" s="1516"/>
      <c r="AQ5" s="1516"/>
      <c r="AR5" s="1516"/>
      <c r="AS5" s="1516"/>
      <c r="AT5" s="1516"/>
      <c r="AU5" s="1516"/>
      <c r="AV5" s="1516"/>
      <c r="AW5" s="1516"/>
      <c r="AX5" s="1516"/>
      <c r="AY5" s="1516"/>
      <c r="AZ5" s="1516"/>
      <c r="BA5" s="1517"/>
      <c r="BB5" s="115"/>
    </row>
    <row r="6" spans="2:70" ht="15" thickBot="1" x14ac:dyDescent="0.35">
      <c r="B6" s="5"/>
      <c r="C6" s="115"/>
      <c r="D6" s="1518"/>
      <c r="E6" s="1519"/>
      <c r="F6" s="1519"/>
      <c r="G6" s="1519"/>
      <c r="H6" s="1519"/>
      <c r="I6" s="1519"/>
      <c r="J6" s="1519"/>
      <c r="K6" s="1519"/>
      <c r="L6" s="1519"/>
      <c r="M6" s="1519"/>
      <c r="N6" s="1519"/>
      <c r="O6" s="1519"/>
      <c r="P6" s="1519"/>
      <c r="Q6" s="1519"/>
      <c r="R6" s="1519"/>
      <c r="S6" s="1519"/>
      <c r="T6" s="1519"/>
      <c r="U6" s="1519"/>
      <c r="V6" s="1519"/>
      <c r="W6" s="1519"/>
      <c r="X6" s="1519"/>
      <c r="Y6" s="1519"/>
      <c r="Z6" s="1519"/>
      <c r="AA6" s="1519"/>
      <c r="AB6" s="1519"/>
      <c r="AC6" s="1519"/>
      <c r="AD6" s="1519"/>
      <c r="AE6" s="1519"/>
      <c r="AF6" s="1519"/>
      <c r="AG6" s="1519"/>
      <c r="AH6" s="1519"/>
      <c r="AI6" s="1519"/>
      <c r="AJ6" s="1519"/>
      <c r="AK6" s="1519"/>
      <c r="AL6" s="1519"/>
      <c r="AM6" s="1519"/>
      <c r="AN6" s="1519"/>
      <c r="AO6" s="1519"/>
      <c r="AP6" s="1519"/>
      <c r="AQ6" s="1519"/>
      <c r="AR6" s="1519"/>
      <c r="AS6" s="1519"/>
      <c r="AT6" s="1519"/>
      <c r="AU6" s="1519"/>
      <c r="AV6" s="1519"/>
      <c r="AW6" s="1519"/>
      <c r="AX6" s="1519"/>
      <c r="AY6" s="1519"/>
      <c r="AZ6" s="1519"/>
      <c r="BA6" s="1520"/>
      <c r="BB6" s="115"/>
    </row>
    <row r="7" spans="2:70" ht="15" thickBot="1" x14ac:dyDescent="0.35"/>
    <row r="8" spans="2:70" x14ac:dyDescent="0.3">
      <c r="D8" s="1122" t="s">
        <v>186</v>
      </c>
      <c r="E8" s="1123"/>
      <c r="F8" s="1123"/>
      <c r="G8" s="1123"/>
      <c r="H8" s="1123"/>
      <c r="I8" s="1123"/>
      <c r="J8" s="1123"/>
      <c r="K8" s="1123"/>
      <c r="L8" s="1123"/>
      <c r="M8" s="1123"/>
      <c r="N8" s="1123"/>
      <c r="O8" s="1123"/>
      <c r="P8" s="1123"/>
      <c r="Q8" s="1123"/>
      <c r="R8" s="1123"/>
      <c r="S8" s="1123"/>
      <c r="T8" s="1123"/>
      <c r="U8" s="1123"/>
      <c r="V8" s="1123"/>
      <c r="W8" s="1123"/>
      <c r="X8" s="1123"/>
      <c r="Y8" s="1123"/>
      <c r="Z8" s="1123"/>
      <c r="AA8" s="1123"/>
      <c r="AB8" s="1123"/>
      <c r="AC8" s="1123"/>
      <c r="AD8" s="1123"/>
      <c r="AE8" s="1123"/>
      <c r="AF8" s="1123"/>
      <c r="AG8" s="1123"/>
      <c r="AH8" s="1123"/>
      <c r="AI8" s="1123"/>
      <c r="AJ8" s="1123"/>
      <c r="AK8" s="1123"/>
      <c r="AL8" s="1123"/>
      <c r="AM8" s="1123"/>
      <c r="AN8" s="1123"/>
      <c r="AO8" s="1123"/>
      <c r="AP8" s="1123"/>
      <c r="AQ8" s="1123"/>
      <c r="AR8" s="1123"/>
      <c r="AS8" s="1123"/>
      <c r="AT8" s="1123"/>
      <c r="AU8" s="1123"/>
      <c r="AV8" s="1123"/>
      <c r="AW8" s="1123"/>
      <c r="AX8" s="1123"/>
      <c r="AY8" s="1123"/>
      <c r="AZ8" s="1123"/>
      <c r="BA8" s="1124"/>
      <c r="BP8" t="s">
        <v>187</v>
      </c>
    </row>
    <row r="9" spans="2:70" ht="8.1" customHeight="1" x14ac:dyDescent="0.3">
      <c r="D9" s="840"/>
      <c r="E9" s="113"/>
      <c r="F9" s="113"/>
      <c r="G9" s="113"/>
      <c r="H9" s="113"/>
      <c r="I9" s="113"/>
      <c r="J9" s="113"/>
      <c r="K9" s="113"/>
      <c r="L9" s="113"/>
      <c r="M9" s="113"/>
      <c r="N9" s="113"/>
      <c r="O9" s="113"/>
      <c r="P9" s="113"/>
      <c r="Q9" s="113"/>
      <c r="R9" s="113"/>
      <c r="S9" s="113"/>
      <c r="T9" s="113"/>
      <c r="U9" s="113"/>
      <c r="V9" s="113"/>
      <c r="W9" s="113"/>
      <c r="X9" s="113"/>
      <c r="Y9" s="113"/>
      <c r="Z9" s="113"/>
      <c r="AA9" s="113"/>
      <c r="AB9" s="113"/>
      <c r="AC9" s="113"/>
      <c r="AD9" s="113"/>
      <c r="AE9" s="113"/>
      <c r="AF9" s="113"/>
      <c r="AG9" s="113"/>
      <c r="AH9" s="113"/>
      <c r="AI9" s="113"/>
      <c r="AJ9" s="113"/>
      <c r="AK9" s="113"/>
      <c r="AL9" s="113"/>
      <c r="AM9" s="113"/>
      <c r="AN9" s="113"/>
      <c r="AO9" s="113"/>
      <c r="AP9" s="113"/>
      <c r="AQ9" s="113"/>
      <c r="AR9" s="113"/>
      <c r="AS9" s="113"/>
      <c r="AT9" s="113"/>
      <c r="AU9" s="113"/>
      <c r="AW9" s="47"/>
      <c r="AX9" s="47"/>
      <c r="AY9" s="47"/>
      <c r="AZ9" s="47"/>
      <c r="BA9" s="23"/>
      <c r="BP9" t="s">
        <v>41</v>
      </c>
    </row>
    <row r="10" spans="2:70" x14ac:dyDescent="0.3">
      <c r="D10" s="1490" t="s">
        <v>714</v>
      </c>
      <c r="E10" s="1491"/>
      <c r="F10" s="1491"/>
      <c r="G10" s="1491"/>
      <c r="H10" s="1491"/>
      <c r="I10" s="1491"/>
      <c r="J10" s="1491"/>
      <c r="K10" s="1491"/>
      <c r="L10" s="1491"/>
      <c r="M10" s="1491"/>
      <c r="N10" s="1491"/>
      <c r="O10" s="1491"/>
      <c r="P10" s="1491"/>
      <c r="Q10" s="1491"/>
      <c r="R10" s="1491"/>
      <c r="S10" s="1491"/>
      <c r="T10" s="1491"/>
      <c r="U10" s="1491"/>
      <c r="V10" s="1491"/>
      <c r="W10" s="1491"/>
      <c r="X10" s="1491"/>
      <c r="Y10" s="1491"/>
      <c r="Z10" s="1491"/>
      <c r="AA10" s="1491"/>
      <c r="AB10" s="1491"/>
      <c r="AC10" s="1491"/>
      <c r="AD10" s="1491"/>
      <c r="AE10" s="1491"/>
      <c r="AF10" s="1491"/>
      <c r="AG10" s="1491"/>
      <c r="AH10" s="1491"/>
      <c r="AI10" s="1491"/>
      <c r="AJ10" s="1491"/>
      <c r="AK10" s="1491"/>
      <c r="AL10" s="1491"/>
      <c r="AM10" s="1491"/>
      <c r="AN10" s="1491"/>
      <c r="AO10" s="1491"/>
      <c r="AP10" s="1491"/>
      <c r="AQ10" s="1491"/>
      <c r="AR10" s="1491"/>
      <c r="AS10" s="1491"/>
      <c r="AT10" s="1491"/>
      <c r="AU10" s="1491"/>
      <c r="AW10" s="1200"/>
      <c r="AX10" s="1201"/>
      <c r="AY10" s="1201"/>
      <c r="AZ10" s="1342"/>
      <c r="BA10" s="23"/>
    </row>
    <row r="11" spans="2:70" ht="8.1" customHeight="1" x14ac:dyDescent="0.3">
      <c r="D11" s="840"/>
      <c r="E11" s="113"/>
      <c r="F11" s="113"/>
      <c r="G11" s="113"/>
      <c r="H11" s="113"/>
      <c r="I11" s="113"/>
      <c r="J11" s="113"/>
      <c r="K11" s="113"/>
      <c r="L11" s="113"/>
      <c r="M11" s="113"/>
      <c r="N11" s="113"/>
      <c r="O11" s="113"/>
      <c r="P11" s="113"/>
      <c r="Q11" s="113"/>
      <c r="R11" s="113"/>
      <c r="S11" s="113"/>
      <c r="T11" s="113"/>
      <c r="U11" s="113"/>
      <c r="V11" s="113"/>
      <c r="W11" s="113"/>
      <c r="X11" s="113"/>
      <c r="Y11" s="113"/>
      <c r="Z11" s="113"/>
      <c r="AA11" s="113"/>
      <c r="AB11" s="113"/>
      <c r="AC11" s="113"/>
      <c r="AD11" s="113"/>
      <c r="AE11" s="113"/>
      <c r="AF11" s="113"/>
      <c r="AG11" s="113"/>
      <c r="AH11" s="113"/>
      <c r="AI11" s="113"/>
      <c r="AJ11" s="113"/>
      <c r="AK11" s="113"/>
      <c r="AL11" s="113"/>
      <c r="AM11" s="113"/>
      <c r="AN11" s="113"/>
      <c r="AO11" s="113"/>
      <c r="AP11" s="113"/>
      <c r="AQ11" s="113"/>
      <c r="AR11" s="113"/>
      <c r="AS11" s="113"/>
      <c r="AT11" s="113"/>
      <c r="AU11" s="113"/>
      <c r="AW11" s="47"/>
      <c r="AX11" s="47"/>
      <c r="AY11" s="47"/>
      <c r="AZ11" s="47"/>
      <c r="BA11" s="23"/>
    </row>
    <row r="12" spans="2:70" x14ac:dyDescent="0.3">
      <c r="D12" s="1490" t="s">
        <v>702</v>
      </c>
      <c r="E12" s="1491"/>
      <c r="F12" s="1491"/>
      <c r="G12" s="1491"/>
      <c r="H12" s="1491"/>
      <c r="I12" s="1491"/>
      <c r="J12" s="1491"/>
      <c r="K12" s="1491"/>
      <c r="L12" s="1491"/>
      <c r="M12" s="1491"/>
      <c r="N12" s="1491"/>
      <c r="O12" s="1491"/>
      <c r="P12" s="1491"/>
      <c r="Q12" s="1491"/>
      <c r="R12" s="1491"/>
      <c r="S12" s="1491"/>
      <c r="T12" s="1491"/>
      <c r="U12" s="1491"/>
      <c r="V12" s="1491"/>
      <c r="W12" s="1491"/>
      <c r="X12" s="1491"/>
      <c r="Y12" s="1491"/>
      <c r="Z12" s="1491"/>
      <c r="AA12" s="1491"/>
      <c r="AB12" s="1491"/>
      <c r="AC12" s="1491"/>
      <c r="AD12" s="1491"/>
      <c r="AE12" s="1491"/>
      <c r="AF12" s="1491"/>
      <c r="AG12" s="1491"/>
      <c r="AH12" s="1491"/>
      <c r="AI12" s="1491"/>
      <c r="AJ12" s="1491"/>
      <c r="AK12" s="1491"/>
      <c r="AL12" s="1491"/>
      <c r="AM12" s="1491"/>
      <c r="AN12" s="1491"/>
      <c r="AO12" s="1491"/>
      <c r="AP12" s="1491"/>
      <c r="AQ12" s="1491"/>
      <c r="AR12" s="1491"/>
      <c r="AS12" s="1491"/>
      <c r="AT12" s="1491"/>
      <c r="AU12" s="1491"/>
      <c r="AW12" s="1200"/>
      <c r="AX12" s="1201"/>
      <c r="AY12" s="1201"/>
      <c r="AZ12" s="1342"/>
      <c r="BA12" s="23"/>
      <c r="BP12" t="s">
        <v>190</v>
      </c>
      <c r="BQ12" t="s">
        <v>194</v>
      </c>
      <c r="BR12" t="s">
        <v>40</v>
      </c>
    </row>
    <row r="13" spans="2:70" ht="8.1" customHeight="1" x14ac:dyDescent="0.3">
      <c r="D13" s="840"/>
      <c r="E13" s="113"/>
      <c r="F13" s="113"/>
      <c r="G13" s="113"/>
      <c r="H13" s="113"/>
      <c r="I13" s="113"/>
      <c r="J13" s="113"/>
      <c r="K13" s="113"/>
      <c r="L13" s="113"/>
      <c r="M13" s="113"/>
      <c r="N13" s="113"/>
      <c r="O13" s="113"/>
      <c r="P13" s="113"/>
      <c r="Q13" s="113"/>
      <c r="R13" s="113"/>
      <c r="S13" s="113"/>
      <c r="T13" s="113"/>
      <c r="U13" s="113"/>
      <c r="V13" s="113"/>
      <c r="W13" s="113"/>
      <c r="X13" s="113"/>
      <c r="Y13" s="113"/>
      <c r="Z13" s="113"/>
      <c r="AA13" s="113"/>
      <c r="AB13" s="113"/>
      <c r="AC13" s="113"/>
      <c r="AD13" s="113"/>
      <c r="AE13" s="113"/>
      <c r="AF13" s="113"/>
      <c r="AG13" s="113"/>
      <c r="AH13" s="113"/>
      <c r="AI13" s="113"/>
      <c r="AJ13" s="113"/>
      <c r="AK13" s="113"/>
      <c r="AL13" s="113"/>
      <c r="AM13" s="113"/>
      <c r="AN13" s="113"/>
      <c r="AO13" s="113"/>
      <c r="AP13" s="113"/>
      <c r="AQ13" s="113"/>
      <c r="AR13" s="113"/>
      <c r="AS13" s="113"/>
      <c r="AT13" s="113"/>
      <c r="AU13" s="113"/>
      <c r="AW13" s="47"/>
      <c r="AX13" s="47"/>
      <c r="AY13" s="47"/>
      <c r="AZ13" s="47"/>
      <c r="BA13" s="23"/>
      <c r="BP13" t="s">
        <v>191</v>
      </c>
      <c r="BQ13" t="s">
        <v>207</v>
      </c>
      <c r="BR13" t="s">
        <v>41</v>
      </c>
    </row>
    <row r="14" spans="2:70" x14ac:dyDescent="0.3">
      <c r="D14" s="1490" t="s">
        <v>701</v>
      </c>
      <c r="E14" s="1491"/>
      <c r="F14" s="1491"/>
      <c r="G14" s="1491"/>
      <c r="H14" s="1491"/>
      <c r="I14" s="1491"/>
      <c r="J14" s="1491"/>
      <c r="K14" s="1491"/>
      <c r="L14" s="1491"/>
      <c r="M14" s="1491"/>
      <c r="N14" s="1491"/>
      <c r="O14" s="1491"/>
      <c r="P14" s="1491"/>
      <c r="Q14" s="1491"/>
      <c r="R14" s="1491"/>
      <c r="S14" s="1491"/>
      <c r="T14" s="1491"/>
      <c r="U14" s="1491"/>
      <c r="V14" s="1491"/>
      <c r="W14" s="1491"/>
      <c r="X14" s="1491"/>
      <c r="Y14" s="1491"/>
      <c r="Z14" s="1491"/>
      <c r="AA14" s="1491"/>
      <c r="AB14" s="1491"/>
      <c r="AC14" s="1491"/>
      <c r="AD14" s="1491"/>
      <c r="AE14" s="1491"/>
      <c r="AF14" s="1491"/>
      <c r="AG14" s="1491"/>
      <c r="AH14" s="1491"/>
      <c r="AI14" s="1491"/>
      <c r="AJ14" s="1491"/>
      <c r="AK14" s="1491"/>
      <c r="AL14" s="1491"/>
      <c r="AM14" s="1491"/>
      <c r="AN14" s="1491"/>
      <c r="AO14" s="1491"/>
      <c r="AP14" s="1491"/>
      <c r="AQ14" s="1491"/>
      <c r="AR14" s="1491"/>
      <c r="AS14" s="1491"/>
      <c r="AT14" s="1491"/>
      <c r="AU14" s="1491"/>
      <c r="AW14" s="1200"/>
      <c r="AX14" s="1201"/>
      <c r="AY14" s="1201"/>
      <c r="AZ14" s="1342"/>
      <c r="BA14" s="23"/>
      <c r="BI14" s="47"/>
      <c r="BP14" t="s">
        <v>192</v>
      </c>
      <c r="BQ14" t="s">
        <v>208</v>
      </c>
    </row>
    <row r="15" spans="2:70" ht="8.1" customHeight="1" x14ac:dyDescent="0.3">
      <c r="D15" s="840"/>
      <c r="E15" s="113"/>
      <c r="F15" s="113"/>
      <c r="G15" s="113"/>
      <c r="H15" s="113"/>
      <c r="I15" s="113"/>
      <c r="J15" s="113"/>
      <c r="K15" s="113"/>
      <c r="L15" s="113"/>
      <c r="M15" s="113"/>
      <c r="N15" s="113"/>
      <c r="O15" s="113"/>
      <c r="P15" s="113"/>
      <c r="Q15" s="113"/>
      <c r="R15" s="113"/>
      <c r="S15" s="113"/>
      <c r="T15" s="113"/>
      <c r="U15" s="113"/>
      <c r="V15" s="113"/>
      <c r="W15" s="113"/>
      <c r="X15" s="113"/>
      <c r="Y15" s="113"/>
      <c r="Z15" s="113"/>
      <c r="AA15" s="113"/>
      <c r="AB15" s="113"/>
      <c r="AC15" s="113"/>
      <c r="AD15" s="113"/>
      <c r="AE15" s="113"/>
      <c r="AF15" s="113"/>
      <c r="AG15" s="113"/>
      <c r="AH15" s="113"/>
      <c r="AI15" s="113"/>
      <c r="AJ15" s="113"/>
      <c r="AK15" s="113"/>
      <c r="AL15" s="113"/>
      <c r="AM15" s="113"/>
      <c r="AN15" s="113"/>
      <c r="AO15" s="113"/>
      <c r="AP15" s="113"/>
      <c r="AQ15" s="113"/>
      <c r="AR15" s="113"/>
      <c r="AS15" s="113"/>
      <c r="AT15" s="113"/>
      <c r="AU15" s="113"/>
      <c r="AW15" s="47"/>
      <c r="AX15" s="47"/>
      <c r="AY15" s="47"/>
      <c r="AZ15" s="47"/>
      <c r="BA15" s="23"/>
      <c r="BI15" s="47"/>
      <c r="BP15" t="s">
        <v>193</v>
      </c>
      <c r="BQ15" t="s">
        <v>209</v>
      </c>
    </row>
    <row r="16" spans="2:70" ht="15" customHeight="1" x14ac:dyDescent="0.3">
      <c r="D16" s="1490" t="s">
        <v>703</v>
      </c>
      <c r="E16" s="1491"/>
      <c r="F16" s="1491"/>
      <c r="G16" s="1491"/>
      <c r="H16" s="1491"/>
      <c r="I16" s="1491"/>
      <c r="J16" s="1491"/>
      <c r="K16" s="1491"/>
      <c r="L16" s="1491"/>
      <c r="M16" s="1491"/>
      <c r="N16" s="1491"/>
      <c r="O16" s="1491"/>
      <c r="P16" s="1491"/>
      <c r="Q16" s="1491"/>
      <c r="R16" s="1491"/>
      <c r="S16" s="1491"/>
      <c r="T16" s="1491"/>
      <c r="U16" s="1491"/>
      <c r="V16" s="1491"/>
      <c r="W16" s="1491"/>
      <c r="X16" s="1491"/>
      <c r="Y16" s="1491"/>
      <c r="Z16" s="1491"/>
      <c r="AA16" s="1491"/>
      <c r="AB16" s="1491"/>
      <c r="AC16" s="1491"/>
      <c r="AD16" s="1491"/>
      <c r="AE16" s="1491"/>
      <c r="AF16" s="1491"/>
      <c r="AG16" s="1491"/>
      <c r="AH16" s="1502" t="s">
        <v>705</v>
      </c>
      <c r="AI16" s="1502"/>
      <c r="AJ16" s="1502"/>
      <c r="AK16" s="1502"/>
      <c r="AL16" s="1502"/>
      <c r="AM16" s="1502"/>
      <c r="AN16" s="1502"/>
      <c r="AO16" s="1502"/>
      <c r="AP16" s="1502"/>
      <c r="AQ16" s="1502"/>
      <c r="AR16" s="1502"/>
      <c r="AS16" s="1502"/>
      <c r="AT16" s="1502"/>
      <c r="AU16" s="1502"/>
      <c r="AV16" s="1502"/>
      <c r="AW16" s="1200"/>
      <c r="AX16" s="1201"/>
      <c r="AY16" s="1201"/>
      <c r="AZ16" s="1342"/>
      <c r="BA16" s="23"/>
      <c r="BP16" t="s">
        <v>194</v>
      </c>
      <c r="BQ16" t="s">
        <v>210</v>
      </c>
    </row>
    <row r="17" spans="4:69" ht="8.1" customHeight="1" x14ac:dyDescent="0.3">
      <c r="D17" s="840"/>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502"/>
      <c r="AI17" s="1502"/>
      <c r="AJ17" s="1502"/>
      <c r="AK17" s="1502"/>
      <c r="AL17" s="1502"/>
      <c r="AM17" s="1502"/>
      <c r="AN17" s="1502"/>
      <c r="AO17" s="1502"/>
      <c r="AP17" s="1502"/>
      <c r="AQ17" s="1502"/>
      <c r="AR17" s="1502"/>
      <c r="AS17" s="1502"/>
      <c r="AT17" s="1502"/>
      <c r="AU17" s="1502"/>
      <c r="AV17" s="1502"/>
      <c r="AW17" s="47"/>
      <c r="AX17" s="47"/>
      <c r="AY17" s="47"/>
      <c r="AZ17" s="47"/>
      <c r="BA17" s="23"/>
      <c r="BQ17" t="s">
        <v>211</v>
      </c>
    </row>
    <row r="18" spans="4:69" x14ac:dyDescent="0.3">
      <c r="D18" s="1490" t="s">
        <v>706</v>
      </c>
      <c r="E18" s="1491"/>
      <c r="F18" s="1491"/>
      <c r="G18" s="1491"/>
      <c r="H18" s="1491"/>
      <c r="I18" s="1491"/>
      <c r="J18" s="1491"/>
      <c r="K18" s="1491"/>
      <c r="L18" s="1491"/>
      <c r="M18" s="1491"/>
      <c r="N18" s="1491"/>
      <c r="O18" s="1491"/>
      <c r="P18" s="1491"/>
      <c r="Q18" s="1491"/>
      <c r="R18" s="1491"/>
      <c r="S18" s="1491"/>
      <c r="T18" s="1491"/>
      <c r="U18" s="1491"/>
      <c r="V18" s="1491"/>
      <c r="W18" s="1491"/>
      <c r="X18" s="1491"/>
      <c r="Y18" s="1491"/>
      <c r="Z18" s="1491"/>
      <c r="AA18" s="1491"/>
      <c r="AB18" s="1491"/>
      <c r="AC18" s="1491"/>
      <c r="AD18" s="1491"/>
      <c r="AE18" s="1491"/>
      <c r="AF18" s="1491"/>
      <c r="AG18" s="1491"/>
      <c r="AH18" s="1502"/>
      <c r="AI18" s="1502"/>
      <c r="AJ18" s="1502"/>
      <c r="AK18" s="1502"/>
      <c r="AL18" s="1502"/>
      <c r="AM18" s="1502"/>
      <c r="AN18" s="1502"/>
      <c r="AO18" s="1502"/>
      <c r="AP18" s="1502"/>
      <c r="AQ18" s="1502"/>
      <c r="AR18" s="1502"/>
      <c r="AS18" s="1502"/>
      <c r="AT18" s="1502"/>
      <c r="AU18" s="1502"/>
      <c r="AV18" s="1502"/>
      <c r="AW18" s="1200"/>
      <c r="AX18" s="1201"/>
      <c r="AY18" s="1201"/>
      <c r="AZ18" s="1342"/>
      <c r="BA18" s="23"/>
    </row>
    <row r="19" spans="4:69" x14ac:dyDescent="0.3">
      <c r="D19" s="840"/>
      <c r="E19" s="113"/>
      <c r="F19" s="113"/>
      <c r="G19" s="113"/>
      <c r="H19" s="113"/>
      <c r="I19" s="113"/>
      <c r="J19" s="113"/>
      <c r="K19" s="113"/>
      <c r="L19" s="113"/>
      <c r="M19" s="113"/>
      <c r="N19" s="113"/>
      <c r="O19" s="113"/>
      <c r="P19" s="113"/>
      <c r="Q19" s="113"/>
      <c r="R19" s="113"/>
      <c r="S19" s="113"/>
      <c r="T19" s="113"/>
      <c r="U19" s="113"/>
      <c r="V19" s="113"/>
      <c r="W19" s="113"/>
      <c r="X19" s="113"/>
      <c r="Y19" s="113"/>
      <c r="Z19" s="113"/>
      <c r="AA19" s="113"/>
      <c r="AB19" s="113"/>
      <c r="AC19" s="113"/>
      <c r="AD19" s="113"/>
      <c r="AE19" s="113"/>
      <c r="AF19" s="113"/>
      <c r="AG19" s="113"/>
      <c r="AH19" s="841"/>
      <c r="AI19" s="841"/>
      <c r="AJ19" s="841"/>
      <c r="AK19" s="841"/>
      <c r="AL19" s="841"/>
      <c r="AM19" s="841"/>
      <c r="AN19" s="841"/>
      <c r="AO19" s="841"/>
      <c r="AP19" s="841"/>
      <c r="AQ19" s="841"/>
      <c r="AR19" s="841"/>
      <c r="AS19" s="841"/>
      <c r="AT19" s="841"/>
      <c r="AU19" s="841"/>
      <c r="AV19" s="841"/>
      <c r="AW19" s="47"/>
      <c r="AX19" s="47"/>
      <c r="AY19" s="47"/>
      <c r="AZ19" s="47"/>
      <c r="BA19" s="23"/>
    </row>
    <row r="20" spans="4:69" x14ac:dyDescent="0.3">
      <c r="D20" s="1490" t="s">
        <v>188</v>
      </c>
      <c r="E20" s="1491"/>
      <c r="F20" s="1491"/>
      <c r="G20" s="1491"/>
      <c r="H20" s="1491"/>
      <c r="I20" s="1491"/>
      <c r="J20" s="1491"/>
      <c r="K20" s="1491"/>
      <c r="L20" s="1491"/>
      <c r="M20" s="1491"/>
      <c r="N20" s="1491"/>
      <c r="O20" s="1491"/>
      <c r="P20" s="1491"/>
      <c r="Q20" s="1491"/>
      <c r="R20" s="1491"/>
      <c r="S20" s="1491"/>
      <c r="T20" s="1491"/>
      <c r="U20" s="1491"/>
      <c r="V20" s="1491"/>
      <c r="W20" s="1491"/>
      <c r="X20" s="1491"/>
      <c r="Y20" s="1491"/>
      <c r="Z20" s="1491"/>
      <c r="AA20" s="1491"/>
      <c r="AB20" s="1491"/>
      <c r="AC20" s="1491"/>
      <c r="AD20" s="1491"/>
      <c r="AE20" s="1491"/>
      <c r="AF20" s="1491"/>
      <c r="AG20" s="1491"/>
      <c r="AH20" s="1491"/>
      <c r="AI20" s="1491"/>
      <c r="AJ20" s="1491"/>
      <c r="AK20" s="1491"/>
      <c r="AL20" s="1491"/>
      <c r="AM20" s="1491"/>
      <c r="AN20" s="1491"/>
      <c r="AO20" s="1491"/>
      <c r="AP20" s="1491"/>
      <c r="AQ20" s="1491"/>
      <c r="AR20" s="1491"/>
      <c r="AS20" s="1491"/>
      <c r="AT20" s="1491"/>
      <c r="AU20" s="1491"/>
      <c r="AV20" s="841"/>
      <c r="AW20" s="1503">
        <f>SUM(AW10,AW12,AW14,AW16,AW18)</f>
        <v>0</v>
      </c>
      <c r="AX20" s="1504"/>
      <c r="AY20" s="1504"/>
      <c r="AZ20" s="1505"/>
      <c r="BA20" s="23"/>
    </row>
    <row r="21" spans="4:69" ht="8.1" customHeight="1" thickBot="1" x14ac:dyDescent="0.35">
      <c r="D21" s="842"/>
      <c r="E21" s="843"/>
      <c r="F21" s="843"/>
      <c r="G21" s="843"/>
      <c r="H21" s="843"/>
      <c r="I21" s="843"/>
      <c r="J21" s="843"/>
      <c r="K21" s="843"/>
      <c r="L21" s="843"/>
      <c r="M21" s="843"/>
      <c r="N21" s="843"/>
      <c r="O21" s="843"/>
      <c r="P21" s="843"/>
      <c r="Q21" s="843"/>
      <c r="R21" s="843"/>
      <c r="S21" s="843"/>
      <c r="T21" s="843"/>
      <c r="U21" s="843"/>
      <c r="V21" s="843"/>
      <c r="W21" s="843"/>
      <c r="X21" s="843"/>
      <c r="Y21" s="843"/>
      <c r="Z21" s="843"/>
      <c r="AA21" s="843"/>
      <c r="AB21" s="843"/>
      <c r="AC21" s="843"/>
      <c r="AD21" s="843"/>
      <c r="AE21" s="843"/>
      <c r="AF21" s="843"/>
      <c r="AG21" s="843"/>
      <c r="AH21" s="844"/>
      <c r="AI21" s="844"/>
      <c r="AJ21" s="844"/>
      <c r="AK21" s="844"/>
      <c r="AL21" s="844"/>
      <c r="AM21" s="844"/>
      <c r="AN21" s="844"/>
      <c r="AO21" s="844"/>
      <c r="AP21" s="844"/>
      <c r="AQ21" s="844"/>
      <c r="AR21" s="844"/>
      <c r="AS21" s="844"/>
      <c r="AT21" s="844"/>
      <c r="AU21" s="844"/>
      <c r="AV21" s="844"/>
      <c r="AW21" s="815"/>
      <c r="AX21" s="815"/>
      <c r="AY21" s="815"/>
      <c r="AZ21" s="815"/>
      <c r="BA21" s="26"/>
    </row>
    <row r="22" spans="4:69" ht="15" thickBot="1" x14ac:dyDescent="0.35"/>
    <row r="23" spans="4:69" x14ac:dyDescent="0.3">
      <c r="D23" s="1122" t="s">
        <v>690</v>
      </c>
      <c r="E23" s="1123"/>
      <c r="F23" s="1123"/>
      <c r="G23" s="1123"/>
      <c r="H23" s="1123"/>
      <c r="I23" s="1123"/>
      <c r="J23" s="1123"/>
      <c r="K23" s="1123"/>
      <c r="L23" s="1123"/>
      <c r="M23" s="1123"/>
      <c r="N23" s="1123"/>
      <c r="O23" s="1123"/>
      <c r="P23" s="1123"/>
      <c r="Q23" s="1123"/>
      <c r="R23" s="1123"/>
      <c r="S23" s="1123"/>
      <c r="T23" s="1123"/>
      <c r="U23" s="1123"/>
      <c r="V23" s="1123"/>
      <c r="W23" s="1123"/>
      <c r="X23" s="1123"/>
      <c r="Y23" s="1123"/>
      <c r="Z23" s="1123"/>
      <c r="AA23" s="1123"/>
      <c r="AB23" s="1123"/>
      <c r="AC23" s="1123"/>
      <c r="AD23" s="1123"/>
      <c r="AE23" s="1123"/>
      <c r="AF23" s="1123"/>
      <c r="AG23" s="1123"/>
      <c r="AH23" s="1123"/>
      <c r="AI23" s="1123"/>
      <c r="AJ23" s="1123"/>
      <c r="AK23" s="1123"/>
      <c r="AL23" s="1123"/>
      <c r="AM23" s="1123"/>
      <c r="AN23" s="1123"/>
      <c r="AO23" s="1123"/>
      <c r="AP23" s="1123"/>
      <c r="AQ23" s="1123"/>
      <c r="AR23" s="1123"/>
      <c r="AS23" s="1123"/>
      <c r="AT23" s="1123"/>
      <c r="AU23" s="1123"/>
      <c r="AV23" s="1123"/>
      <c r="AW23" s="1123"/>
      <c r="AX23" s="1123"/>
      <c r="AY23" s="1123"/>
      <c r="AZ23" s="1123"/>
      <c r="BA23" s="1124"/>
    </row>
    <row r="24" spans="4:69" x14ac:dyDescent="0.3">
      <c r="D24" s="1490" t="s">
        <v>195</v>
      </c>
      <c r="E24" s="1491"/>
      <c r="F24" s="1491"/>
      <c r="G24" s="1491"/>
      <c r="H24" s="1491"/>
      <c r="I24" s="1491"/>
      <c r="J24" s="1491"/>
      <c r="K24" s="1491"/>
      <c r="L24" s="1491"/>
      <c r="M24" s="1491"/>
      <c r="N24" s="1491"/>
      <c r="O24" s="1491"/>
      <c r="P24" s="1491"/>
      <c r="Q24" s="1491"/>
      <c r="R24" s="1491"/>
      <c r="S24" s="1491"/>
      <c r="T24" s="1491"/>
      <c r="U24" s="1491"/>
      <c r="V24" s="1491"/>
      <c r="W24" s="1491"/>
      <c r="X24" s="1491"/>
      <c r="Y24" s="1491"/>
      <c r="Z24" s="1491"/>
      <c r="AA24" s="1491"/>
      <c r="AB24" s="1491"/>
      <c r="AC24" s="1491"/>
      <c r="AD24" s="1491"/>
      <c r="AE24" s="1491"/>
      <c r="AF24" s="1491"/>
      <c r="AG24" s="1491"/>
      <c r="AH24" s="1491"/>
      <c r="AI24" s="1491"/>
      <c r="AJ24" s="1491"/>
      <c r="AK24" s="1491"/>
      <c r="AL24" s="1491"/>
      <c r="AM24" s="1491"/>
      <c r="AN24" s="1491"/>
      <c r="AU24" s="1200"/>
      <c r="AV24" s="1201"/>
      <c r="AW24" s="1201"/>
      <c r="AX24" s="1342"/>
      <c r="BA24" s="23"/>
    </row>
    <row r="25" spans="4:69" ht="8.1" customHeight="1" x14ac:dyDescent="0.3">
      <c r="D25" s="840"/>
      <c r="E25" s="113"/>
      <c r="F25" s="113"/>
      <c r="G25" s="113"/>
      <c r="H25" s="113"/>
      <c r="I25" s="113"/>
      <c r="J25" s="113"/>
      <c r="K25" s="113"/>
      <c r="L25" s="113"/>
      <c r="M25" s="113"/>
      <c r="N25" s="113"/>
      <c r="O25" s="113"/>
      <c r="P25" s="113"/>
      <c r="Q25" s="113"/>
      <c r="R25" s="113"/>
      <c r="S25" s="113"/>
      <c r="T25" s="113"/>
      <c r="U25" s="113"/>
      <c r="V25" s="113"/>
      <c r="W25" s="113"/>
      <c r="X25" s="113"/>
      <c r="Y25" s="113"/>
      <c r="Z25" s="113"/>
      <c r="AA25" s="113"/>
      <c r="AB25" s="113"/>
      <c r="AC25" s="113"/>
      <c r="AD25" s="113"/>
      <c r="AE25" s="113"/>
      <c r="AF25" s="113"/>
      <c r="AG25" s="113"/>
      <c r="AH25" s="113"/>
      <c r="AI25" s="113"/>
      <c r="AJ25" s="113"/>
      <c r="AK25" s="113"/>
      <c r="AL25" s="113"/>
      <c r="AM25" s="113"/>
      <c r="AN25" s="113"/>
      <c r="AU25" s="47"/>
      <c r="AV25" s="47"/>
      <c r="AW25" s="47"/>
      <c r="AX25" s="47"/>
      <c r="BA25" s="23"/>
    </row>
    <row r="26" spans="4:69" x14ac:dyDescent="0.3">
      <c r="D26" s="1490" t="s">
        <v>196</v>
      </c>
      <c r="E26" s="1491"/>
      <c r="F26" s="1491"/>
      <c r="G26" s="1491"/>
      <c r="H26" s="1491"/>
      <c r="I26" s="1491"/>
      <c r="J26" s="1491"/>
      <c r="K26" s="1491"/>
      <c r="L26" s="1491"/>
      <c r="M26" s="1491"/>
      <c r="N26" s="1491"/>
      <c r="O26" s="1491"/>
      <c r="P26" s="1491"/>
      <c r="Q26" s="1491"/>
      <c r="R26" s="1491"/>
      <c r="S26" s="1491"/>
      <c r="T26" s="1491"/>
      <c r="U26" s="1491"/>
      <c r="V26" s="1491"/>
      <c r="W26" s="1491"/>
      <c r="X26" s="1491"/>
      <c r="Y26" s="1491"/>
      <c r="Z26" s="1491"/>
      <c r="AA26" s="1491"/>
      <c r="AB26" s="1491"/>
      <c r="AC26" s="1491"/>
      <c r="AD26" s="1491"/>
      <c r="AE26" s="1491"/>
      <c r="AF26" s="1491"/>
      <c r="AG26" s="1491"/>
      <c r="AH26" s="1491"/>
      <c r="AI26" s="1491"/>
      <c r="AJ26" s="1491"/>
      <c r="AK26" s="1491"/>
      <c r="AL26" s="1491"/>
      <c r="AM26" s="1491"/>
      <c r="AN26" s="1491"/>
      <c r="AO26" s="1491"/>
      <c r="AP26" s="1491"/>
      <c r="AU26" s="1200"/>
      <c r="AV26" s="1201"/>
      <c r="AW26" s="1201"/>
      <c r="AX26" s="1342"/>
      <c r="BA26" s="23"/>
      <c r="BE26" s="991" t="s">
        <v>242</v>
      </c>
      <c r="BF26" s="991"/>
      <c r="BG26" s="991"/>
      <c r="BH26" s="991"/>
      <c r="BI26" s="991"/>
      <c r="BJ26" s="991"/>
      <c r="BK26" s="991"/>
      <c r="BL26" s="991"/>
      <c r="BM26" s="991"/>
    </row>
    <row r="27" spans="4:69" ht="7.5" customHeight="1" x14ac:dyDescent="0.3">
      <c r="D27" s="840"/>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c r="AO27" s="113"/>
      <c r="AP27" s="113"/>
      <c r="AU27" s="47"/>
      <c r="AV27" s="47"/>
      <c r="AW27" s="47"/>
      <c r="AX27" s="47"/>
      <c r="BA27" s="23"/>
      <c r="BE27" s="386"/>
      <c r="BF27" s="386"/>
      <c r="BG27" s="386"/>
      <c r="BH27" s="386"/>
      <c r="BI27" s="386"/>
      <c r="BJ27" s="386"/>
      <c r="BK27" s="386"/>
      <c r="BL27" s="386"/>
      <c r="BM27" s="386"/>
    </row>
    <row r="28" spans="4:69" x14ac:dyDescent="0.3">
      <c r="D28" s="1497" t="s">
        <v>197</v>
      </c>
      <c r="E28" s="1498"/>
      <c r="F28" s="1498"/>
      <c r="G28" s="1498"/>
      <c r="H28" s="1498"/>
      <c r="I28" s="1498"/>
      <c r="J28" s="1498"/>
      <c r="K28" s="1498"/>
      <c r="L28" s="1498"/>
      <c r="M28" s="1498"/>
      <c r="N28" s="1498"/>
      <c r="O28" s="1498"/>
      <c r="P28" s="1498"/>
      <c r="Q28" s="1498"/>
      <c r="R28" s="1498"/>
      <c r="S28" s="1498"/>
      <c r="T28" s="1498"/>
      <c r="U28" s="1498"/>
      <c r="V28" s="1498"/>
      <c r="W28" s="1498"/>
      <c r="X28" s="1498"/>
      <c r="Y28" s="1498"/>
      <c r="Z28" s="1498"/>
      <c r="AA28" s="1498"/>
      <c r="AB28" s="1498"/>
      <c r="AC28" s="1498"/>
      <c r="AU28" s="1200"/>
      <c r="AV28" s="1201"/>
      <c r="AW28" s="1201"/>
      <c r="AX28" s="1342"/>
      <c r="BA28" s="23"/>
      <c r="BE28" s="386"/>
      <c r="BF28" s="386"/>
      <c r="BG28" s="386"/>
      <c r="BH28" s="386"/>
      <c r="BI28" s="386"/>
      <c r="BJ28" s="386"/>
      <c r="BK28" s="386"/>
      <c r="BL28" s="386"/>
      <c r="BM28" s="386"/>
    </row>
    <row r="29" spans="4:69" ht="7.5" customHeight="1" x14ac:dyDescent="0.3">
      <c r="D29" s="845"/>
      <c r="E29" s="846"/>
      <c r="F29" s="846"/>
      <c r="G29" s="846"/>
      <c r="H29" s="846"/>
      <c r="I29" s="846"/>
      <c r="J29" s="846"/>
      <c r="K29" s="846"/>
      <c r="L29" s="846"/>
      <c r="M29" s="846"/>
      <c r="N29" s="846"/>
      <c r="O29" s="846"/>
      <c r="P29" s="846"/>
      <c r="Q29" s="846"/>
      <c r="R29" s="846"/>
      <c r="S29" s="846"/>
      <c r="T29" s="846"/>
      <c r="U29" s="846"/>
      <c r="V29" s="846"/>
      <c r="W29" s="846"/>
      <c r="X29" s="846"/>
      <c r="Y29" s="846"/>
      <c r="Z29" s="846"/>
      <c r="AA29" s="846"/>
      <c r="AB29" s="846"/>
      <c r="AC29" s="846"/>
      <c r="AG29" s="47"/>
      <c r="AH29" s="47"/>
      <c r="AI29" s="47"/>
      <c r="AJ29" s="47"/>
      <c r="BA29" s="23"/>
      <c r="BE29" s="386"/>
      <c r="BF29" s="386"/>
      <c r="BG29" s="386"/>
      <c r="BH29" s="386"/>
      <c r="BI29" s="386"/>
      <c r="BJ29" s="386"/>
      <c r="BK29" s="386"/>
      <c r="BL29" s="386"/>
      <c r="BM29" s="386"/>
    </row>
    <row r="30" spans="4:69" ht="15.6" customHeight="1" x14ac:dyDescent="0.3">
      <c r="D30" s="1497" t="s">
        <v>198</v>
      </c>
      <c r="E30" s="1498"/>
      <c r="F30" s="1498"/>
      <c r="G30" s="1498"/>
      <c r="H30" s="1498"/>
      <c r="I30" s="1498"/>
      <c r="J30" s="1498"/>
      <c r="K30" s="1498"/>
      <c r="L30" s="1498"/>
      <c r="M30" s="1498"/>
      <c r="N30" s="1498"/>
      <c r="O30" s="1498"/>
      <c r="P30" s="1498"/>
      <c r="Q30" s="1498"/>
      <c r="R30" s="1498"/>
      <c r="S30" s="1498"/>
      <c r="T30" s="1498"/>
      <c r="U30" s="1498"/>
      <c r="V30" s="1498"/>
      <c r="W30" s="1498"/>
      <c r="X30" s="1498"/>
      <c r="Y30" s="1498"/>
      <c r="Z30" s="1498"/>
      <c r="AA30" s="1498"/>
      <c r="AB30" s="1498"/>
      <c r="AC30" s="1498"/>
      <c r="AD30" s="1498"/>
      <c r="AE30" s="1498"/>
      <c r="AU30" s="1200"/>
      <c r="AV30" s="1201"/>
      <c r="AW30" s="1201"/>
      <c r="AX30" s="1342"/>
      <c r="BA30" s="23"/>
      <c r="BE30" s="122"/>
      <c r="BF30" s="122"/>
      <c r="BG30" s="122"/>
      <c r="BH30" s="122"/>
      <c r="BI30" s="122"/>
      <c r="BJ30" s="122"/>
      <c r="BK30" s="122"/>
      <c r="BL30" s="122"/>
      <c r="BM30" s="122"/>
      <c r="BN30" s="122"/>
    </row>
    <row r="31" spans="4:69" ht="7.5" customHeight="1" x14ac:dyDescent="0.3">
      <c r="D31" s="845"/>
      <c r="E31" s="846"/>
      <c r="F31" s="846"/>
      <c r="G31" s="846"/>
      <c r="H31" s="846"/>
      <c r="I31" s="846"/>
      <c r="J31" s="846"/>
      <c r="K31" s="846"/>
      <c r="L31" s="846"/>
      <c r="M31" s="846"/>
      <c r="N31" s="846"/>
      <c r="O31" s="846"/>
      <c r="P31" s="846"/>
      <c r="Q31" s="846"/>
      <c r="R31" s="846"/>
      <c r="S31" s="846"/>
      <c r="T31" s="846"/>
      <c r="U31" s="846"/>
      <c r="V31" s="846"/>
      <c r="W31" s="846"/>
      <c r="X31" s="846"/>
      <c r="Y31" s="846"/>
      <c r="Z31" s="846"/>
      <c r="AA31" s="846"/>
      <c r="AB31" s="846"/>
      <c r="AC31" s="846"/>
      <c r="AD31" s="846"/>
      <c r="AE31" s="846"/>
      <c r="AU31" s="847"/>
      <c r="AV31" s="847"/>
      <c r="AW31" s="847"/>
      <c r="AX31" s="847"/>
      <c r="BA31" s="23"/>
      <c r="BE31" s="122"/>
      <c r="BF31" s="122"/>
      <c r="BG31" s="122"/>
      <c r="BH31" s="122"/>
      <c r="BI31" s="122"/>
      <c r="BJ31" s="122"/>
      <c r="BK31" s="122"/>
      <c r="BL31" s="122"/>
      <c r="BM31" s="122"/>
      <c r="BN31" s="122"/>
    </row>
    <row r="32" spans="4:69" ht="15" customHeight="1" x14ac:dyDescent="0.3">
      <c r="D32" s="1490" t="s">
        <v>711</v>
      </c>
      <c r="E32" s="1491"/>
      <c r="F32" s="1491"/>
      <c r="G32" s="1491"/>
      <c r="H32" s="1491"/>
      <c r="I32" s="1491"/>
      <c r="J32" s="1491"/>
      <c r="K32" s="1491"/>
      <c r="L32" s="1491"/>
      <c r="M32" s="1491"/>
      <c r="N32" s="1491"/>
      <c r="O32" s="1491"/>
      <c r="P32" s="1491"/>
      <c r="Q32" s="1491"/>
      <c r="R32" s="1491"/>
      <c r="S32" s="1491"/>
      <c r="T32" s="1491"/>
      <c r="U32" s="1491"/>
      <c r="V32" s="1491"/>
      <c r="W32" s="1491"/>
      <c r="X32" s="1491"/>
      <c r="Y32" s="1491"/>
      <c r="Z32" s="1491"/>
      <c r="AA32" s="1491"/>
      <c r="AB32" s="1491"/>
      <c r="AC32" s="1491"/>
      <c r="AD32" s="1491"/>
      <c r="AE32" s="1491"/>
      <c r="AF32" s="1491"/>
      <c r="AG32" s="1491"/>
      <c r="AH32" s="1491"/>
      <c r="AI32" s="1491"/>
      <c r="AJ32" s="1491"/>
      <c r="AK32" s="1491"/>
      <c r="AL32" s="1491"/>
      <c r="AM32" s="1491"/>
      <c r="AN32" s="1491"/>
      <c r="AO32" s="1491"/>
      <c r="AP32" s="1491"/>
      <c r="AQ32" s="1491"/>
      <c r="AT32" s="1499"/>
      <c r="AU32" s="1500"/>
      <c r="AV32" s="1500"/>
      <c r="AW32" s="1500"/>
      <c r="AX32" s="1500"/>
      <c r="AY32" s="1501"/>
      <c r="BA32" s="23"/>
      <c r="BE32" s="122"/>
      <c r="BF32" s="122"/>
      <c r="BG32" s="122"/>
      <c r="BH32" s="122"/>
      <c r="BI32" s="122"/>
      <c r="BJ32" s="122"/>
      <c r="BK32" s="122"/>
      <c r="BL32" s="122"/>
      <c r="BM32" s="122"/>
      <c r="BN32" s="122"/>
    </row>
    <row r="33" spans="4:66" ht="8.1" customHeight="1" thickBot="1" x14ac:dyDescent="0.35">
      <c r="D33" s="842"/>
      <c r="E33" s="843"/>
      <c r="F33" s="843"/>
      <c r="G33" s="843"/>
      <c r="H33" s="843"/>
      <c r="I33" s="843"/>
      <c r="J33" s="843"/>
      <c r="K33" s="843"/>
      <c r="L33" s="843"/>
      <c r="M33" s="843"/>
      <c r="N33" s="843"/>
      <c r="O33" s="843"/>
      <c r="P33" s="843"/>
      <c r="Q33" s="843"/>
      <c r="R33" s="843"/>
      <c r="S33" s="843"/>
      <c r="T33" s="843"/>
      <c r="U33" s="843"/>
      <c r="V33" s="843"/>
      <c r="W33" s="843"/>
      <c r="X33" s="843"/>
      <c r="Y33" s="843"/>
      <c r="Z33" s="843"/>
      <c r="AA33" s="843"/>
      <c r="AB33" s="843"/>
      <c r="AC33" s="843"/>
      <c r="AD33" s="843"/>
      <c r="AE33" s="843"/>
      <c r="AF33" s="843"/>
      <c r="AG33" s="843"/>
      <c r="AH33" s="843"/>
      <c r="AI33" s="843"/>
      <c r="AJ33" s="843"/>
      <c r="AK33" s="843"/>
      <c r="AL33" s="843"/>
      <c r="AM33" s="843"/>
      <c r="AN33" s="843"/>
      <c r="AO33" s="843"/>
      <c r="AP33" s="843"/>
      <c r="AQ33" s="843"/>
      <c r="AR33" s="25"/>
      <c r="AS33" s="25"/>
      <c r="AT33" s="149"/>
      <c r="AU33" s="149"/>
      <c r="AV33" s="149"/>
      <c r="AW33" s="149"/>
      <c r="AX33" s="149"/>
      <c r="AY33" s="149"/>
      <c r="AZ33" s="25"/>
      <c r="BA33" s="26"/>
      <c r="BE33" s="122"/>
      <c r="BF33" s="122"/>
      <c r="BG33" s="122"/>
      <c r="BH33" s="122"/>
      <c r="BI33" s="122"/>
      <c r="BJ33" s="122"/>
      <c r="BK33" s="122"/>
      <c r="BL33" s="122"/>
      <c r="BM33" s="122"/>
      <c r="BN33" s="122"/>
    </row>
    <row r="34" spans="4:66" ht="15" thickBot="1" x14ac:dyDescent="0.35">
      <c r="BE34" s="122"/>
      <c r="BF34" s="122"/>
      <c r="BG34" s="122"/>
      <c r="BH34" s="122"/>
      <c r="BI34" s="122"/>
      <c r="BJ34" s="122"/>
      <c r="BK34" s="122"/>
      <c r="BL34" s="122"/>
      <c r="BM34" s="122"/>
      <c r="BN34" s="122"/>
    </row>
    <row r="35" spans="4:66" ht="15.6" customHeight="1" x14ac:dyDescent="0.3">
      <c r="D35" s="1122" t="s">
        <v>691</v>
      </c>
      <c r="E35" s="1123"/>
      <c r="F35" s="1123"/>
      <c r="G35" s="1123"/>
      <c r="H35" s="1123"/>
      <c r="I35" s="1123"/>
      <c r="J35" s="1123"/>
      <c r="K35" s="1123"/>
      <c r="L35" s="1123"/>
      <c r="M35" s="1123"/>
      <c r="N35" s="1123"/>
      <c r="O35" s="1123"/>
      <c r="P35" s="1123"/>
      <c r="Q35" s="1123"/>
      <c r="R35" s="1123"/>
      <c r="S35" s="1123"/>
      <c r="T35" s="1123"/>
      <c r="U35" s="1123"/>
      <c r="V35" s="1123"/>
      <c r="W35" s="1123"/>
      <c r="X35" s="1123"/>
      <c r="Y35" s="1123"/>
      <c r="Z35" s="1123"/>
      <c r="AA35" s="1123"/>
      <c r="AB35" s="1123"/>
      <c r="AC35" s="1123"/>
      <c r="AD35" s="1123"/>
      <c r="AE35" s="1123"/>
      <c r="AF35" s="1123"/>
      <c r="AG35" s="1123"/>
      <c r="AH35" s="1123"/>
      <c r="AI35" s="1123"/>
      <c r="AJ35" s="1123"/>
      <c r="AK35" s="1123"/>
      <c r="AL35" s="1123"/>
      <c r="AM35" s="1123"/>
      <c r="AN35" s="1123"/>
      <c r="AO35" s="1123"/>
      <c r="AP35" s="1123"/>
      <c r="AQ35" s="1123"/>
      <c r="AR35" s="1123"/>
      <c r="AS35" s="1123"/>
      <c r="AT35" s="1123"/>
      <c r="AU35" s="1123"/>
      <c r="AV35" s="1123"/>
      <c r="AW35" s="1123"/>
      <c r="AX35" s="1123"/>
      <c r="AY35" s="1123"/>
      <c r="AZ35" s="1123"/>
      <c r="BA35" s="1124"/>
      <c r="BE35" s="122"/>
      <c r="BF35" s="122"/>
      <c r="BG35" s="122"/>
      <c r="BH35" s="122"/>
      <c r="BI35" s="122"/>
      <c r="BJ35" s="122"/>
      <c r="BK35" s="122"/>
      <c r="BL35" s="122"/>
      <c r="BM35" s="122"/>
      <c r="BN35" s="122"/>
    </row>
    <row r="36" spans="4:66" ht="15.6" customHeight="1" x14ac:dyDescent="0.3">
      <c r="D36" s="1490" t="s">
        <v>195</v>
      </c>
      <c r="E36" s="1491"/>
      <c r="F36" s="1491"/>
      <c r="G36" s="1491"/>
      <c r="H36" s="1491"/>
      <c r="I36" s="1491"/>
      <c r="J36" s="1491"/>
      <c r="K36" s="1491"/>
      <c r="L36" s="1491"/>
      <c r="M36" s="1491"/>
      <c r="N36" s="1491"/>
      <c r="O36" s="1491"/>
      <c r="P36" s="1491"/>
      <c r="Q36" s="1491"/>
      <c r="R36" s="1491"/>
      <c r="S36" s="1491"/>
      <c r="T36" s="1491"/>
      <c r="U36" s="1491"/>
      <c r="V36" s="1491"/>
      <c r="W36" s="1491"/>
      <c r="X36" s="1491"/>
      <c r="Y36" s="1491"/>
      <c r="Z36" s="1491"/>
      <c r="AA36" s="1491"/>
      <c r="AB36" s="1491"/>
      <c r="AC36" s="1491"/>
      <c r="AD36" s="1491"/>
      <c r="AE36" s="1491"/>
      <c r="AF36" s="1491"/>
      <c r="AG36" s="1491"/>
      <c r="AH36" s="1491"/>
      <c r="AI36" s="1491"/>
      <c r="AJ36" s="1491"/>
      <c r="AK36" s="1491"/>
      <c r="AL36" s="1491"/>
      <c r="AM36" s="1491"/>
      <c r="AN36" s="1491"/>
      <c r="AU36" s="1200"/>
      <c r="AV36" s="1201"/>
      <c r="AW36" s="1201"/>
      <c r="AX36" s="1342"/>
      <c r="BA36" s="23"/>
      <c r="BE36" s="122"/>
      <c r="BF36" s="122"/>
      <c r="BG36" s="122"/>
      <c r="BH36" s="122"/>
      <c r="BI36" s="122"/>
      <c r="BJ36" s="122"/>
      <c r="BK36" s="122"/>
      <c r="BL36" s="122"/>
      <c r="BM36" s="122"/>
      <c r="BN36" s="122"/>
    </row>
    <row r="37" spans="4:66" ht="7.5" customHeight="1" x14ac:dyDescent="0.3">
      <c r="D37" s="840"/>
      <c r="E37" s="113"/>
      <c r="F37" s="113"/>
      <c r="G37" s="113"/>
      <c r="H37" s="113"/>
      <c r="I37" s="113"/>
      <c r="J37" s="113"/>
      <c r="K37" s="113"/>
      <c r="L37" s="113"/>
      <c r="M37" s="113"/>
      <c r="N37" s="113"/>
      <c r="O37" s="113"/>
      <c r="P37" s="113"/>
      <c r="Q37" s="113"/>
      <c r="R37" s="113"/>
      <c r="S37" s="113"/>
      <c r="T37" s="113"/>
      <c r="U37" s="113"/>
      <c r="V37" s="113"/>
      <c r="W37" s="113"/>
      <c r="X37" s="113"/>
      <c r="Y37" s="113"/>
      <c r="Z37" s="113"/>
      <c r="AA37" s="113"/>
      <c r="AB37" s="113"/>
      <c r="AC37" s="113"/>
      <c r="AD37" s="113"/>
      <c r="AE37" s="113"/>
      <c r="AF37" s="113"/>
      <c r="AG37" s="113"/>
      <c r="AH37" s="113"/>
      <c r="AI37" s="113"/>
      <c r="AJ37" s="113"/>
      <c r="AK37" s="113"/>
      <c r="AL37" s="113"/>
      <c r="AM37" s="113"/>
      <c r="AN37" s="113"/>
      <c r="AU37" s="47"/>
      <c r="AV37" s="47"/>
      <c r="AW37" s="47"/>
      <c r="AX37" s="47"/>
      <c r="BA37" s="23"/>
      <c r="BE37" s="122"/>
      <c r="BF37" s="122"/>
      <c r="BG37" s="122"/>
      <c r="BH37" s="122"/>
      <c r="BI37" s="122"/>
      <c r="BJ37" s="122"/>
      <c r="BK37" s="122"/>
      <c r="BL37" s="122"/>
      <c r="BM37" s="122"/>
      <c r="BN37" s="122"/>
    </row>
    <row r="38" spans="4:66" ht="15.6" customHeight="1" x14ac:dyDescent="0.3">
      <c r="D38" s="848" t="s">
        <v>692</v>
      </c>
      <c r="E38" s="849"/>
      <c r="F38" s="849"/>
      <c r="G38" s="849"/>
      <c r="H38" s="849"/>
      <c r="I38" s="849"/>
      <c r="J38" s="849"/>
      <c r="K38" s="849"/>
      <c r="L38" s="849"/>
      <c r="M38" s="849"/>
      <c r="N38" s="849"/>
      <c r="O38" s="849"/>
      <c r="P38" s="849"/>
      <c r="Q38" s="849"/>
      <c r="R38" s="849"/>
      <c r="S38" s="849"/>
      <c r="T38" s="849"/>
      <c r="U38" s="849"/>
      <c r="V38" s="849"/>
      <c r="W38" s="849"/>
      <c r="X38" s="849"/>
      <c r="Y38" s="849"/>
      <c r="Z38" s="849"/>
      <c r="AA38" s="849"/>
      <c r="AB38" s="849"/>
      <c r="AC38" s="849"/>
      <c r="AD38" s="126"/>
      <c r="AE38" s="126"/>
      <c r="AF38" s="126"/>
      <c r="AG38" s="126"/>
      <c r="AH38" s="126"/>
      <c r="AI38" s="126"/>
      <c r="AJ38" s="126"/>
      <c r="AK38" s="126"/>
      <c r="AL38" s="126"/>
      <c r="AM38" s="126"/>
      <c r="AN38" s="126"/>
      <c r="AO38" s="126"/>
      <c r="AU38" s="1200"/>
      <c r="AV38" s="1201"/>
      <c r="AW38" s="1201"/>
      <c r="AX38" s="1342"/>
      <c r="BA38" s="23"/>
      <c r="BE38" s="122"/>
      <c r="BF38" s="122"/>
      <c r="BG38" s="122"/>
      <c r="BH38" s="122"/>
      <c r="BI38" s="122"/>
      <c r="BJ38" s="122"/>
      <c r="BK38" s="122"/>
      <c r="BL38" s="122"/>
      <c r="BM38" s="122"/>
      <c r="BN38" s="122"/>
    </row>
    <row r="39" spans="4:66" ht="7.5" customHeight="1" x14ac:dyDescent="0.3">
      <c r="D39" s="845"/>
      <c r="E39" s="846"/>
      <c r="F39" s="846"/>
      <c r="G39" s="846"/>
      <c r="H39" s="846"/>
      <c r="I39" s="846"/>
      <c r="J39" s="846"/>
      <c r="K39" s="846"/>
      <c r="L39" s="846"/>
      <c r="M39" s="846"/>
      <c r="N39" s="846"/>
      <c r="O39" s="846"/>
      <c r="P39" s="846"/>
      <c r="Q39" s="846"/>
      <c r="R39" s="846"/>
      <c r="S39" s="846"/>
      <c r="T39" s="846"/>
      <c r="U39" s="846"/>
      <c r="V39" s="846"/>
      <c r="W39" s="846"/>
      <c r="X39" s="846"/>
      <c r="Y39" s="846"/>
      <c r="Z39" s="846"/>
      <c r="AA39" s="846"/>
      <c r="AB39" s="846"/>
      <c r="AC39" s="846"/>
      <c r="AG39" s="47"/>
      <c r="AH39" s="47"/>
      <c r="AI39" s="47"/>
      <c r="AJ39" s="47"/>
      <c r="BA39" s="23"/>
      <c r="BE39" s="122"/>
      <c r="BF39" s="122"/>
      <c r="BG39" s="122"/>
      <c r="BH39" s="122"/>
      <c r="BI39" s="122"/>
      <c r="BJ39" s="122"/>
      <c r="BK39" s="122"/>
      <c r="BL39" s="122"/>
      <c r="BM39" s="122"/>
      <c r="BN39" s="122"/>
    </row>
    <row r="40" spans="4:66" ht="15.6" customHeight="1" x14ac:dyDescent="0.3">
      <c r="D40" s="1528" t="s">
        <v>712</v>
      </c>
      <c r="E40" s="1379"/>
      <c r="F40" s="1379"/>
      <c r="G40" s="1379"/>
      <c r="H40" s="1379"/>
      <c r="I40" s="1379"/>
      <c r="J40" s="1379"/>
      <c r="K40" s="1379"/>
      <c r="L40" s="1379"/>
      <c r="M40" s="1379"/>
      <c r="N40" s="1379"/>
      <c r="O40" s="1379"/>
      <c r="P40" s="1379"/>
      <c r="Q40" s="1379"/>
      <c r="R40" s="1379"/>
      <c r="S40" s="1379"/>
      <c r="T40" s="1379"/>
      <c r="U40" s="1379"/>
      <c r="V40" s="1379"/>
      <c r="W40" s="1379"/>
      <c r="X40" s="1379"/>
      <c r="Y40" s="1379"/>
      <c r="Z40" s="1379"/>
      <c r="AA40" s="1379"/>
      <c r="AB40" s="1379"/>
      <c r="AC40" s="1379"/>
      <c r="AD40" s="1379"/>
      <c r="AE40" s="1379"/>
      <c r="AF40" s="1379"/>
      <c r="AG40" s="1379"/>
      <c r="AH40" s="1379"/>
      <c r="AI40" s="1379"/>
      <c r="AJ40" s="1379"/>
      <c r="AK40" s="1379"/>
      <c r="AL40" s="1379"/>
      <c r="AU40" s="1200"/>
      <c r="AV40" s="1201"/>
      <c r="AW40" s="1201"/>
      <c r="AX40" s="1342"/>
      <c r="BA40" s="23"/>
      <c r="BE40" s="122"/>
      <c r="BF40" s="122"/>
      <c r="BG40" s="122"/>
      <c r="BH40" s="122"/>
      <c r="BI40" s="122"/>
      <c r="BJ40" s="122"/>
      <c r="BK40" s="122"/>
      <c r="BL40" s="122"/>
      <c r="BM40" s="122"/>
      <c r="BN40" s="122"/>
    </row>
    <row r="41" spans="4:66" ht="7.5" customHeight="1" x14ac:dyDescent="0.3">
      <c r="D41" s="840"/>
      <c r="E41" s="113"/>
      <c r="F41" s="113"/>
      <c r="G41" s="113"/>
      <c r="H41" s="113"/>
      <c r="I41" s="113"/>
      <c r="J41" s="113"/>
      <c r="K41" s="113"/>
      <c r="L41" s="113"/>
      <c r="M41" s="113"/>
      <c r="N41" s="113"/>
      <c r="O41" s="113"/>
      <c r="P41" s="113"/>
      <c r="Q41" s="113"/>
      <c r="R41" s="113"/>
      <c r="S41" s="113"/>
      <c r="T41" s="113"/>
      <c r="U41" s="113"/>
      <c r="V41" s="113"/>
      <c r="W41" s="113"/>
      <c r="X41" s="113"/>
      <c r="Y41" s="113"/>
      <c r="Z41" s="113"/>
      <c r="AA41" s="113"/>
      <c r="AB41" s="113"/>
      <c r="AC41" s="113"/>
      <c r="AD41" s="113"/>
      <c r="AE41" s="113"/>
      <c r="AF41" s="113"/>
      <c r="AG41" s="113"/>
      <c r="AH41" s="113"/>
      <c r="AI41" s="113"/>
      <c r="AJ41" s="113"/>
      <c r="AK41" s="113"/>
      <c r="AL41" s="113"/>
      <c r="AM41" s="113"/>
      <c r="AN41" s="113"/>
      <c r="AU41" s="47"/>
      <c r="AV41" s="47"/>
      <c r="AW41" s="47"/>
      <c r="AX41" s="47"/>
      <c r="BA41" s="23"/>
      <c r="BE41" s="122"/>
      <c r="BF41" s="122"/>
      <c r="BG41" s="122"/>
      <c r="BH41" s="122"/>
      <c r="BI41" s="122"/>
      <c r="BJ41" s="122"/>
      <c r="BK41" s="122"/>
      <c r="BL41" s="122"/>
      <c r="BM41" s="122"/>
      <c r="BN41" s="122"/>
    </row>
    <row r="42" spans="4:66" ht="15.6" customHeight="1" x14ac:dyDescent="0.3">
      <c r="D42" s="1490" t="s">
        <v>711</v>
      </c>
      <c r="E42" s="1491"/>
      <c r="F42" s="1491"/>
      <c r="G42" s="1491"/>
      <c r="H42" s="1491"/>
      <c r="I42" s="1491"/>
      <c r="J42" s="1491"/>
      <c r="K42" s="1491"/>
      <c r="L42" s="1491"/>
      <c r="M42" s="1491"/>
      <c r="N42" s="1491"/>
      <c r="O42" s="1491"/>
      <c r="P42" s="1491"/>
      <c r="Q42" s="1491"/>
      <c r="R42" s="1491"/>
      <c r="S42" s="1491"/>
      <c r="T42" s="1491"/>
      <c r="U42" s="1491"/>
      <c r="V42" s="1491"/>
      <c r="W42" s="1491"/>
      <c r="X42" s="1491"/>
      <c r="Y42" s="1491"/>
      <c r="Z42" s="1491"/>
      <c r="AA42" s="1491"/>
      <c r="AB42" s="1491"/>
      <c r="AC42" s="1491"/>
      <c r="AD42" s="1491"/>
      <c r="AE42" s="1491"/>
      <c r="AF42" s="1491"/>
      <c r="AG42" s="1491"/>
      <c r="AH42" s="1491"/>
      <c r="AI42" s="1491"/>
      <c r="AJ42" s="1491"/>
      <c r="AK42" s="1491"/>
      <c r="AL42" s="1491"/>
      <c r="AM42" s="1491"/>
      <c r="AN42" s="1491"/>
      <c r="AO42" s="1491"/>
      <c r="AP42" s="1491"/>
      <c r="AQ42" s="1491"/>
      <c r="AT42" s="1499"/>
      <c r="AU42" s="1500"/>
      <c r="AV42" s="1500"/>
      <c r="AW42" s="1500"/>
      <c r="AX42" s="1500"/>
      <c r="AY42" s="1501"/>
      <c r="BA42" s="23"/>
      <c r="BE42" s="122"/>
      <c r="BF42" s="122"/>
      <c r="BG42" s="122"/>
      <c r="BH42" s="122"/>
      <c r="BI42" s="122"/>
      <c r="BJ42" s="122"/>
      <c r="BK42" s="122"/>
      <c r="BL42" s="122"/>
      <c r="BM42" s="122"/>
      <c r="BN42" s="122"/>
    </row>
    <row r="43" spans="4:66" ht="15.6" customHeight="1" thickBot="1" x14ac:dyDescent="0.35">
      <c r="D43" s="842"/>
      <c r="E43" s="843"/>
      <c r="F43" s="843"/>
      <c r="G43" s="843"/>
      <c r="H43" s="843"/>
      <c r="I43" s="843"/>
      <c r="J43" s="843"/>
      <c r="K43" s="843"/>
      <c r="L43" s="843"/>
      <c r="M43" s="843"/>
      <c r="N43" s="843"/>
      <c r="O43" s="843"/>
      <c r="P43" s="843"/>
      <c r="Q43" s="843"/>
      <c r="R43" s="843"/>
      <c r="S43" s="843"/>
      <c r="T43" s="843"/>
      <c r="U43" s="843"/>
      <c r="V43" s="843"/>
      <c r="W43" s="843"/>
      <c r="X43" s="843"/>
      <c r="Y43" s="843"/>
      <c r="Z43" s="843"/>
      <c r="AA43" s="843"/>
      <c r="AB43" s="843"/>
      <c r="AC43" s="843"/>
      <c r="AD43" s="843"/>
      <c r="AE43" s="843"/>
      <c r="AF43" s="843"/>
      <c r="AG43" s="843"/>
      <c r="AH43" s="843"/>
      <c r="AI43" s="843"/>
      <c r="AJ43" s="843"/>
      <c r="AK43" s="843"/>
      <c r="AL43" s="843"/>
      <c r="AM43" s="843"/>
      <c r="AN43" s="843"/>
      <c r="AO43" s="843"/>
      <c r="AP43" s="843"/>
      <c r="AQ43" s="843"/>
      <c r="AR43" s="25"/>
      <c r="AS43" s="25"/>
      <c r="AT43" s="149"/>
      <c r="AU43" s="149"/>
      <c r="AV43" s="149"/>
      <c r="AW43" s="149"/>
      <c r="AX43" s="149"/>
      <c r="AY43" s="149"/>
      <c r="AZ43" s="25"/>
      <c r="BA43" s="26"/>
      <c r="BE43" s="122"/>
      <c r="BF43" s="122"/>
      <c r="BG43" s="122"/>
      <c r="BH43" s="122"/>
      <c r="BI43" s="122"/>
      <c r="BJ43" s="122"/>
      <c r="BK43" s="122"/>
      <c r="BL43" s="122"/>
      <c r="BM43" s="122"/>
      <c r="BN43" s="122"/>
    </row>
    <row r="44" spans="4:66" ht="15.6" customHeight="1" thickBot="1" x14ac:dyDescent="0.35">
      <c r="D44" s="113"/>
      <c r="E44" s="113"/>
      <c r="F44" s="113"/>
      <c r="G44" s="113"/>
      <c r="H44" s="113"/>
      <c r="I44" s="113"/>
      <c r="J44" s="113"/>
      <c r="K44" s="113"/>
      <c r="L44" s="113"/>
      <c r="M44" s="113"/>
      <c r="N44" s="113"/>
      <c r="O44" s="113"/>
      <c r="P44" s="113"/>
      <c r="Q44" s="113"/>
      <c r="R44" s="113"/>
      <c r="S44" s="113"/>
      <c r="T44" s="113"/>
      <c r="U44" s="113"/>
      <c r="V44" s="113"/>
      <c r="W44" s="113"/>
      <c r="X44" s="113"/>
      <c r="Y44" s="113"/>
      <c r="Z44" s="113"/>
      <c r="AA44" s="113"/>
      <c r="AB44" s="113"/>
      <c r="AC44" s="113"/>
      <c r="AD44" s="113"/>
      <c r="AE44" s="113"/>
      <c r="AF44" s="113"/>
      <c r="AG44" s="113"/>
      <c r="AH44" s="113"/>
      <c r="AI44" s="113"/>
      <c r="AJ44" s="113"/>
      <c r="AK44" s="113"/>
      <c r="AL44" s="113"/>
      <c r="AM44" s="113"/>
      <c r="AN44" s="113"/>
      <c r="AO44" s="113"/>
      <c r="AP44" s="113"/>
      <c r="AQ44" s="113"/>
      <c r="AT44" s="9"/>
      <c r="AU44" s="9"/>
      <c r="AV44" s="9"/>
      <c r="AW44" s="9"/>
      <c r="AX44" s="9"/>
      <c r="AY44" s="9"/>
      <c r="BE44" s="122"/>
      <c r="BF44" s="122"/>
      <c r="BG44" s="122"/>
      <c r="BH44" s="122"/>
      <c r="BI44" s="122"/>
      <c r="BJ44" s="122"/>
      <c r="BK44" s="122"/>
      <c r="BL44" s="122"/>
      <c r="BM44" s="122"/>
      <c r="BN44" s="122"/>
    </row>
    <row r="45" spans="4:66" ht="15.6" customHeight="1" x14ac:dyDescent="0.3">
      <c r="D45" s="1525" t="s">
        <v>693</v>
      </c>
      <c r="E45" s="1526"/>
      <c r="F45" s="1526"/>
      <c r="G45" s="1526"/>
      <c r="H45" s="1526"/>
      <c r="I45" s="1526"/>
      <c r="J45" s="1526"/>
      <c r="K45" s="1526"/>
      <c r="L45" s="1526"/>
      <c r="M45" s="1526"/>
      <c r="N45" s="1526"/>
      <c r="O45" s="1526"/>
      <c r="P45" s="1526"/>
      <c r="Q45" s="1526"/>
      <c r="R45" s="1526"/>
      <c r="S45" s="1526"/>
      <c r="T45" s="1526"/>
      <c r="U45" s="1526"/>
      <c r="V45" s="1526"/>
      <c r="W45" s="1526"/>
      <c r="X45" s="1526"/>
      <c r="Y45" s="1526"/>
      <c r="Z45" s="1526"/>
      <c r="AA45" s="1526"/>
      <c r="AB45" s="1526"/>
      <c r="AC45" s="1526"/>
      <c r="AD45" s="1526"/>
      <c r="AE45" s="1526"/>
      <c r="AF45" s="1526"/>
      <c r="AG45" s="1526"/>
      <c r="AH45" s="1526"/>
      <c r="AI45" s="1526"/>
      <c r="AJ45" s="1526"/>
      <c r="AK45" s="1526"/>
      <c r="AL45" s="1526"/>
      <c r="AM45" s="1526"/>
      <c r="AN45" s="1526"/>
      <c r="AO45" s="1526"/>
      <c r="AP45" s="1526"/>
      <c r="AQ45" s="1526"/>
      <c r="AR45" s="1526"/>
      <c r="AS45" s="1526"/>
      <c r="AT45" s="1526"/>
      <c r="AU45" s="1526"/>
      <c r="AV45" s="1526"/>
      <c r="AW45" s="1526"/>
      <c r="AX45" s="1526"/>
      <c r="AY45" s="1526"/>
      <c r="AZ45" s="1526"/>
      <c r="BA45" s="1527"/>
      <c r="BE45" s="122"/>
      <c r="BF45" s="122"/>
      <c r="BG45" s="122"/>
      <c r="BH45" s="122"/>
      <c r="BI45" s="122"/>
      <c r="BJ45" s="122"/>
      <c r="BK45" s="122"/>
      <c r="BL45" s="122"/>
      <c r="BM45" s="122"/>
      <c r="BN45" s="122"/>
    </row>
    <row r="46" spans="4:66" ht="15.6" customHeight="1" x14ac:dyDescent="0.3">
      <c r="D46" s="1490" t="s">
        <v>199</v>
      </c>
      <c r="E46" s="1491"/>
      <c r="F46" s="1491"/>
      <c r="G46" s="1491"/>
      <c r="H46" s="1491"/>
      <c r="I46" s="1491"/>
      <c r="J46" s="1491"/>
      <c r="K46" s="1491"/>
      <c r="L46" s="1491"/>
      <c r="M46" s="1491"/>
      <c r="N46" s="1491"/>
      <c r="O46" s="1491"/>
      <c r="P46" s="1491"/>
      <c r="Q46" s="1491"/>
      <c r="R46" s="1491"/>
      <c r="S46" s="1491"/>
      <c r="T46" s="1491"/>
      <c r="U46" s="1491"/>
      <c r="V46" s="1491"/>
      <c r="W46" s="1491"/>
      <c r="X46" s="1491"/>
      <c r="Y46" s="1491"/>
      <c r="Z46" s="1491"/>
      <c r="AA46" s="1491"/>
      <c r="AB46" s="1491"/>
      <c r="AC46" s="1491"/>
      <c r="AD46" s="1491"/>
      <c r="AE46" s="1491"/>
      <c r="AF46" s="1491"/>
      <c r="AG46" s="1491"/>
      <c r="AH46" s="1491"/>
      <c r="AI46" s="1491"/>
      <c r="AJ46" s="1491"/>
      <c r="AU46" s="1200"/>
      <c r="AV46" s="1201"/>
      <c r="AW46" s="1201"/>
      <c r="AX46" s="1342"/>
      <c r="BA46" s="23"/>
      <c r="BE46" s="122"/>
      <c r="BF46" s="122"/>
      <c r="BG46" s="122"/>
      <c r="BH46" s="122"/>
      <c r="BI46" s="122"/>
      <c r="BJ46" s="122"/>
      <c r="BK46" s="122"/>
      <c r="BL46" s="122"/>
      <c r="BM46" s="122"/>
      <c r="BN46" s="122"/>
    </row>
    <row r="47" spans="4:66" ht="7.5" customHeight="1" x14ac:dyDescent="0.3">
      <c r="D47" s="840"/>
      <c r="E47" s="113"/>
      <c r="F47" s="113"/>
      <c r="G47" s="113"/>
      <c r="H47" s="113"/>
      <c r="I47" s="113"/>
      <c r="J47" s="113"/>
      <c r="K47" s="113"/>
      <c r="L47" s="113"/>
      <c r="M47" s="113"/>
      <c r="N47" s="113"/>
      <c r="O47" s="113"/>
      <c r="P47" s="113"/>
      <c r="Q47" s="113"/>
      <c r="R47" s="113"/>
      <c r="S47" s="113"/>
      <c r="T47" s="113"/>
      <c r="U47" s="113"/>
      <c r="V47" s="113"/>
      <c r="W47" s="113"/>
      <c r="X47" s="113"/>
      <c r="Y47" s="113"/>
      <c r="Z47" s="113"/>
      <c r="AA47" s="113"/>
      <c r="AB47" s="113"/>
      <c r="AC47" s="113"/>
      <c r="AD47" s="113"/>
      <c r="AE47" s="113"/>
      <c r="AF47" s="113"/>
      <c r="AG47" s="113"/>
      <c r="AH47" s="113"/>
      <c r="AI47" s="113"/>
      <c r="AJ47" s="113"/>
      <c r="AU47" s="47"/>
      <c r="AV47" s="47"/>
      <c r="AW47" s="47"/>
      <c r="AX47" s="47"/>
      <c r="BA47" s="23"/>
      <c r="BE47" s="122"/>
      <c r="BF47" s="122"/>
      <c r="BG47" s="122"/>
      <c r="BH47" s="122"/>
      <c r="BI47" s="122"/>
      <c r="BJ47" s="122"/>
      <c r="BK47" s="122"/>
      <c r="BL47" s="122"/>
      <c r="BM47" s="122"/>
      <c r="BN47" s="122"/>
    </row>
    <row r="48" spans="4:66" x14ac:dyDescent="0.3">
      <c r="D48" s="1523" t="s">
        <v>200</v>
      </c>
      <c r="E48" s="1524"/>
      <c r="F48" s="1524"/>
      <c r="G48" s="1524"/>
      <c r="H48" s="1524"/>
      <c r="I48" s="1524"/>
      <c r="J48" s="1524"/>
      <c r="K48" s="1524"/>
      <c r="L48" s="1524"/>
      <c r="M48" s="1524"/>
      <c r="N48" s="1524"/>
      <c r="O48" s="1524"/>
      <c r="P48" s="1524"/>
      <c r="Q48" s="1524"/>
      <c r="R48" s="1524"/>
      <c r="S48" s="1524"/>
      <c r="T48" s="1524"/>
      <c r="U48" s="1524"/>
      <c r="V48" s="1524"/>
      <c r="W48" s="1524"/>
      <c r="X48" s="1524"/>
      <c r="Y48" s="1524"/>
      <c r="Z48" s="1524"/>
      <c r="AA48" s="1524"/>
      <c r="AB48" s="1524"/>
      <c r="AC48" s="1524"/>
      <c r="AD48" s="1524"/>
      <c r="AE48" s="1524"/>
      <c r="AF48" s="1524"/>
      <c r="AG48" s="1524"/>
      <c r="AH48" s="1524"/>
      <c r="AI48" s="1524"/>
      <c r="AJ48" s="1524"/>
      <c r="AK48" s="1524"/>
      <c r="AL48" s="1524"/>
      <c r="AU48" s="1200"/>
      <c r="AV48" s="1201"/>
      <c r="AW48" s="1201"/>
      <c r="AX48" s="1342"/>
      <c r="BA48" s="23"/>
      <c r="BE48" s="122"/>
      <c r="BF48" s="122"/>
      <c r="BG48" s="122"/>
      <c r="BH48" s="122"/>
      <c r="BI48" s="122"/>
      <c r="BJ48" s="122"/>
      <c r="BK48" s="122"/>
      <c r="BL48" s="122"/>
      <c r="BM48" s="122"/>
      <c r="BN48" s="122"/>
    </row>
    <row r="49" spans="4:66" ht="7.5" customHeight="1" x14ac:dyDescent="0.3">
      <c r="D49" s="840"/>
      <c r="E49" s="113"/>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U49" s="47"/>
      <c r="AV49" s="47"/>
      <c r="AW49" s="47"/>
      <c r="AX49" s="47"/>
      <c r="BA49" s="23"/>
      <c r="BE49" s="122"/>
      <c r="BF49" s="122"/>
      <c r="BG49" s="122"/>
      <c r="BH49" s="122"/>
      <c r="BI49" s="122"/>
      <c r="BJ49" s="122"/>
      <c r="BK49" s="122"/>
      <c r="BL49" s="122"/>
      <c r="BM49" s="122"/>
      <c r="BN49" s="122"/>
    </row>
    <row r="50" spans="4:66" ht="15.6" customHeight="1" x14ac:dyDescent="0.3">
      <c r="D50" s="1490" t="s">
        <v>709</v>
      </c>
      <c r="E50" s="1491"/>
      <c r="F50" s="1491"/>
      <c r="G50" s="1491"/>
      <c r="H50" s="1491"/>
      <c r="I50" s="1491"/>
      <c r="J50" s="1491"/>
      <c r="K50" s="1491"/>
      <c r="L50" s="1491"/>
      <c r="M50" s="1491"/>
      <c r="N50" s="1491"/>
      <c r="O50" s="1491"/>
      <c r="P50" s="1491"/>
      <c r="Q50" s="1491"/>
      <c r="R50" s="1491"/>
      <c r="S50" s="1491"/>
      <c r="T50" s="1491"/>
      <c r="U50" s="1491"/>
      <c r="V50" s="1491"/>
      <c r="W50" s="1491"/>
      <c r="X50" s="1491"/>
      <c r="Y50" s="1491"/>
      <c r="Z50" s="1491"/>
      <c r="AA50" s="1491"/>
      <c r="AB50" s="1491"/>
      <c r="AC50" s="1491"/>
      <c r="AD50" s="1491"/>
      <c r="AE50" s="1491"/>
      <c r="AF50" s="1491"/>
      <c r="AG50" s="1491"/>
      <c r="AH50" s="1491"/>
      <c r="AI50" s="1491"/>
      <c r="AJ50" s="1491"/>
      <c r="AK50" s="1491"/>
      <c r="AL50" s="1491"/>
      <c r="AM50" s="1491"/>
      <c r="AN50" s="1491"/>
      <c r="AT50" s="1499"/>
      <c r="AU50" s="1500"/>
      <c r="AV50" s="1500"/>
      <c r="AW50" s="1500"/>
      <c r="AX50" s="1500"/>
      <c r="AY50" s="1501"/>
      <c r="BA50" s="23"/>
      <c r="BE50" s="122"/>
      <c r="BF50" s="122"/>
      <c r="BG50" s="122"/>
      <c r="BH50" s="122"/>
      <c r="BI50" s="122"/>
      <c r="BJ50" s="122"/>
      <c r="BK50" s="122"/>
      <c r="BL50" s="122"/>
      <c r="BM50" s="122"/>
      <c r="BN50" s="122"/>
    </row>
    <row r="51" spans="4:66" ht="7.5" customHeight="1" thickBot="1" x14ac:dyDescent="0.35">
      <c r="D51" s="842"/>
      <c r="E51" s="843"/>
      <c r="F51" s="843"/>
      <c r="G51" s="843"/>
      <c r="H51" s="843"/>
      <c r="I51" s="843"/>
      <c r="J51" s="843"/>
      <c r="K51" s="843"/>
      <c r="L51" s="843"/>
      <c r="M51" s="843"/>
      <c r="N51" s="843"/>
      <c r="O51" s="843"/>
      <c r="P51" s="843"/>
      <c r="Q51" s="843"/>
      <c r="R51" s="843"/>
      <c r="S51" s="843"/>
      <c r="T51" s="843"/>
      <c r="U51" s="843"/>
      <c r="V51" s="843"/>
      <c r="W51" s="843"/>
      <c r="X51" s="843"/>
      <c r="Y51" s="843"/>
      <c r="Z51" s="843"/>
      <c r="AA51" s="843"/>
      <c r="AB51" s="843"/>
      <c r="AC51" s="843"/>
      <c r="AD51" s="843"/>
      <c r="AE51" s="843"/>
      <c r="AF51" s="843"/>
      <c r="AG51" s="843"/>
      <c r="AH51" s="843"/>
      <c r="AI51" s="843"/>
      <c r="AJ51" s="843"/>
      <c r="AK51" s="843"/>
      <c r="AL51" s="843"/>
      <c r="AM51" s="843"/>
      <c r="AN51" s="843"/>
      <c r="AO51" s="25"/>
      <c r="AP51" s="25"/>
      <c r="AQ51" s="25"/>
      <c r="AR51" s="25"/>
      <c r="AS51" s="25"/>
      <c r="AT51" s="149"/>
      <c r="AU51" s="149"/>
      <c r="AV51" s="149"/>
      <c r="AW51" s="149"/>
      <c r="AX51" s="149"/>
      <c r="AY51" s="149"/>
      <c r="AZ51" s="25"/>
      <c r="BA51" s="26"/>
      <c r="BE51" s="122"/>
      <c r="BF51" s="122"/>
      <c r="BG51" s="122"/>
      <c r="BH51" s="122"/>
      <c r="BI51" s="122"/>
      <c r="BJ51" s="122"/>
      <c r="BK51" s="122"/>
      <c r="BL51" s="122"/>
      <c r="BM51" s="122"/>
      <c r="BN51" s="122"/>
    </row>
    <row r="52" spans="4:66" ht="15.6" customHeight="1" x14ac:dyDescent="0.3">
      <c r="BE52" s="122"/>
      <c r="BF52" s="122"/>
      <c r="BG52" s="122"/>
      <c r="BH52" s="122"/>
      <c r="BI52" s="122"/>
      <c r="BJ52" s="122"/>
      <c r="BK52" s="122"/>
      <c r="BL52" s="122"/>
      <c r="BM52" s="122"/>
      <c r="BN52" s="122"/>
    </row>
    <row r="53" spans="4:66" ht="7.5" customHeight="1" thickBot="1" x14ac:dyDescent="0.35">
      <c r="D53" s="846"/>
      <c r="E53" s="846"/>
      <c r="F53" s="846"/>
      <c r="G53" s="846"/>
      <c r="H53" s="846"/>
      <c r="I53" s="846"/>
      <c r="J53" s="846"/>
      <c r="K53" s="846"/>
      <c r="L53" s="846"/>
      <c r="M53" s="846"/>
      <c r="N53" s="846"/>
      <c r="O53" s="846"/>
      <c r="P53" s="846"/>
      <c r="Q53" s="846"/>
      <c r="R53" s="846"/>
      <c r="S53" s="846"/>
      <c r="T53" s="846"/>
      <c r="U53" s="846"/>
      <c r="V53" s="846"/>
      <c r="W53" s="846"/>
      <c r="X53" s="846"/>
      <c r="Y53" s="846"/>
      <c r="Z53" s="846"/>
      <c r="AA53" s="846"/>
      <c r="AB53" s="846"/>
      <c r="AC53" s="846"/>
      <c r="AD53" s="846"/>
      <c r="AE53" s="846"/>
      <c r="AG53" s="47"/>
      <c r="AH53" s="47"/>
      <c r="AI53" s="47"/>
      <c r="AJ53" s="47"/>
      <c r="BE53" s="122"/>
      <c r="BF53" s="122"/>
      <c r="BG53" s="122"/>
      <c r="BH53" s="122"/>
      <c r="BI53" s="122"/>
      <c r="BJ53" s="122"/>
      <c r="BK53" s="122"/>
      <c r="BL53" s="122"/>
      <c r="BM53" s="122"/>
      <c r="BN53" s="122"/>
    </row>
    <row r="54" spans="4:66" ht="15.6" customHeight="1" x14ac:dyDescent="0.3">
      <c r="D54" s="1525" t="s">
        <v>694</v>
      </c>
      <c r="E54" s="1526"/>
      <c r="F54" s="1526"/>
      <c r="G54" s="1526"/>
      <c r="H54" s="1526"/>
      <c r="I54" s="1526"/>
      <c r="J54" s="1526"/>
      <c r="K54" s="1526"/>
      <c r="L54" s="1526"/>
      <c r="M54" s="1526"/>
      <c r="N54" s="1526"/>
      <c r="O54" s="1526"/>
      <c r="P54" s="1526"/>
      <c r="Q54" s="1526"/>
      <c r="R54" s="1526"/>
      <c r="S54" s="1526"/>
      <c r="T54" s="1526"/>
      <c r="U54" s="1526"/>
      <c r="V54" s="1526"/>
      <c r="W54" s="1526"/>
      <c r="X54" s="1526"/>
      <c r="Y54" s="1526"/>
      <c r="Z54" s="1526"/>
      <c r="AA54" s="1526"/>
      <c r="AB54" s="1526"/>
      <c r="AC54" s="1526"/>
      <c r="AD54" s="1526"/>
      <c r="AE54" s="1526"/>
      <c r="AF54" s="1526"/>
      <c r="AG54" s="1526"/>
      <c r="AH54" s="1526"/>
      <c r="AI54" s="1526"/>
      <c r="AJ54" s="1526"/>
      <c r="AK54" s="1526"/>
      <c r="AL54" s="1526"/>
      <c r="AM54" s="1526"/>
      <c r="AN54" s="1526"/>
      <c r="AO54" s="1526"/>
      <c r="AP54" s="1526"/>
      <c r="AQ54" s="1526"/>
      <c r="AR54" s="1526"/>
      <c r="AS54" s="1526"/>
      <c r="AT54" s="1526"/>
      <c r="AU54" s="1526"/>
      <c r="AV54" s="1526"/>
      <c r="AW54" s="1526"/>
      <c r="AX54" s="1526"/>
      <c r="AY54" s="1526"/>
      <c r="AZ54" s="1526"/>
      <c r="BA54" s="1527"/>
      <c r="BE54" s="122"/>
      <c r="BF54" s="122"/>
      <c r="BG54" s="122"/>
      <c r="BH54" s="122"/>
      <c r="BI54" s="122"/>
      <c r="BJ54" s="122"/>
      <c r="BK54" s="122"/>
      <c r="BL54" s="122"/>
      <c r="BM54" s="122"/>
      <c r="BN54" s="122"/>
    </row>
    <row r="55" spans="4:66" ht="15.6" customHeight="1" x14ac:dyDescent="0.3">
      <c r="D55" s="1490" t="s">
        <v>707</v>
      </c>
      <c r="E55" s="1491"/>
      <c r="F55" s="1491"/>
      <c r="G55" s="1491"/>
      <c r="H55" s="1491"/>
      <c r="I55" s="1491"/>
      <c r="J55" s="1491"/>
      <c r="K55" s="1491"/>
      <c r="L55" s="1491"/>
      <c r="M55" s="1491"/>
      <c r="N55" s="1491"/>
      <c r="O55" s="1491"/>
      <c r="P55" s="1491"/>
      <c r="Q55" s="1491"/>
      <c r="R55" s="1491"/>
      <c r="S55" s="1491"/>
      <c r="T55" s="1491"/>
      <c r="U55" s="1491"/>
      <c r="V55" s="1491"/>
      <c r="W55" s="1491"/>
      <c r="X55" s="1491"/>
      <c r="Y55" s="1491"/>
      <c r="Z55" s="1491"/>
      <c r="AA55" s="1491"/>
      <c r="AB55" s="1491"/>
      <c r="AC55" s="1491"/>
      <c r="AD55" s="1491"/>
      <c r="AE55" s="1491"/>
      <c r="AF55" s="1491"/>
      <c r="AG55" s="1491"/>
      <c r="AH55" s="1491"/>
      <c r="AI55" s="1491"/>
      <c r="AJ55" s="1491"/>
      <c r="AU55" s="1200"/>
      <c r="AV55" s="1201"/>
      <c r="AW55" s="1201"/>
      <c r="AX55" s="1342"/>
      <c r="BA55" s="23"/>
      <c r="BE55" s="122"/>
      <c r="BF55" s="122"/>
      <c r="BG55" s="122"/>
      <c r="BH55" s="122"/>
      <c r="BI55" s="122"/>
      <c r="BJ55" s="122"/>
      <c r="BK55" s="122"/>
      <c r="BL55" s="122"/>
      <c r="BM55" s="122"/>
      <c r="BN55" s="122"/>
    </row>
    <row r="56" spans="4:66" ht="7.5" customHeight="1" x14ac:dyDescent="0.3">
      <c r="D56" s="840"/>
      <c r="E56" s="113"/>
      <c r="F56" s="113"/>
      <c r="G56" s="113"/>
      <c r="H56" s="113"/>
      <c r="I56" s="113"/>
      <c r="J56" s="113"/>
      <c r="K56" s="113"/>
      <c r="L56" s="113"/>
      <c r="M56" s="113"/>
      <c r="N56" s="113"/>
      <c r="O56" s="113"/>
      <c r="P56" s="113"/>
      <c r="Q56" s="113"/>
      <c r="R56" s="113"/>
      <c r="S56" s="113"/>
      <c r="T56" s="113"/>
      <c r="U56" s="113"/>
      <c r="V56" s="113"/>
      <c r="W56" s="113"/>
      <c r="X56" s="113"/>
      <c r="Y56" s="113"/>
      <c r="Z56" s="113"/>
      <c r="AA56" s="113"/>
      <c r="AB56" s="113"/>
      <c r="AC56" s="113"/>
      <c r="AD56" s="113"/>
      <c r="AE56" s="113"/>
      <c r="AF56" s="113"/>
      <c r="AG56" s="113"/>
      <c r="AH56" s="113"/>
      <c r="AI56" s="113"/>
      <c r="AJ56" s="113"/>
      <c r="AU56" s="47"/>
      <c r="AV56" s="47"/>
      <c r="AW56" s="47"/>
      <c r="AX56" s="47"/>
      <c r="BA56" s="23"/>
      <c r="BE56" s="122"/>
      <c r="BF56" s="122"/>
      <c r="BG56" s="122"/>
      <c r="BH56" s="122"/>
      <c r="BI56" s="122"/>
      <c r="BJ56" s="122"/>
      <c r="BK56" s="122"/>
      <c r="BL56" s="122"/>
      <c r="BM56" s="122"/>
      <c r="BN56" s="122"/>
    </row>
    <row r="57" spans="4:66" ht="15.6" customHeight="1" x14ac:dyDescent="0.3">
      <c r="D57" s="1523" t="s">
        <v>708</v>
      </c>
      <c r="E57" s="1524"/>
      <c r="F57" s="1524"/>
      <c r="G57" s="1524"/>
      <c r="H57" s="1524"/>
      <c r="I57" s="1524"/>
      <c r="J57" s="1524"/>
      <c r="K57" s="1524"/>
      <c r="L57" s="1524"/>
      <c r="M57" s="1524"/>
      <c r="N57" s="1524"/>
      <c r="O57" s="1524"/>
      <c r="P57" s="1524"/>
      <c r="Q57" s="1524"/>
      <c r="R57" s="1524"/>
      <c r="S57" s="1524"/>
      <c r="T57" s="1524"/>
      <c r="U57" s="1524"/>
      <c r="V57" s="1524"/>
      <c r="W57" s="1524"/>
      <c r="X57" s="1524"/>
      <c r="Y57" s="1524"/>
      <c r="Z57" s="1524"/>
      <c r="AA57" s="1524"/>
      <c r="AB57" s="1524"/>
      <c r="AC57" s="1524"/>
      <c r="AD57" s="1524"/>
      <c r="AE57" s="1524"/>
      <c r="AF57" s="1524"/>
      <c r="AG57" s="1524"/>
      <c r="AH57" s="1524"/>
      <c r="AI57" s="1524"/>
      <c r="AJ57" s="1524"/>
      <c r="AK57" s="1524"/>
      <c r="AL57" s="1524"/>
      <c r="AU57" s="1200"/>
      <c r="AV57" s="1201"/>
      <c r="AW57" s="1201"/>
      <c r="AX57" s="1342"/>
      <c r="BA57" s="23"/>
      <c r="BE57" s="122"/>
      <c r="BF57" s="122"/>
      <c r="BG57" s="122"/>
      <c r="BH57" s="122"/>
      <c r="BI57" s="122"/>
      <c r="BJ57" s="122"/>
      <c r="BK57" s="122"/>
      <c r="BL57" s="122"/>
      <c r="BM57" s="122"/>
      <c r="BN57" s="122"/>
    </row>
    <row r="58" spans="4:66" ht="7.5" customHeight="1" x14ac:dyDescent="0.3">
      <c r="D58" s="840"/>
      <c r="E58" s="113"/>
      <c r="F58" s="113"/>
      <c r="G58" s="113"/>
      <c r="H58" s="113"/>
      <c r="I58" s="113"/>
      <c r="J58" s="113"/>
      <c r="K58" s="113"/>
      <c r="L58" s="113"/>
      <c r="M58" s="113"/>
      <c r="N58" s="113"/>
      <c r="O58" s="113"/>
      <c r="P58" s="113"/>
      <c r="Q58" s="113"/>
      <c r="R58" s="113"/>
      <c r="S58" s="113"/>
      <c r="T58" s="113"/>
      <c r="U58" s="113"/>
      <c r="V58" s="113"/>
      <c r="W58" s="113"/>
      <c r="X58" s="113"/>
      <c r="Y58" s="113"/>
      <c r="Z58" s="113"/>
      <c r="AA58" s="113"/>
      <c r="AB58" s="113"/>
      <c r="AC58" s="113"/>
      <c r="AD58" s="113"/>
      <c r="AE58" s="113"/>
      <c r="AF58" s="113"/>
      <c r="AG58" s="113"/>
      <c r="AH58" s="113"/>
      <c r="AI58" s="113"/>
      <c r="AJ58" s="113"/>
      <c r="AK58" s="113"/>
      <c r="AL58" s="113"/>
      <c r="AU58" s="47"/>
      <c r="AV58" s="47"/>
      <c r="AW58" s="47"/>
      <c r="AX58" s="47"/>
      <c r="BA58" s="23"/>
      <c r="BE58" s="122"/>
      <c r="BF58" s="122"/>
      <c r="BG58" s="122"/>
      <c r="BH58" s="122"/>
      <c r="BI58" s="122"/>
      <c r="BJ58" s="122"/>
      <c r="BK58" s="122"/>
      <c r="BL58" s="122"/>
      <c r="BM58" s="122"/>
      <c r="BN58" s="122"/>
    </row>
    <row r="59" spans="4:66" ht="15.6" customHeight="1" x14ac:dyDescent="0.3">
      <c r="D59" s="1490" t="s">
        <v>709</v>
      </c>
      <c r="E59" s="1491"/>
      <c r="F59" s="1491"/>
      <c r="G59" s="1491"/>
      <c r="H59" s="1491"/>
      <c r="I59" s="1491"/>
      <c r="J59" s="1491"/>
      <c r="K59" s="1491"/>
      <c r="L59" s="1491"/>
      <c r="M59" s="1491"/>
      <c r="N59" s="1491"/>
      <c r="O59" s="1491"/>
      <c r="P59" s="1491"/>
      <c r="Q59" s="1491"/>
      <c r="R59" s="1491"/>
      <c r="S59" s="1491"/>
      <c r="T59" s="1491"/>
      <c r="U59" s="1491"/>
      <c r="V59" s="1491"/>
      <c r="W59" s="1491"/>
      <c r="X59" s="1491"/>
      <c r="Y59" s="1491"/>
      <c r="Z59" s="1491"/>
      <c r="AA59" s="1491"/>
      <c r="AB59" s="1491"/>
      <c r="AC59" s="1491"/>
      <c r="AD59" s="1491"/>
      <c r="AE59" s="1491"/>
      <c r="AF59" s="1491"/>
      <c r="AG59" s="1491"/>
      <c r="AH59" s="1491"/>
      <c r="AI59" s="1491"/>
      <c r="AJ59" s="1491"/>
      <c r="AK59" s="1491"/>
      <c r="AL59" s="1491"/>
      <c r="AM59" s="1491"/>
      <c r="AN59" s="1491"/>
      <c r="AT59" s="1499"/>
      <c r="AU59" s="1500"/>
      <c r="AV59" s="1500"/>
      <c r="AW59" s="1500"/>
      <c r="AX59" s="1500"/>
      <c r="AY59" s="1501"/>
      <c r="BA59" s="23"/>
      <c r="BE59" s="122"/>
      <c r="BF59" s="122"/>
      <c r="BG59" s="122"/>
      <c r="BH59" s="122"/>
      <c r="BI59" s="122"/>
      <c r="BJ59" s="122"/>
      <c r="BK59" s="122"/>
      <c r="BL59" s="122"/>
      <c r="BM59" s="122"/>
      <c r="BN59" s="122"/>
    </row>
    <row r="60" spans="4:66" ht="15.6" customHeight="1" thickBot="1" x14ac:dyDescent="0.35">
      <c r="D60" s="842"/>
      <c r="E60" s="25"/>
      <c r="F60" s="843"/>
      <c r="G60" s="843"/>
      <c r="H60" s="843"/>
      <c r="I60" s="843"/>
      <c r="J60" s="843"/>
      <c r="K60" s="843"/>
      <c r="L60" s="843"/>
      <c r="M60" s="843"/>
      <c r="N60" s="843"/>
      <c r="O60" s="843"/>
      <c r="P60" s="843"/>
      <c r="Q60" s="843"/>
      <c r="R60" s="843"/>
      <c r="S60" s="843"/>
      <c r="T60" s="843"/>
      <c r="U60" s="843"/>
      <c r="V60" s="843"/>
      <c r="W60" s="843"/>
      <c r="X60" s="843"/>
      <c r="Y60" s="843"/>
      <c r="Z60" s="843"/>
      <c r="AA60" s="843"/>
      <c r="AB60" s="843"/>
      <c r="AC60" s="843"/>
      <c r="AD60" s="843"/>
      <c r="AE60" s="843"/>
      <c r="AF60" s="843"/>
      <c r="AG60" s="843"/>
      <c r="AH60" s="843"/>
      <c r="AI60" s="843"/>
      <c r="AJ60" s="843"/>
      <c r="AK60" s="843"/>
      <c r="AL60" s="843"/>
      <c r="AM60" s="843"/>
      <c r="AN60" s="843"/>
      <c r="AO60" s="25"/>
      <c r="AP60" s="25"/>
      <c r="AQ60" s="25"/>
      <c r="AR60" s="25"/>
      <c r="AS60" s="25"/>
      <c r="AT60" s="149"/>
      <c r="AU60" s="149"/>
      <c r="AV60" s="149"/>
      <c r="AW60" s="149"/>
      <c r="AX60" s="149"/>
      <c r="AY60" s="149"/>
      <c r="AZ60" s="25"/>
      <c r="BA60" s="26"/>
      <c r="BE60" s="122"/>
      <c r="BF60" s="122"/>
      <c r="BG60" s="122"/>
      <c r="BH60" s="122"/>
      <c r="BI60" s="122"/>
      <c r="BJ60" s="122"/>
      <c r="BK60" s="122"/>
      <c r="BL60" s="122"/>
      <c r="BM60" s="122"/>
      <c r="BN60" s="122"/>
    </row>
    <row r="61" spans="4:66" ht="8.1" customHeight="1" thickBot="1" x14ac:dyDescent="0.35">
      <c r="D61" s="113"/>
      <c r="E61" s="113"/>
      <c r="F61" s="113"/>
      <c r="G61" s="113"/>
      <c r="H61" s="113"/>
      <c r="I61" s="113"/>
      <c r="J61" s="113"/>
      <c r="K61" s="113"/>
      <c r="L61" s="113"/>
      <c r="M61" s="113"/>
      <c r="N61" s="113"/>
      <c r="O61" s="113"/>
      <c r="P61" s="113"/>
      <c r="Q61" s="113"/>
      <c r="R61" s="113"/>
      <c r="S61" s="113"/>
      <c r="T61" s="113"/>
      <c r="U61" s="113"/>
      <c r="V61" s="113"/>
      <c r="W61" s="113"/>
      <c r="X61" s="113"/>
      <c r="Y61" s="113"/>
      <c r="Z61" s="113"/>
      <c r="AA61" s="113"/>
      <c r="AB61" s="113"/>
      <c r="AC61" s="113"/>
      <c r="AD61" s="113"/>
      <c r="AE61" s="113"/>
      <c r="AF61" s="113"/>
      <c r="AG61" s="113"/>
      <c r="AH61" s="113"/>
      <c r="AI61" s="113"/>
      <c r="AJ61" s="113"/>
      <c r="AK61" s="113"/>
      <c r="AL61" s="113"/>
      <c r="AM61" s="113"/>
      <c r="AN61" s="113"/>
      <c r="AT61" s="9"/>
      <c r="AU61" s="9"/>
      <c r="AV61" s="9"/>
      <c r="AW61" s="9"/>
      <c r="AX61" s="9"/>
      <c r="AY61" s="9"/>
      <c r="BE61" s="125"/>
      <c r="BF61" s="125"/>
      <c r="BG61" s="125"/>
      <c r="BH61" s="125"/>
      <c r="BI61" s="125"/>
      <c r="BJ61" s="125"/>
      <c r="BK61" s="125"/>
      <c r="BL61" s="125"/>
      <c r="BM61" s="125"/>
      <c r="BN61" s="125"/>
    </row>
    <row r="62" spans="4:66" ht="14.4" customHeight="1" x14ac:dyDescent="0.3">
      <c r="D62" s="1122" t="s">
        <v>586</v>
      </c>
      <c r="E62" s="1495"/>
      <c r="F62" s="1495"/>
      <c r="G62" s="1495"/>
      <c r="H62" s="1495"/>
      <c r="I62" s="1495"/>
      <c r="J62" s="1495"/>
      <c r="K62" s="1495"/>
      <c r="L62" s="1495"/>
      <c r="M62" s="1495"/>
      <c r="N62" s="1495"/>
      <c r="O62" s="1495"/>
      <c r="P62" s="1495"/>
      <c r="Q62" s="1495"/>
      <c r="R62" s="1495"/>
      <c r="S62" s="1495"/>
      <c r="T62" s="1495"/>
      <c r="U62" s="1495"/>
      <c r="V62" s="1495"/>
      <c r="W62" s="1495"/>
      <c r="X62" s="1495"/>
      <c r="Y62" s="1495"/>
      <c r="Z62" s="1495"/>
      <c r="AA62" s="1495"/>
      <c r="AB62" s="1495"/>
      <c r="AC62" s="1495"/>
      <c r="AD62" s="1495"/>
      <c r="AE62" s="1495"/>
      <c r="AF62" s="1495"/>
      <c r="AG62" s="1495"/>
      <c r="AH62" s="1495"/>
      <c r="AI62" s="1495"/>
      <c r="AJ62" s="1495"/>
      <c r="AK62" s="1495"/>
      <c r="AL62" s="1495"/>
      <c r="AM62" s="1495"/>
      <c r="AN62" s="1495"/>
      <c r="AO62" s="1495"/>
      <c r="AP62" s="1495"/>
      <c r="AQ62" s="1495"/>
      <c r="AR62" s="1495"/>
      <c r="AS62" s="1495"/>
      <c r="AT62" s="1495"/>
      <c r="AU62" s="1495"/>
      <c r="AV62" s="1495"/>
      <c r="AW62" s="1495"/>
      <c r="AX62" s="1495"/>
      <c r="AY62" s="1495"/>
      <c r="AZ62" s="1495"/>
      <c r="BA62" s="1496"/>
      <c r="BE62" s="125"/>
      <c r="BF62" s="125"/>
      <c r="BG62" s="125"/>
      <c r="BH62" s="125"/>
      <c r="BI62" s="125"/>
      <c r="BJ62" s="125"/>
      <c r="BK62" s="125"/>
      <c r="BL62" s="125"/>
      <c r="BM62" s="125"/>
      <c r="BN62" s="125"/>
    </row>
    <row r="63" spans="4:66" x14ac:dyDescent="0.3">
      <c r="D63" s="1490" t="s">
        <v>201</v>
      </c>
      <c r="E63" s="1491"/>
      <c r="F63" s="1491"/>
      <c r="G63" s="1491"/>
      <c r="H63" s="1491"/>
      <c r="I63" s="1491"/>
      <c r="J63" s="1491"/>
      <c r="K63" s="1491"/>
      <c r="L63" s="1491"/>
      <c r="M63" s="1491"/>
      <c r="N63" s="1491"/>
      <c r="O63" s="1491"/>
      <c r="P63" s="1491"/>
      <c r="Q63" s="1491"/>
      <c r="R63" s="1491"/>
      <c r="S63" s="1491"/>
      <c r="T63" s="1491"/>
      <c r="U63" s="1491"/>
      <c r="V63" s="1491"/>
      <c r="W63" s="1491"/>
      <c r="X63" s="1491"/>
      <c r="Y63" s="1491"/>
      <c r="Z63" s="1491"/>
      <c r="AA63" s="1491"/>
      <c r="AB63" s="1491"/>
      <c r="AC63" s="1491"/>
      <c r="AD63" s="1491"/>
      <c r="AE63" s="1491"/>
      <c r="AF63" s="1491"/>
      <c r="AG63" s="1491"/>
      <c r="AH63" s="1491"/>
      <c r="AI63" s="1491"/>
      <c r="AJ63" s="1491"/>
      <c r="AK63" s="1491"/>
      <c r="AL63" s="1491"/>
      <c r="AM63" s="1491"/>
      <c r="AN63" s="1491"/>
      <c r="AO63" s="1491"/>
      <c r="AU63" s="1200"/>
      <c r="AV63" s="1201"/>
      <c r="AW63" s="1201"/>
      <c r="AX63" s="1342"/>
      <c r="BA63" s="23"/>
    </row>
    <row r="64" spans="4:66" x14ac:dyDescent="0.3">
      <c r="D64" s="840"/>
      <c r="F64" s="113"/>
      <c r="G64" s="113"/>
      <c r="H64" s="113"/>
      <c r="I64" s="113"/>
      <c r="J64" s="113"/>
      <c r="K64" s="113"/>
      <c r="L64" s="113"/>
      <c r="M64" s="113"/>
      <c r="N64" s="113"/>
      <c r="O64" s="113"/>
      <c r="P64" s="113"/>
      <c r="Q64" s="113"/>
      <c r="R64" s="113"/>
      <c r="S64" s="113"/>
      <c r="T64" s="113"/>
      <c r="U64" s="113"/>
      <c r="V64" s="113"/>
      <c r="W64" s="113"/>
      <c r="X64" s="113"/>
      <c r="Y64" s="113"/>
      <c r="Z64" s="113"/>
      <c r="AA64" s="113"/>
      <c r="AB64" s="113"/>
      <c r="AC64" s="113"/>
      <c r="AD64" s="113"/>
      <c r="AE64" s="113"/>
      <c r="AF64" s="113"/>
      <c r="AG64" s="113"/>
      <c r="AH64" s="113"/>
      <c r="AI64" s="113"/>
      <c r="AJ64" s="113"/>
      <c r="AK64" s="113"/>
      <c r="AL64" s="113"/>
      <c r="AM64" s="113"/>
      <c r="AN64" s="113"/>
      <c r="AO64" s="113"/>
      <c r="AU64" s="47"/>
      <c r="AV64" s="47"/>
      <c r="AW64" s="47"/>
      <c r="AX64" s="47"/>
      <c r="BA64" s="23"/>
    </row>
    <row r="65" spans="4:53" x14ac:dyDescent="0.3">
      <c r="D65" s="840" t="s">
        <v>715</v>
      </c>
      <c r="E65" s="113"/>
      <c r="F65" s="113"/>
      <c r="G65" s="113"/>
      <c r="H65" s="113"/>
      <c r="I65" s="113"/>
      <c r="J65" s="113"/>
      <c r="K65" s="113"/>
      <c r="L65" s="113"/>
      <c r="M65" s="113"/>
      <c r="N65" s="113"/>
      <c r="O65" s="113"/>
      <c r="P65" s="113"/>
      <c r="Q65" s="113"/>
      <c r="R65" s="113"/>
      <c r="S65" s="113"/>
      <c r="T65" s="113"/>
      <c r="U65" s="113"/>
      <c r="V65" s="113"/>
      <c r="W65" s="113"/>
      <c r="X65" s="113"/>
      <c r="Y65" s="113"/>
      <c r="Z65" s="113"/>
      <c r="AA65" s="113"/>
      <c r="AB65" s="113"/>
      <c r="AC65" s="113"/>
      <c r="AD65" s="113"/>
      <c r="AE65" s="113"/>
      <c r="AF65" s="113"/>
      <c r="AG65" s="113"/>
      <c r="AH65" s="113"/>
      <c r="AI65" s="113"/>
      <c r="AJ65" s="113"/>
      <c r="AK65" s="113"/>
      <c r="AL65" s="113"/>
      <c r="AM65" s="113"/>
      <c r="AN65" s="113"/>
      <c r="AO65" s="113"/>
      <c r="AR65" s="1200"/>
      <c r="AS65" s="1201"/>
      <c r="AT65" s="1201"/>
      <c r="AU65" s="1201"/>
      <c r="AV65" s="1201"/>
      <c r="AW65" s="1201"/>
      <c r="AX65" s="1342"/>
      <c r="BA65" s="23"/>
    </row>
    <row r="66" spans="4:53" ht="16.2" thickBot="1" x14ac:dyDescent="0.35">
      <c r="D66" s="1492" t="str">
        <f>IF(AU63="Yes ","Certification documentation required for review for hydraulic modeled systems"," ")</f>
        <v xml:space="preserve"> </v>
      </c>
      <c r="E66" s="1493"/>
      <c r="F66" s="1493"/>
      <c r="G66" s="1493"/>
      <c r="H66" s="1493"/>
      <c r="I66" s="1493"/>
      <c r="J66" s="1493"/>
      <c r="K66" s="1493"/>
      <c r="L66" s="1493"/>
      <c r="M66" s="1493"/>
      <c r="N66" s="1493"/>
      <c r="O66" s="1493"/>
      <c r="P66" s="1493"/>
      <c r="Q66" s="1493"/>
      <c r="R66" s="1493"/>
      <c r="S66" s="1493"/>
      <c r="T66" s="1493"/>
      <c r="U66" s="1493"/>
      <c r="V66" s="1493"/>
      <c r="W66" s="1493"/>
      <c r="X66" s="1493"/>
      <c r="Y66" s="1493"/>
      <c r="Z66" s="1493"/>
      <c r="AA66" s="1493"/>
      <c r="AB66" s="1493"/>
      <c r="AC66" s="1493"/>
      <c r="AD66" s="1493"/>
      <c r="AE66" s="1493"/>
      <c r="AF66" s="1493"/>
      <c r="AG66" s="1493"/>
      <c r="AH66" s="1493"/>
      <c r="AI66" s="1493"/>
      <c r="AJ66" s="1493"/>
      <c r="AK66" s="1493"/>
      <c r="AL66" s="1493"/>
      <c r="AM66" s="1493"/>
      <c r="AN66" s="1493"/>
      <c r="AO66" s="1493"/>
      <c r="AP66" s="1493"/>
      <c r="AQ66" s="1493"/>
      <c r="AR66" s="1493"/>
      <c r="AS66" s="1493"/>
      <c r="AT66" s="1493"/>
      <c r="AU66" s="1493"/>
      <c r="AV66" s="1493"/>
      <c r="AW66" s="1493"/>
      <c r="AX66" s="1493"/>
      <c r="AY66" s="1493"/>
      <c r="AZ66" s="1493"/>
      <c r="BA66" s="1494"/>
    </row>
    <row r="67" spans="4:53" x14ac:dyDescent="0.3">
      <c r="D67" s="1521" t="s">
        <v>202</v>
      </c>
      <c r="E67" s="991"/>
      <c r="F67" s="991"/>
      <c r="G67" s="991"/>
      <c r="H67" s="991"/>
      <c r="I67" s="991"/>
      <c r="J67" s="991"/>
      <c r="K67" s="991"/>
      <c r="L67" s="991"/>
      <c r="M67" s="991"/>
      <c r="N67" s="991"/>
      <c r="O67" s="991"/>
      <c r="P67" s="991"/>
      <c r="Q67" s="991"/>
      <c r="R67" s="991"/>
      <c r="S67" s="991"/>
      <c r="T67" s="991"/>
      <c r="U67" s="991"/>
      <c r="V67" s="991"/>
      <c r="W67" s="991"/>
      <c r="X67" s="991"/>
      <c r="Y67" s="991"/>
      <c r="Z67" s="991"/>
      <c r="AA67" s="991"/>
      <c r="AB67" s="991"/>
      <c r="AC67" s="991"/>
      <c r="AD67" s="991"/>
      <c r="AE67" s="991"/>
      <c r="AF67" s="991"/>
      <c r="AG67" s="991"/>
      <c r="AH67" s="991"/>
      <c r="AI67" s="991"/>
      <c r="AJ67" s="991"/>
      <c r="AK67" s="991"/>
      <c r="AL67" s="991"/>
      <c r="AM67" s="991"/>
      <c r="AN67" s="991"/>
      <c r="AO67" s="991"/>
      <c r="AP67" s="991"/>
      <c r="AQ67" s="991"/>
      <c r="AR67" s="991"/>
      <c r="AS67" s="991"/>
      <c r="AT67" s="991"/>
      <c r="AU67" s="991"/>
      <c r="AV67" s="991"/>
      <c r="AW67" s="991"/>
      <c r="AX67" s="991"/>
      <c r="AY67" s="991"/>
      <c r="AZ67" s="991"/>
      <c r="BA67" s="1522"/>
    </row>
    <row r="68" spans="4:53" x14ac:dyDescent="0.3">
      <c r="D68" s="1490" t="s">
        <v>203</v>
      </c>
      <c r="E68" s="1491"/>
      <c r="F68" s="1491"/>
      <c r="G68" s="1491"/>
      <c r="H68" s="1491"/>
      <c r="I68" s="1491"/>
      <c r="J68" s="1491"/>
      <c r="K68" s="1491"/>
      <c r="L68" s="1491"/>
      <c r="M68" s="1491"/>
      <c r="N68" s="1491"/>
      <c r="O68" s="1491"/>
      <c r="P68" s="1491"/>
      <c r="Q68" s="1491"/>
      <c r="R68" s="1491"/>
      <c r="S68" s="1491"/>
      <c r="T68" s="1491"/>
      <c r="U68" s="1491"/>
      <c r="V68" s="1491"/>
      <c r="W68" s="1491"/>
      <c r="X68" s="1491"/>
      <c r="Y68" s="1491"/>
      <c r="Z68" s="1491"/>
      <c r="AA68" s="5"/>
      <c r="AB68" s="5"/>
      <c r="AC68" s="5"/>
      <c r="AD68" s="5"/>
      <c r="AE68" s="5"/>
      <c r="AF68" s="5"/>
      <c r="AG68" s="5"/>
      <c r="AH68" s="5"/>
      <c r="AI68" s="5"/>
      <c r="AJ68" s="5"/>
      <c r="AK68" s="5"/>
      <c r="AL68" s="1200"/>
      <c r="AM68" s="1201"/>
      <c r="AN68" s="1201"/>
      <c r="AO68" s="1342"/>
      <c r="AP68" s="5"/>
      <c r="AQ68" s="5"/>
      <c r="AR68" s="5"/>
      <c r="AS68" s="5"/>
      <c r="AT68" s="5"/>
      <c r="AU68" s="5"/>
      <c r="AV68" s="5"/>
      <c r="BA68" s="23"/>
    </row>
    <row r="69" spans="4:53" ht="8.1" customHeight="1" thickBot="1" x14ac:dyDescent="0.35">
      <c r="D69" s="24"/>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c r="AT69" s="25"/>
      <c r="AU69" s="25"/>
      <c r="AV69" s="25"/>
      <c r="AW69" s="25"/>
      <c r="AX69" s="25"/>
      <c r="AY69" s="25"/>
      <c r="AZ69" s="25"/>
      <c r="BA69" s="26"/>
    </row>
  </sheetData>
  <sheetProtection algorithmName="SHA-512" hashValue="pJCWkCl3UwfN+/1HsRv/nwLcCZFIVfHpxOrvQEmBPDk1cFsMQr67PTmesSdXI4lOt5MehayGz9M71gLv/mOC8g==" saltValue="eALkO79q81lwc0khkThLFw==" spinCount="100000" sheet="1" objects="1" scenarios="1"/>
  <mergeCells count="60">
    <mergeCell ref="D66:BA66"/>
    <mergeCell ref="D67:BA67"/>
    <mergeCell ref="D68:Z68"/>
    <mergeCell ref="AL68:AO68"/>
    <mergeCell ref="D59:AN59"/>
    <mergeCell ref="AT59:AY59"/>
    <mergeCell ref="D62:BA62"/>
    <mergeCell ref="D63:AO63"/>
    <mergeCell ref="AU63:AX63"/>
    <mergeCell ref="AR65:AX65"/>
    <mergeCell ref="D57:AL57"/>
    <mergeCell ref="AU57:AX57"/>
    <mergeCell ref="D42:AQ42"/>
    <mergeCell ref="AT42:AY42"/>
    <mergeCell ref="D45:BA45"/>
    <mergeCell ref="D46:AJ46"/>
    <mergeCell ref="AU46:AX46"/>
    <mergeCell ref="D48:AL48"/>
    <mergeCell ref="AU48:AX48"/>
    <mergeCell ref="D50:AN50"/>
    <mergeCell ref="AT50:AY50"/>
    <mergeCell ref="D54:BA54"/>
    <mergeCell ref="D55:AJ55"/>
    <mergeCell ref="AU55:AX55"/>
    <mergeCell ref="D35:BA35"/>
    <mergeCell ref="D36:AN36"/>
    <mergeCell ref="AU36:AX36"/>
    <mergeCell ref="AU38:AX38"/>
    <mergeCell ref="D40:AL40"/>
    <mergeCell ref="AU40:AX40"/>
    <mergeCell ref="BE26:BM26"/>
    <mergeCell ref="D28:AC28"/>
    <mergeCell ref="AU28:AX28"/>
    <mergeCell ref="D30:AE30"/>
    <mergeCell ref="AU30:AX30"/>
    <mergeCell ref="D32:AQ32"/>
    <mergeCell ref="AT32:AY32"/>
    <mergeCell ref="D20:AU20"/>
    <mergeCell ref="AW20:AZ20"/>
    <mergeCell ref="D23:BA23"/>
    <mergeCell ref="D24:AN24"/>
    <mergeCell ref="AU24:AX24"/>
    <mergeCell ref="D26:AP26"/>
    <mergeCell ref="AU26:AX26"/>
    <mergeCell ref="D12:AU12"/>
    <mergeCell ref="AW12:AZ12"/>
    <mergeCell ref="D14:AU14"/>
    <mergeCell ref="AW14:AZ14"/>
    <mergeCell ref="D16:AG16"/>
    <mergeCell ref="AH16:AV18"/>
    <mergeCell ref="AW16:AZ16"/>
    <mergeCell ref="D18:AG18"/>
    <mergeCell ref="AW18:AZ18"/>
    <mergeCell ref="D10:AU10"/>
    <mergeCell ref="AW10:AZ10"/>
    <mergeCell ref="C1:BB1"/>
    <mergeCell ref="D3:U3"/>
    <mergeCell ref="V3:AS3"/>
    <mergeCell ref="D4:BA6"/>
    <mergeCell ref="D8:BA8"/>
  </mergeCells>
  <dataValidations count="5">
    <dataValidation type="list" allowBlank="1" showInputMessage="1" showErrorMessage="1" sqref="AX58 AU49:AV49 AU47:AW47 AU56:AW56 AG29:AJ29 AG39:AJ39 AU25:AW25 AG53:AJ53 AU58:AV58 AX49" xr:uid="{9D1BA349-20C4-4526-A518-6A90C9606A28}">
      <formula1>$BP$7:$BP$8</formula1>
    </dataValidation>
    <dataValidation type="list" allowBlank="1" showInputMessage="1" showErrorMessage="1" sqref="AT50:AY50 AT59:AY59" xr:uid="{4ADD2032-83E3-4920-B119-8EFF18799120}">
      <formula1>$BQ$11:$BQ$17</formula1>
    </dataValidation>
    <dataValidation type="list" allowBlank="1" showInputMessage="1" showErrorMessage="1" sqref="AT32:AY32 AT42:AY44" xr:uid="{76F0208D-858B-419D-8AC3-778D21E5FE00}">
      <formula1>$BP$11:$BP$16</formula1>
    </dataValidation>
    <dataValidation type="list" allowBlank="1" showInputMessage="1" showErrorMessage="1" sqref="AU24:AX24 AU26:AX26 AU28:AX28 AU30:AX30 AU36:AX36 AU38:AX38 AU40:AX40 AU46:AX46 AU48:AX48 AU55:AX55 AU57:AX57 AU63:AX63 AL68:AO68" xr:uid="{E033B9BB-57D5-4623-B98D-C89DD714170D}">
      <formula1>$BP$7:$BP$9</formula1>
    </dataValidation>
    <dataValidation type="list" allowBlank="1" showInputMessage="1" showErrorMessage="1" sqref="AT60:AY60" xr:uid="{22108673-407F-42FE-9B10-1103536169B7}">
      <formula1>$BQ$12:$BQ$24</formula1>
    </dataValidation>
  </dataValidations>
  <printOptions horizontalCentered="1"/>
  <pageMargins left="0.7" right="0.7" top="0.75" bottom="0.75" header="0.3" footer="0.3"/>
  <pageSetup scale="98" fitToHeight="0" orientation="portrait" r:id="rId1"/>
  <headerFooter>
    <oddHeader>&amp;C&amp;G</oddHeader>
  </headerFooter>
  <drawing r:id="rId2"/>
  <legacyDrawingHF r:id="rId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E9181-5A27-4DFC-9947-85FC6B60F843}">
  <sheetPr>
    <tabColor theme="2" tint="-0.89999084444715716"/>
    <pageSetUpPr fitToPage="1"/>
  </sheetPr>
  <dimension ref="A1:BO45"/>
  <sheetViews>
    <sheetView showGridLines="0" showRowColHeaders="0" zoomScaleNormal="100" workbookViewId="0"/>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2" width="8.6640625" customWidth="1"/>
    <col min="53" max="54" width="6.6640625" customWidth="1"/>
    <col min="55" max="55" width="8.6640625" customWidth="1"/>
    <col min="56" max="56" width="12.6640625" customWidth="1"/>
    <col min="57" max="57" width="1.6640625" customWidth="1"/>
    <col min="58" max="58" width="8.6640625" customWidth="1"/>
    <col min="59" max="59" width="12.6640625" customWidth="1"/>
    <col min="60" max="60" width="11.109375" customWidth="1"/>
    <col min="61" max="61" width="5.33203125" customWidth="1"/>
    <col min="62" max="62" width="5" hidden="1" customWidth="1"/>
    <col min="63" max="63" width="3.88671875" hidden="1" customWidth="1"/>
    <col min="64" max="64" width="12.109375" hidden="1" customWidth="1"/>
    <col min="65" max="65" width="6.33203125" hidden="1" customWidth="1"/>
    <col min="66" max="66" width="5.109375" hidden="1" customWidth="1"/>
    <col min="67" max="68" width="0" hidden="1" customWidth="1"/>
  </cols>
  <sheetData>
    <row r="1" spans="1:67" ht="24.6" customHeight="1" thickBot="1" x14ac:dyDescent="0.35">
      <c r="A1" s="765"/>
      <c r="AK1" s="1539" t="s">
        <v>244</v>
      </c>
      <c r="AL1" s="1539"/>
      <c r="AM1" s="1539"/>
      <c r="AN1" s="1539"/>
      <c r="AO1" s="1539"/>
      <c r="AP1" s="1539"/>
      <c r="BC1" s="692"/>
    </row>
    <row r="2" spans="1:67" ht="19.5"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C2" s="132"/>
      <c r="BD2" s="133"/>
      <c r="BE2" s="133"/>
      <c r="BF2" s="134"/>
      <c r="BG2" s="133"/>
    </row>
    <row r="3" spans="1:67" s="5" customFormat="1" ht="19.5"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AS3"/>
      <c r="AT3"/>
      <c r="AU3"/>
      <c r="AV3"/>
      <c r="BC3" s="132"/>
      <c r="BD3" s="133"/>
      <c r="BE3" s="133"/>
      <c r="BF3" s="134"/>
      <c r="BG3" s="133"/>
    </row>
    <row r="4" spans="1:67" s="5" customFormat="1" ht="19.5"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AS4"/>
      <c r="AT4"/>
      <c r="AU4"/>
      <c r="AV4"/>
      <c r="AX4" s="766"/>
      <c r="BC4" s="132"/>
      <c r="BD4" s="133"/>
      <c r="BE4" s="133"/>
      <c r="BF4" s="134"/>
      <c r="BG4" s="133"/>
      <c r="BJ4" s="5">
        <v>1000</v>
      </c>
      <c r="BK4" s="5" t="s">
        <v>40</v>
      </c>
      <c r="BL4" s="5" t="s">
        <v>258</v>
      </c>
      <c r="BM4" s="135" t="s">
        <v>259</v>
      </c>
    </row>
    <row r="5" spans="1:67" s="5" customFormat="1" ht="19.5"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AS5"/>
      <c r="AT5"/>
      <c r="AU5"/>
      <c r="AV5"/>
      <c r="BC5" s="132"/>
      <c r="BD5" s="133"/>
      <c r="BE5" s="133"/>
      <c r="BF5" s="134"/>
      <c r="BG5" s="133"/>
      <c r="BJ5" s="5">
        <v>1250</v>
      </c>
      <c r="BK5" s="5" t="s">
        <v>41</v>
      </c>
      <c r="BL5" s="5" t="s">
        <v>266</v>
      </c>
      <c r="BM5" s="5" t="s">
        <v>267</v>
      </c>
      <c r="BO5" s="5" t="s">
        <v>257</v>
      </c>
    </row>
    <row r="6" spans="1:67" s="5" customFormat="1" ht="19.5"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764">
        <f>W2</f>
        <v>0</v>
      </c>
      <c r="AT6" s="767" t="s">
        <v>1071</v>
      </c>
      <c r="AU6" s="764">
        <f>'Apparatus Sheet (16)'!W$2</f>
        <v>0</v>
      </c>
      <c r="AV6" s="767" t="s">
        <v>1090</v>
      </c>
      <c r="BC6" s="132"/>
      <c r="BD6" s="133"/>
      <c r="BE6" s="133"/>
      <c r="BF6" s="134"/>
      <c r="BG6" s="133"/>
      <c r="BH6" s="9"/>
      <c r="BJ6" s="5">
        <v>1500</v>
      </c>
      <c r="BL6" s="5" t="s">
        <v>276</v>
      </c>
      <c r="BM6" s="5" t="s">
        <v>270</v>
      </c>
      <c r="BO6" s="5" t="s">
        <v>265</v>
      </c>
    </row>
    <row r="7" spans="1:67" s="5" customFormat="1" ht="19.5"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764">
        <f>'Apparatus Sheet (2)'!W$2</f>
        <v>0</v>
      </c>
      <c r="AT7" s="767" t="s">
        <v>1072</v>
      </c>
      <c r="AU7" s="764">
        <f>'Apparatus Sheet (17)'!W$2</f>
        <v>0</v>
      </c>
      <c r="AV7" s="767" t="s">
        <v>1091</v>
      </c>
      <c r="BC7" s="132"/>
      <c r="BD7" s="133"/>
      <c r="BE7" s="133"/>
      <c r="BF7" s="134"/>
      <c r="BG7" s="133"/>
      <c r="BJ7" s="5">
        <v>1750</v>
      </c>
      <c r="BL7" s="5" t="s">
        <v>282</v>
      </c>
      <c r="BM7" s="5" t="s">
        <v>269</v>
      </c>
      <c r="BO7" s="5" t="s">
        <v>275</v>
      </c>
    </row>
    <row r="8" spans="1:67" s="5" customFormat="1" ht="19.5"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764">
        <f>'Apparatus Sheet (3)'!W$2</f>
        <v>0</v>
      </c>
      <c r="AT8" s="767" t="s">
        <v>1073</v>
      </c>
      <c r="AU8" s="764">
        <f>'Apparatus Sheet (18)'!W$2</f>
        <v>0</v>
      </c>
      <c r="AV8" s="767" t="s">
        <v>1092</v>
      </c>
      <c r="BC8" s="132"/>
      <c r="BD8" s="133"/>
      <c r="BE8" s="133"/>
      <c r="BF8" s="134"/>
      <c r="BG8" s="133"/>
      <c r="BJ8" s="5">
        <v>2000</v>
      </c>
      <c r="BL8" s="5" t="s">
        <v>287</v>
      </c>
      <c r="BO8" s="5" t="s">
        <v>281</v>
      </c>
    </row>
    <row r="9" spans="1:67" s="5" customFormat="1" ht="19.5"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764">
        <f>'Apparatus Sheet (4)'!W$2</f>
        <v>0</v>
      </c>
      <c r="AT9" s="767" t="s">
        <v>1074</v>
      </c>
      <c r="AU9" s="764">
        <f>'Apparatus Sheet (19)'!W$2</f>
        <v>0</v>
      </c>
      <c r="AV9" s="767" t="s">
        <v>1093</v>
      </c>
      <c r="BC9" s="132"/>
      <c r="BD9" s="133"/>
      <c r="BE9" s="133"/>
      <c r="BF9" s="134"/>
      <c r="BG9" s="133"/>
      <c r="BJ9" s="5">
        <v>750</v>
      </c>
      <c r="BO9" s="5" t="s">
        <v>286</v>
      </c>
    </row>
    <row r="10" spans="1:67" s="5" customFormat="1" ht="19.5"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764">
        <f>'Apparatus Sheet (5)'!W$2</f>
        <v>0</v>
      </c>
      <c r="AT10" s="767" t="s">
        <v>1075</v>
      </c>
      <c r="AU10" s="764">
        <f>'Apparatus Sheet (20)'!W$2</f>
        <v>0</v>
      </c>
      <c r="AV10" s="767" t="s">
        <v>1094</v>
      </c>
      <c r="BC10" s="132"/>
      <c r="BD10" s="133"/>
      <c r="BE10" s="133"/>
      <c r="BF10" s="134"/>
      <c r="BG10" s="133"/>
      <c r="BJ10" s="5">
        <v>500</v>
      </c>
      <c r="BL10" s="5" t="s">
        <v>265</v>
      </c>
      <c r="BO10" s="5" t="s">
        <v>292</v>
      </c>
    </row>
    <row r="11" spans="1:67" s="5" customFormat="1" ht="19.5"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764">
        <f>'Apparatus Sheet (6)'!W$2</f>
        <v>0</v>
      </c>
      <c r="AT11" s="767" t="s">
        <v>1076</v>
      </c>
      <c r="AU11" s="764">
        <f>'Apparatus Sheet (21)'!W$2</f>
        <v>0</v>
      </c>
      <c r="AV11" s="767" t="s">
        <v>1095</v>
      </c>
      <c r="BC11" s="132"/>
      <c r="BD11" s="133"/>
      <c r="BE11" s="133"/>
      <c r="BF11" s="134"/>
      <c r="BG11" s="133"/>
      <c r="BJ11" s="5">
        <v>250</v>
      </c>
      <c r="BL11" s="5" t="s">
        <v>304</v>
      </c>
      <c r="BO11" s="5" t="s">
        <v>296</v>
      </c>
    </row>
    <row r="12" spans="1:67" s="5" customFormat="1" ht="19.5"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764">
        <f>'Apparatus Sheet (7)'!W$2</f>
        <v>0</v>
      </c>
      <c r="AT12" s="767" t="s">
        <v>1077</v>
      </c>
      <c r="AU12" s="764">
        <f>'Apparatus Sheet (22)'!W$2</f>
        <v>0</v>
      </c>
      <c r="AV12" s="767" t="s">
        <v>1096</v>
      </c>
      <c r="BC12" s="143"/>
      <c r="BO12" s="5" t="s">
        <v>303</v>
      </c>
    </row>
    <row r="13" spans="1:67" s="5" customFormat="1" ht="19.5"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764">
        <f>'Apparatus Sheet (8)'!W$2</f>
        <v>0</v>
      </c>
      <c r="AT13" s="767" t="s">
        <v>1078</v>
      </c>
      <c r="AU13" s="764">
        <f>'Apparatus Sheet (23)'!W$2</f>
        <v>0</v>
      </c>
      <c r="AV13" s="767" t="s">
        <v>1097</v>
      </c>
      <c r="BC13" s="143"/>
      <c r="BO13" s="5" t="s">
        <v>62</v>
      </c>
    </row>
    <row r="14" spans="1:67" s="5" customFormat="1" ht="19.5"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764">
        <f>'Apparatus Sheet (9)'!W$2</f>
        <v>0</v>
      </c>
      <c r="AT14" s="767" t="s">
        <v>1079</v>
      </c>
      <c r="AU14" s="764">
        <f>'Apparatus Sheet (24)'!W$2</f>
        <v>0</v>
      </c>
      <c r="AV14" s="767" t="s">
        <v>1098</v>
      </c>
      <c r="BC14" s="143"/>
    </row>
    <row r="15" spans="1:67" s="5" customFormat="1" ht="19.5"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764">
        <f>'Apparatus Sheet (10)'!W$2</f>
        <v>0</v>
      </c>
      <c r="AT15" s="767" t="s">
        <v>1080</v>
      </c>
      <c r="AU15" s="764">
        <f>'Apparatus Sheet (25)'!W$2</f>
        <v>0</v>
      </c>
      <c r="AV15" s="767" t="s">
        <v>1099</v>
      </c>
      <c r="BC15" s="143"/>
    </row>
    <row r="16" spans="1:67" s="5" customFormat="1" ht="19.5"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764">
        <f>'Apparatus Sheet (11)'!W$2</f>
        <v>0</v>
      </c>
      <c r="AT16" s="767" t="s">
        <v>1081</v>
      </c>
      <c r="AU16" s="764">
        <f>'Apparatus Sheet (26)'!W$2</f>
        <v>0</v>
      </c>
      <c r="AV16" s="767" t="s">
        <v>1100</v>
      </c>
      <c r="BC16" s="143"/>
    </row>
    <row r="17" spans="3:55" s="5" customFormat="1" ht="19.5"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764">
        <f>'Apparatus Sheet (12)'!W$2</f>
        <v>0</v>
      </c>
      <c r="AT17" s="767" t="s">
        <v>1082</v>
      </c>
      <c r="AU17" s="764">
        <f>'Apparatus Sheet (27)'!W$2</f>
        <v>0</v>
      </c>
      <c r="AV17" s="767" t="s">
        <v>1101</v>
      </c>
      <c r="BC17" s="120"/>
    </row>
    <row r="18" spans="3:55" s="5" customFormat="1" ht="19.5"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764">
        <f>'Apparatus Sheet (13)'!W$2</f>
        <v>0</v>
      </c>
      <c r="AT18" s="767" t="s">
        <v>1083</v>
      </c>
      <c r="AU18" s="764">
        <f>'Apparatus Sheet (28)'!W$2</f>
        <v>0</v>
      </c>
      <c r="AV18" s="767" t="s">
        <v>1102</v>
      </c>
      <c r="BC18" s="143"/>
    </row>
    <row r="19" spans="3:55" s="5" customFormat="1" ht="19.5"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764">
        <f>'Apparatus Sheet (14)'!W$2</f>
        <v>0</v>
      </c>
      <c r="AT19" s="767" t="s">
        <v>1084</v>
      </c>
      <c r="AU19" s="764">
        <f>'Apparatus Sheet (29)'!W$2</f>
        <v>0</v>
      </c>
      <c r="AV19" s="767" t="s">
        <v>1103</v>
      </c>
      <c r="BC19" s="143"/>
    </row>
    <row r="20" spans="3:55" s="5" customFormat="1" ht="19.5"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764">
        <f>'Apparatus Sheet (15)'!W$2</f>
        <v>0</v>
      </c>
      <c r="AT20" s="767" t="s">
        <v>1085</v>
      </c>
      <c r="AU20" s="764">
        <f>'Apparatus Sheet (30)'!W$2</f>
        <v>0</v>
      </c>
      <c r="AV20" s="767" t="s">
        <v>1104</v>
      </c>
      <c r="BC20" s="143"/>
    </row>
    <row r="21" spans="3:55" s="5" customFormat="1" ht="19.5"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C21" s="143"/>
    </row>
    <row r="22" spans="3:55" s="5" customFormat="1" ht="19.5"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C22" s="143"/>
    </row>
    <row r="23" spans="3:55" s="5" customFormat="1" ht="19.5"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C23" s="143"/>
    </row>
    <row r="24" spans="3:55" s="5" customFormat="1" ht="19.5"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C24" s="143"/>
    </row>
    <row r="25" spans="3:55" s="5" customFormat="1" ht="19.5"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C25" s="143"/>
    </row>
    <row r="26" spans="3:55" s="5" customFormat="1" ht="19.5"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C26" s="143"/>
    </row>
    <row r="27" spans="3:55" s="5" customFormat="1" ht="19.5"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C27" s="143"/>
    </row>
    <row r="28" spans="3:55" s="5" customFormat="1" ht="19.5"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C28" s="143"/>
    </row>
    <row r="29" spans="3:55" s="5" customFormat="1" ht="19.5"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5" s="5" customFormat="1" ht="19.5"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5" s="5" customFormat="1" ht="19.5"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5" s="5" customFormat="1" ht="19.5"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8" s="5" customFormat="1" ht="19.5"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8" s="5" customFormat="1" ht="19.5"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8" s="5" customFormat="1" ht="19.5"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8" s="5" customFormat="1" ht="19.5"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8" s="5" customFormat="1" ht="19.5"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8" s="5" customFormat="1" ht="19.5"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8" s="5" customFormat="1" ht="19.5"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8" s="5" customFormat="1" ht="19.5"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8" s="5" customFormat="1" ht="19.5"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8" s="5" customFormat="1" ht="19.5"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8" ht="19.5"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c r="AS43" s="5"/>
      <c r="AT43" s="5"/>
      <c r="AU43" s="5"/>
      <c r="AV43" s="5"/>
    </row>
    <row r="44" spans="4:48" ht="15.9" customHeight="1" x14ac:dyDescent="0.3">
      <c r="AS44" s="5"/>
      <c r="AT44" s="5"/>
      <c r="AU44" s="5"/>
      <c r="AV44" s="5"/>
    </row>
    <row r="45" spans="4:48" x14ac:dyDescent="0.3">
      <c r="AS45" s="5"/>
      <c r="AT45" s="5"/>
      <c r="AU45" s="5"/>
      <c r="AV45" s="5"/>
    </row>
  </sheetData>
  <sheetProtection algorithmName="SHA-512" hashValue="s97I5It+TPsxCjMdXPaebOlBGh5yYBY4+ORrzT+o6XCyBKpzm1pLTkjwnhqQD6QmZhuZyepbevgDUicN5JU6ZQ==" saltValue="zs2LbYihm5Iax5AZDK3CvA=="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phoneticPr fontId="80" type="noConversion"/>
  <dataValidations count="6">
    <dataValidation type="whole" errorStyle="information" allowBlank="1" showInputMessage="1" showErrorMessage="1" error="This cell must be a number" sqref="T19:V20 T15:V17 T22:V22 T25:V31 T33:V33 T37:V37 T39:V41 T43:V43 AN20:AP24 AN14:AP18" xr:uid="{63D7151E-087E-458B-AB24-9BADD60FE2F4}">
      <formula1>0</formula1>
      <formula2>5000</formula2>
    </dataValidation>
    <dataValidation type="list" allowBlank="1" showInputMessage="1" showErrorMessage="1" sqref="AD2:AH2" xr:uid="{2EC7E69C-63CA-4932-9032-29DE0D9CB9A8}">
      <formula1>$BO$4:$BO$13</formula1>
    </dataValidation>
    <dataValidation type="list" allowBlank="1" showInputMessage="1" showErrorMessage="1" sqref="AN26:AP35" xr:uid="{97642731-8794-427E-855E-1973F104059D}">
      <formula1>$BK$3:$BK$5</formula1>
    </dataValidation>
    <dataValidation type="list" allowBlank="1" showInputMessage="1" showErrorMessage="1" sqref="AI11" xr:uid="{FE8886CB-D423-4C6D-BD9B-10EB5B9F81B2}">
      <formula1>$BL$4:$BL$8</formula1>
    </dataValidation>
    <dataValidation type="list" allowBlank="1" showInputMessage="1" showErrorMessage="1" sqref="K11:N11" xr:uid="{7B160C98-4635-4AC3-90D0-AE73A4BE55BD}">
      <formula1>$BL$9:$BL$11</formula1>
    </dataValidation>
    <dataValidation type="list" allowBlank="1" showInputMessage="1" showErrorMessage="1" sqref="AO5:AP5 W37:W38" xr:uid="{BBEADB74-658E-4919-AC61-5A35B3BBF8FE}">
      <formula1>$BK$4:$BK$5</formula1>
    </dataValidation>
  </dataValidations>
  <hyperlinks>
    <hyperlink ref="AT6" location="'Apparatus Sheet'!A1" display="Sheet 1" xr:uid="{0CFE6A19-B7D9-445C-8AB4-7F656C9C093C}"/>
    <hyperlink ref="AT7" location="'Apparatus Sheet (2)'!A1" display="Sheet 2" xr:uid="{51A337DC-E2DE-4B33-91B6-BE987F427DCE}"/>
    <hyperlink ref="AT8" location="'Apparatus Sheet (3)'!A1" display="Sheet 3" xr:uid="{E059A220-A937-4810-9DF8-9DD7060A60CB}"/>
    <hyperlink ref="AT9" location="'Apparatus Sheet (4)'!A1" display="Sheet 4" xr:uid="{F1D6827B-72AF-4EF2-8292-676A8620EBC9}"/>
    <hyperlink ref="AT10" location="'Apparatus Sheet (5)'!A1" display="Sheet 5" xr:uid="{CD209A7C-4891-4880-8434-77FF5639A0E0}"/>
    <hyperlink ref="AT11" location="'Apparatus Sheet (6)'!A1" display="Sheet 6" xr:uid="{5CD57506-64DC-4B17-8E53-3F19E8EE2F8E}"/>
    <hyperlink ref="AT12" location="'Apparatus Sheet (7)'!A1" display="Sheet 7" xr:uid="{C4AAA009-294B-4E82-9E9E-C85265EA6A35}"/>
    <hyperlink ref="AT13" location="'Apparatus Sheet (8)'!A1" display="Sheet 8" xr:uid="{BAC24BF2-791B-4274-B0D6-FB8440F04CF2}"/>
    <hyperlink ref="AT14" location="'Apparatus Sheet (9)'!A1" display="Sheet 9" xr:uid="{3F86EABA-8A94-4250-A791-2FE819370C41}"/>
    <hyperlink ref="AT15" location="'Apparatus Sheet (10)'!A1" display="Sheet 10" xr:uid="{BC6D6E43-6A24-4E48-9AE6-DE87FC97D937}"/>
    <hyperlink ref="AT16" location="'Apparatus Sheet (11)'!A1" display="Sheet 11" xr:uid="{9DCD470D-CF41-4723-8A83-8C4609A7FDC1}"/>
    <hyperlink ref="AT17" location="'Apparatus Sheet (12)'!A1" display="Sheet 12" xr:uid="{974432F8-0C59-465B-824B-32C1DEBE78F9}"/>
    <hyperlink ref="AT18" location="'Apparatus Sheet (13)'!A1" display="Sheet 13" xr:uid="{2140913D-45E4-4EAA-996B-E525F43FFDBA}"/>
    <hyperlink ref="AT19" location="'Apparatus Sheet (14)'!A1" display="Sheet 14" xr:uid="{75F637AB-4155-4A7F-B432-41EEA2A9B404}"/>
    <hyperlink ref="AT20" location="'Apparatus Sheet (15)'!A1" display="Sheet 15" xr:uid="{234C25FC-1EF8-4346-B5B0-88BA5889C89A}"/>
    <hyperlink ref="AV6" location="'Apparatus Sheet (16)'!A1" display="Sheet 16" xr:uid="{DF9F01AA-4092-4805-8AB5-A73148373011}"/>
    <hyperlink ref="AV20" location="'Apparatus Sheet (30)'!A1" display="Sheet 30" xr:uid="{578E2F75-1D72-4008-BDC3-9E50F6C190C0}"/>
    <hyperlink ref="AV19" location="'Apparatus Sheet (29)'!A1" display="Sheet 29" xr:uid="{75E01187-1F77-42B9-BFCA-3B2CF958C6EF}"/>
    <hyperlink ref="AV18" location="'Apparatus Sheet (28)'!A1" display="Sheet 28" xr:uid="{D24DB336-D173-4A07-88AC-733662E22099}"/>
    <hyperlink ref="AV17" location="'Apparatus Sheet (27)'!A1" display="Sheet 27" xr:uid="{D14E01CA-AED1-43BC-A743-C7C9AB2CDF1E}"/>
    <hyperlink ref="AV16" location="'Apparatus Sheet (26)'!A1" display="Sheet 26" xr:uid="{F7BE91F6-9BE5-490A-815D-8B5654BE505D}"/>
    <hyperlink ref="AV15" location="'Apparatus Sheet (25)'!A1" display="Sheet 25" xr:uid="{858D6802-F9A6-47CB-89AA-8CE4AC8503C3}"/>
    <hyperlink ref="AV14" location="'Apparatus Sheet (24)'!A1" display="Sheet 24" xr:uid="{C6F09B6A-67E7-4901-9277-4F5063F7BFD2}"/>
    <hyperlink ref="AV13" location="'Apparatus Sheet (23)'!A1" display="Sheet 23" xr:uid="{FB73D003-ECF2-4A62-A000-EE70D442B1F8}"/>
    <hyperlink ref="AV12" location="'Apparatus Sheet (22)'!A1" display="Sheet 22" xr:uid="{C737F7AE-590E-4330-BDC7-A5783FC79200}"/>
    <hyperlink ref="AV11" location="'Apparatus Sheet (21)'!A1" display="Sheet 21" xr:uid="{643ECC7A-6C55-4FD4-9BC3-BBA93B3D408B}"/>
    <hyperlink ref="AV10" location="'Apparatus Sheet (20)'!A1" display="Sheet 20" xr:uid="{8CBB439A-98C9-4097-BF75-05A144429D53}"/>
    <hyperlink ref="AV9" location="'Apparatus Sheet (19)'!A1" display="Sheet 19" xr:uid="{A3878AC7-4A07-4CAA-A704-F8E65A14D9F1}"/>
    <hyperlink ref="AV8" location="'Apparatus Sheet (18)'!A1" display="Sheet 18" xr:uid="{D8640F71-E3A3-4683-9684-C887D53D73D5}"/>
    <hyperlink ref="AV7" location="'Apparatus Sheet (17)'!A1" display="Sheet 17" xr:uid="{9F186F27-B94B-4F0B-AAA2-040C38C29D69}"/>
  </hyperlinks>
  <printOptions horizontalCentered="1"/>
  <pageMargins left="0.25" right="0.2" top="1" bottom="0.25" header="0.25" footer="0"/>
  <pageSetup scale="83" fitToWidth="0" orientation="portrait" r:id="rId1"/>
  <headerFooter>
    <oddHeader>&amp;C&amp;G</oddHeader>
  </headerFooter>
  <ignoredErrors>
    <ignoredError sqref="AU7" formula="1"/>
  </ignoredErrors>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033CBD89-9DC9-4A41-B229-EDF461D3CD3F}">
          <x14:formula1>
            <xm:f>'Fire Station Info 1-5'!$AA$3:$AA$28</xm:f>
          </x14:formula1>
          <xm:sqref>AB3:AP3</xm:sqref>
        </x14:dataValidation>
      </x14:dataValidations>
    </ext>
  </extLst>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22318F-3165-46AC-A8CB-D40B0FB3B214}">
  <sheetPr>
    <tabColor theme="2" tint="-0.89999084444715716"/>
    <pageSetUpPr fitToPage="1"/>
  </sheetPr>
  <dimension ref="A1:BO45"/>
  <sheetViews>
    <sheetView showGridLines="0" showRowColHeaders="0" zoomScaleNormal="100" workbookViewId="0">
      <selection activeCell="AV20" sqref="AV20"/>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2" width="8.6640625" customWidth="1"/>
    <col min="53" max="54" width="6.6640625" customWidth="1"/>
    <col min="55" max="55" width="8.6640625" customWidth="1"/>
    <col min="56" max="56" width="12.6640625" customWidth="1"/>
    <col min="57" max="57" width="1.6640625" customWidth="1"/>
    <col min="58" max="58" width="8.6640625" customWidth="1"/>
    <col min="59" max="59" width="12.6640625" customWidth="1"/>
    <col min="60" max="60" width="11.109375" customWidth="1"/>
    <col min="61" max="61" width="5.33203125" customWidth="1"/>
    <col min="62" max="62" width="5" hidden="1" customWidth="1"/>
    <col min="63" max="63" width="3.88671875" hidden="1" customWidth="1"/>
    <col min="64" max="64" width="12.109375" hidden="1" customWidth="1"/>
    <col min="65" max="65" width="6.33203125" hidden="1" customWidth="1"/>
    <col min="66" max="66" width="5.109375" hidden="1" customWidth="1"/>
    <col min="67" max="68" width="0" hidden="1" customWidth="1"/>
  </cols>
  <sheetData>
    <row r="1" spans="1:67" ht="24.6" customHeight="1" thickBot="1" x14ac:dyDescent="0.35">
      <c r="A1" s="765"/>
      <c r="AK1" s="1539" t="s">
        <v>252</v>
      </c>
      <c r="AL1" s="1539"/>
      <c r="AM1" s="1539"/>
      <c r="AN1" s="1539"/>
      <c r="AO1" s="1539"/>
      <c r="AP1" s="1539"/>
      <c r="BC1" s="692"/>
    </row>
    <row r="2" spans="1:67" ht="19.5"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C2" s="132"/>
      <c r="BD2" s="133"/>
      <c r="BE2" s="133"/>
      <c r="BF2" s="134"/>
      <c r="BG2" s="133"/>
    </row>
    <row r="3" spans="1:67" s="5" customFormat="1" ht="19.5"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AS3"/>
      <c r="AT3"/>
      <c r="AU3"/>
      <c r="AV3"/>
      <c r="BC3" s="132"/>
      <c r="BD3" s="133"/>
      <c r="BE3" s="133"/>
      <c r="BF3" s="134"/>
      <c r="BG3" s="133"/>
    </row>
    <row r="4" spans="1:67" s="5" customFormat="1" ht="19.5"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AS4"/>
      <c r="AT4"/>
      <c r="AU4"/>
      <c r="AV4"/>
      <c r="AX4" s="766"/>
      <c r="BC4" s="132"/>
      <c r="BD4" s="133"/>
      <c r="BE4" s="133"/>
      <c r="BF4" s="134"/>
      <c r="BG4" s="133"/>
      <c r="BJ4" s="5">
        <v>1000</v>
      </c>
      <c r="BK4" s="5" t="s">
        <v>40</v>
      </c>
      <c r="BL4" s="5" t="s">
        <v>258</v>
      </c>
      <c r="BM4" s="135" t="s">
        <v>259</v>
      </c>
    </row>
    <row r="5" spans="1:67" s="5" customFormat="1" ht="19.5"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AS5"/>
      <c r="AT5"/>
      <c r="AU5"/>
      <c r="AV5"/>
      <c r="BC5" s="132"/>
      <c r="BD5" s="133"/>
      <c r="BE5" s="133"/>
      <c r="BF5" s="134"/>
      <c r="BG5" s="133"/>
      <c r="BJ5" s="5">
        <v>1250</v>
      </c>
      <c r="BK5" s="5" t="s">
        <v>41</v>
      </c>
      <c r="BL5" s="5" t="s">
        <v>266</v>
      </c>
      <c r="BM5" s="5" t="s">
        <v>267</v>
      </c>
      <c r="BO5" s="5" t="s">
        <v>257</v>
      </c>
    </row>
    <row r="6" spans="1:67" s="5" customFormat="1" ht="19.5"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764">
        <f>'Apparatus Sheet'!W2</f>
        <v>0</v>
      </c>
      <c r="AT6" s="767" t="s">
        <v>1071</v>
      </c>
      <c r="AU6" s="764">
        <f>'Apparatus Sheet (16)'!W$2</f>
        <v>0</v>
      </c>
      <c r="AV6" s="767" t="s">
        <v>1090</v>
      </c>
      <c r="BC6" s="132"/>
      <c r="BD6" s="133"/>
      <c r="BE6" s="133"/>
      <c r="BF6" s="134"/>
      <c r="BG6" s="133"/>
      <c r="BH6" s="9"/>
      <c r="BJ6" s="5">
        <v>1500</v>
      </c>
      <c r="BL6" s="5" t="s">
        <v>276</v>
      </c>
      <c r="BM6" s="5" t="s">
        <v>270</v>
      </c>
      <c r="BO6" s="5" t="s">
        <v>265</v>
      </c>
    </row>
    <row r="7" spans="1:67" s="5" customFormat="1" ht="19.5"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764">
        <f>'Apparatus Sheet (2)'!W$2</f>
        <v>0</v>
      </c>
      <c r="AT7" s="767" t="s">
        <v>1072</v>
      </c>
      <c r="AU7" s="764">
        <f>'Apparatus Sheet (17)'!W$2</f>
        <v>0</v>
      </c>
      <c r="AV7" s="767" t="s">
        <v>1091</v>
      </c>
      <c r="BC7" s="132"/>
      <c r="BD7" s="133"/>
      <c r="BE7" s="133"/>
      <c r="BF7" s="134"/>
      <c r="BG7" s="133"/>
      <c r="BJ7" s="5">
        <v>1750</v>
      </c>
      <c r="BL7" s="5" t="s">
        <v>282</v>
      </c>
      <c r="BM7" s="5" t="s">
        <v>269</v>
      </c>
      <c r="BO7" s="5" t="s">
        <v>275</v>
      </c>
    </row>
    <row r="8" spans="1:67" s="5" customFormat="1" ht="19.5"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764">
        <f>'Apparatus Sheet (3)'!W$2</f>
        <v>0</v>
      </c>
      <c r="AT8" s="767" t="s">
        <v>1073</v>
      </c>
      <c r="AU8" s="764">
        <f>'Apparatus Sheet (18)'!W$2</f>
        <v>0</v>
      </c>
      <c r="AV8" s="767" t="s">
        <v>1092</v>
      </c>
      <c r="BC8" s="132"/>
      <c r="BD8" s="133"/>
      <c r="BE8" s="133"/>
      <c r="BF8" s="134"/>
      <c r="BG8" s="133"/>
      <c r="BJ8" s="5">
        <v>2000</v>
      </c>
      <c r="BL8" s="5" t="s">
        <v>287</v>
      </c>
      <c r="BO8" s="5" t="s">
        <v>281</v>
      </c>
    </row>
    <row r="9" spans="1:67" s="5" customFormat="1" ht="19.5"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764">
        <f>'Apparatus Sheet (4)'!W$2</f>
        <v>0</v>
      </c>
      <c r="AT9" s="767" t="s">
        <v>1074</v>
      </c>
      <c r="AU9" s="764">
        <f>'Apparatus Sheet (19)'!W$2</f>
        <v>0</v>
      </c>
      <c r="AV9" s="767" t="s">
        <v>1093</v>
      </c>
      <c r="BC9" s="132"/>
      <c r="BD9" s="133"/>
      <c r="BE9" s="133"/>
      <c r="BF9" s="134"/>
      <c r="BG9" s="133"/>
      <c r="BJ9" s="5">
        <v>750</v>
      </c>
      <c r="BO9" s="5" t="s">
        <v>286</v>
      </c>
    </row>
    <row r="10" spans="1:67" s="5" customFormat="1" ht="19.5"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764">
        <f>'Apparatus Sheet (5)'!W$2</f>
        <v>0</v>
      </c>
      <c r="AT10" s="767" t="s">
        <v>1075</v>
      </c>
      <c r="AU10" s="764">
        <f>'Apparatus Sheet (20)'!W$2</f>
        <v>0</v>
      </c>
      <c r="AV10" s="767" t="s">
        <v>1094</v>
      </c>
      <c r="BC10" s="132"/>
      <c r="BD10" s="133"/>
      <c r="BE10" s="133"/>
      <c r="BF10" s="134"/>
      <c r="BG10" s="133"/>
      <c r="BJ10" s="5">
        <v>500</v>
      </c>
      <c r="BL10" s="5" t="s">
        <v>265</v>
      </c>
      <c r="BO10" s="5" t="s">
        <v>292</v>
      </c>
    </row>
    <row r="11" spans="1:67" s="5" customFormat="1" ht="19.5"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764">
        <f>'Apparatus Sheet (6)'!W$2</f>
        <v>0</v>
      </c>
      <c r="AT11" s="767" t="s">
        <v>1076</v>
      </c>
      <c r="AU11" s="764">
        <f>'Apparatus Sheet (21)'!W$2</f>
        <v>0</v>
      </c>
      <c r="AV11" s="767" t="s">
        <v>1095</v>
      </c>
      <c r="BC11" s="132"/>
      <c r="BD11" s="133"/>
      <c r="BE11" s="133"/>
      <c r="BF11" s="134"/>
      <c r="BG11" s="133"/>
      <c r="BJ11" s="5">
        <v>250</v>
      </c>
      <c r="BL11" s="5" t="s">
        <v>304</v>
      </c>
      <c r="BO11" s="5" t="s">
        <v>296</v>
      </c>
    </row>
    <row r="12" spans="1:67" s="5" customFormat="1" ht="19.5"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764">
        <f>'Apparatus Sheet (7)'!W$2</f>
        <v>0</v>
      </c>
      <c r="AT12" s="767" t="s">
        <v>1077</v>
      </c>
      <c r="AU12" s="764">
        <f>'Apparatus Sheet (22)'!W$2</f>
        <v>0</v>
      </c>
      <c r="AV12" s="767" t="s">
        <v>1096</v>
      </c>
      <c r="BC12" s="143"/>
      <c r="BO12" s="5" t="s">
        <v>303</v>
      </c>
    </row>
    <row r="13" spans="1:67" s="5" customFormat="1" ht="19.5"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764">
        <f>'Apparatus Sheet (8)'!W$2</f>
        <v>0</v>
      </c>
      <c r="AT13" s="767" t="s">
        <v>1078</v>
      </c>
      <c r="AU13" s="764">
        <f>'Apparatus Sheet (23)'!W$2</f>
        <v>0</v>
      </c>
      <c r="AV13" s="767" t="s">
        <v>1097</v>
      </c>
      <c r="BC13" s="143"/>
      <c r="BO13" s="5" t="s">
        <v>62</v>
      </c>
    </row>
    <row r="14" spans="1:67" s="5" customFormat="1" ht="19.5"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764">
        <f>'Apparatus Sheet (9)'!W$2</f>
        <v>0</v>
      </c>
      <c r="AT14" s="767" t="s">
        <v>1079</v>
      </c>
      <c r="AU14" s="764">
        <f>'Apparatus Sheet (24)'!W$2</f>
        <v>0</v>
      </c>
      <c r="AV14" s="767" t="s">
        <v>1098</v>
      </c>
      <c r="BC14" s="143"/>
    </row>
    <row r="15" spans="1:67" s="5" customFormat="1" ht="19.5"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764">
        <f>'Apparatus Sheet (10)'!W$2</f>
        <v>0</v>
      </c>
      <c r="AT15" s="767" t="s">
        <v>1080</v>
      </c>
      <c r="AU15" s="764">
        <f>'Apparatus Sheet (25)'!W$2</f>
        <v>0</v>
      </c>
      <c r="AV15" s="767" t="s">
        <v>1099</v>
      </c>
      <c r="BC15" s="143"/>
    </row>
    <row r="16" spans="1:67" s="5" customFormat="1" ht="19.5"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764">
        <f>'Apparatus Sheet (11)'!W$2</f>
        <v>0</v>
      </c>
      <c r="AT16" s="767" t="s">
        <v>1081</v>
      </c>
      <c r="AU16" s="764">
        <f>'Apparatus Sheet (26)'!W$2</f>
        <v>0</v>
      </c>
      <c r="AV16" s="767" t="s">
        <v>1100</v>
      </c>
      <c r="BC16" s="143"/>
    </row>
    <row r="17" spans="3:55" s="5" customFormat="1" ht="19.5"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764">
        <f>'Apparatus Sheet (12)'!W$2</f>
        <v>0</v>
      </c>
      <c r="AT17" s="767" t="s">
        <v>1082</v>
      </c>
      <c r="AU17" s="764">
        <f>'Apparatus Sheet (27)'!W$2</f>
        <v>0</v>
      </c>
      <c r="AV17" s="767" t="s">
        <v>1101</v>
      </c>
      <c r="BC17" s="120"/>
    </row>
    <row r="18" spans="3:55" s="5" customFormat="1" ht="19.5"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764">
        <f>'Apparatus Sheet (13)'!W$2</f>
        <v>0</v>
      </c>
      <c r="AT18" s="767" t="s">
        <v>1083</v>
      </c>
      <c r="AU18" s="764">
        <f>'Apparatus Sheet (28)'!W$2</f>
        <v>0</v>
      </c>
      <c r="AV18" s="767" t="s">
        <v>1102</v>
      </c>
      <c r="BC18" s="143"/>
    </row>
    <row r="19" spans="3:55" s="5" customFormat="1" ht="19.5"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764">
        <f>'Apparatus Sheet (14)'!W$2</f>
        <v>0</v>
      </c>
      <c r="AT19" s="767" t="s">
        <v>1084</v>
      </c>
      <c r="AU19" s="764">
        <f>'Apparatus Sheet (29)'!W$2</f>
        <v>0</v>
      </c>
      <c r="AV19" s="767" t="s">
        <v>1103</v>
      </c>
      <c r="BC19" s="143"/>
    </row>
    <row r="20" spans="3:55" s="5" customFormat="1" ht="19.5"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764">
        <f>'Apparatus Sheet (15)'!W$2</f>
        <v>0</v>
      </c>
      <c r="AT20" s="767" t="s">
        <v>1085</v>
      </c>
      <c r="AU20" s="764">
        <f>'Apparatus Sheet (30)'!W$2</f>
        <v>0</v>
      </c>
      <c r="AV20" s="767" t="s">
        <v>1104</v>
      </c>
      <c r="BC20" s="143"/>
    </row>
    <row r="21" spans="3:55" s="5" customFormat="1" ht="19.5"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C21" s="143"/>
    </row>
    <row r="22" spans="3:55" s="5" customFormat="1" ht="19.5"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C22" s="143"/>
    </row>
    <row r="23" spans="3:55" s="5" customFormat="1" ht="19.5"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C23" s="143"/>
    </row>
    <row r="24" spans="3:55" s="5" customFormat="1" ht="19.5"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C24" s="143"/>
    </row>
    <row r="25" spans="3:55" s="5" customFormat="1" ht="19.5"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C25" s="143"/>
    </row>
    <row r="26" spans="3:55" s="5" customFormat="1" ht="19.5"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C26" s="143"/>
    </row>
    <row r="27" spans="3:55" s="5" customFormat="1" ht="19.5"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C27" s="143"/>
    </row>
    <row r="28" spans="3:55" s="5" customFormat="1" ht="19.5"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C28" s="143"/>
    </row>
    <row r="29" spans="3:55" s="5" customFormat="1" ht="19.5"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5" s="5" customFormat="1" ht="19.5"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5" s="5" customFormat="1" ht="19.5"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5" s="5" customFormat="1" ht="19.5"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8" s="5" customFormat="1" ht="19.5"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8" s="5" customFormat="1" ht="19.5"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8" s="5" customFormat="1" ht="19.5"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8" s="5" customFormat="1" ht="19.5"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8" s="5" customFormat="1" ht="19.5"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8" s="5" customFormat="1" ht="19.5"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8" s="5" customFormat="1" ht="19.5"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8" s="5" customFormat="1" ht="19.5"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8" s="5" customFormat="1" ht="19.5"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8" s="5" customFormat="1" ht="19.5"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8" ht="19.5"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c r="AS43" s="5"/>
      <c r="AT43" s="5"/>
      <c r="AU43" s="5"/>
      <c r="AV43" s="5"/>
    </row>
    <row r="44" spans="4:48" ht="15.9" customHeight="1" x14ac:dyDescent="0.3">
      <c r="AS44" s="5"/>
      <c r="AT44" s="5"/>
      <c r="AU44" s="5"/>
      <c r="AV44" s="5"/>
    </row>
    <row r="45" spans="4:48" x14ac:dyDescent="0.3">
      <c r="AS45" s="5"/>
      <c r="AT45" s="5"/>
      <c r="AU45" s="5"/>
      <c r="AV45" s="5"/>
    </row>
  </sheetData>
  <sheetProtection algorithmName="SHA-512" hashValue="MKp38Exzf/Ppo8crbwvdaLlE8viptiddMIAwnE4RT1W2hpdsKEJnIZb8RztixCZYNq6OAxO68gYhnow2GbnP6w==" saltValue="HbKMgJM2QPSWLS8q83KPKQ=="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list" allowBlank="1" showInputMessage="1" showErrorMessage="1" sqref="AO5:AP5 W37:W38" xr:uid="{392A270C-6872-445A-9D4C-8B56D808F407}">
      <formula1>$BK$4:$BK$5</formula1>
    </dataValidation>
    <dataValidation type="list" allowBlank="1" showInputMessage="1" showErrorMessage="1" sqref="K11:N11" xr:uid="{E679E7E6-4117-4643-BC7C-F4FCCC2BE876}">
      <formula1>$BL$9:$BL$11</formula1>
    </dataValidation>
    <dataValidation type="list" allowBlank="1" showInputMessage="1" showErrorMessage="1" sqref="AI11" xr:uid="{1ADC9403-ED97-43C6-AA9B-EFC2903921A7}">
      <formula1>$BL$4:$BL$8</formula1>
    </dataValidation>
    <dataValidation type="list" allowBlank="1" showInputMessage="1" showErrorMessage="1" sqref="AN26:AP35" xr:uid="{617EAF93-64A2-4380-907E-F85752A14457}">
      <formula1>$BK$3:$BK$5</formula1>
    </dataValidation>
    <dataValidation type="list" allowBlank="1" showInputMessage="1" showErrorMessage="1" sqref="AD2:AH2" xr:uid="{C4947C34-4773-474E-83A6-23AA7BEFFD7F}">
      <formula1>$BO$4:$BO$13</formula1>
    </dataValidation>
    <dataValidation type="whole" errorStyle="information" allowBlank="1" showInputMessage="1" showErrorMessage="1" error="This cell must be a number" sqref="T19:V20 T15:V17 T22:V22 T25:V31 T33:V33 T37:V37 T39:V41 T43:V43 AN20:AP24 AN14:AP18" xr:uid="{E859CB6D-46D7-4279-81AB-19E95F24E174}">
      <formula1>0</formula1>
      <formula2>5000</formula2>
    </dataValidation>
  </dataValidations>
  <hyperlinks>
    <hyperlink ref="AT6" location="'Apparatus Sheet'!A1" display="Sheet 1" xr:uid="{8B4D55A2-9BD7-429A-B6CE-900A8B9BDB1E}"/>
    <hyperlink ref="AT7" location="'Apparatus Sheet (2)'!A1" display="Sheet 2" xr:uid="{33751898-EEB7-4300-B7E9-71E49C0CCA31}"/>
    <hyperlink ref="AT8" location="'Apparatus Sheet (3)'!A1" display="Sheet 3" xr:uid="{80080FA6-AA8F-4BA9-B146-BD50841A6393}"/>
    <hyperlink ref="AT9" location="'Apparatus Sheet (4)'!A1" display="Sheet 4" xr:uid="{A28BF728-D3DF-4353-A816-957A169EF657}"/>
    <hyperlink ref="AT10" location="'Apparatus Sheet (5)'!A1" display="Sheet 5" xr:uid="{83B56863-D8F2-4DAF-A5AF-35124AD643EE}"/>
    <hyperlink ref="AT11" location="'Apparatus Sheet (6)'!A1" display="Sheet 6" xr:uid="{B5B92B93-9B36-4923-B991-F9F38182984A}"/>
    <hyperlink ref="AT12" location="'Apparatus Sheet (7)'!A1" display="Sheet 7" xr:uid="{8C2C8723-E44D-444E-B671-E6B1B17B92DF}"/>
    <hyperlink ref="AT13" location="'Apparatus Sheet (8)'!A1" display="Sheet 8" xr:uid="{749A64E7-00C7-4A42-A8F6-559E22DE0A60}"/>
    <hyperlink ref="AT14" location="'Apparatus Sheet (9)'!A1" display="Sheet 9" xr:uid="{2B8A056C-4896-4217-A727-4E2A94DFF028}"/>
    <hyperlink ref="AT15" location="'Apparatus Sheet (10)'!A1" display="Sheet 10" xr:uid="{A5266654-4B11-41E4-A901-817319F3B48F}"/>
    <hyperlink ref="AT16" location="'Apparatus Sheet (11)'!A1" display="Sheet 11" xr:uid="{B0E6E8BF-364F-453E-B1B1-432AD3ED8557}"/>
    <hyperlink ref="AT17" location="'Apparatus Sheet (12)'!A1" display="Sheet 12" xr:uid="{C9E4F4BD-0EEB-4238-9058-D13BE3836BE0}"/>
    <hyperlink ref="AT18" location="'Apparatus Sheet (13)'!A1" display="Sheet 13" xr:uid="{833E5501-1B77-4F25-B53A-ECE1B18169BD}"/>
    <hyperlink ref="AT19" location="'Apparatus Sheet (14)'!A1" display="Sheet 14" xr:uid="{AEC4DD69-376D-4CAF-A6CA-55F58014A1F8}"/>
    <hyperlink ref="AT20" location="'Apparatus Sheet (15)'!A1" display="Sheet 15" xr:uid="{CCEE5CFB-7B5A-43C3-888B-520355990756}"/>
    <hyperlink ref="AV6" location="'Apparatus Sheet (16)'!A1" display="Sheet 16" xr:uid="{18A633A7-A185-4E7E-AA0C-C11580B02865}"/>
    <hyperlink ref="AV7" location="'Apparatus Sheet (17)'!A1" display="Sheet 17" xr:uid="{AFBC1993-01A0-43CA-B34E-B8A46223983A}"/>
    <hyperlink ref="AV8" location="'Apparatus Sheet (18)'!A1" display="Sheet 18" xr:uid="{990837CC-10E3-4F97-A6FF-5ED31614F0C4}"/>
    <hyperlink ref="AV9" location="'Apparatus Sheet (19)'!A1" display="Sheet 19" xr:uid="{DCD36C80-70FE-4E56-8E26-6282BBF87B9B}"/>
    <hyperlink ref="AV10" location="'Apparatus Sheet (20)'!A1" display="Sheet 20" xr:uid="{140150C2-F417-485B-AD6B-C5AC3FB170FB}"/>
    <hyperlink ref="AV11" location="'Apparatus Sheet (21)'!A1" display="Sheet 21" xr:uid="{1AB26FC4-1832-44A7-9241-D65D3EF7D7AC}"/>
    <hyperlink ref="AV12" location="'Apparatus Sheet (22)'!A1" display="Sheet 22" xr:uid="{4E5D2125-2017-4486-863C-873235C6613D}"/>
    <hyperlink ref="AV13" location="'Apparatus Sheet (23)'!A1" display="Sheet 23" xr:uid="{2AAE7093-F246-4331-BB65-AC78F49CA897}"/>
    <hyperlink ref="AV14" location="'Apparatus Sheet (24)'!A1" display="Sheet 24" xr:uid="{1524D51C-2995-4A29-8F82-C00D86DBD6E0}"/>
    <hyperlink ref="AV15" location="'Apparatus Sheet (25)'!A1" display="Sheet 25" xr:uid="{E11FD636-4856-404E-B4CB-2F4707DD61F4}"/>
    <hyperlink ref="AV16" location="'Apparatus Sheet (26)'!A1" display="Sheet 26" xr:uid="{0A072D3F-A486-4BC6-90AF-9BAB8DF8C432}"/>
    <hyperlink ref="AV17" location="'Apparatus Sheet (27)'!A1" display="Sheet 27" xr:uid="{A2E15B9B-070B-46EC-9709-447F2472305A}"/>
    <hyperlink ref="AV18" location="'Apparatus Sheet (28)'!A1" display="Sheet 28" xr:uid="{6BA9D489-DDA5-4373-9CD0-BA253C2D6F7F}"/>
    <hyperlink ref="AV19" location="'Apparatus Sheet (29)'!A1" display="Sheet 29" xr:uid="{075B17D3-6C5D-4157-A0B3-6EE239826DF3}"/>
    <hyperlink ref="AV20" location="'Apparatus Sheet (30)'!A1" display="Sheet 30" xr:uid="{613C0241-9220-4B1E-80E3-3AC49338D26F}"/>
  </hyperlinks>
  <printOptions horizontalCentered="1"/>
  <pageMargins left="0.2" right="0.2" top="1" bottom="0.5" header="0.3" footer="0.3"/>
  <pageSetup scale="81"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C0927D1E-082D-4B96-9C4E-75CCF37281A4}">
          <x14:formula1>
            <xm:f>'Fire Station Info 1-5'!$AA$3:$AA$28</xm:f>
          </x14:formula1>
          <xm:sqref>AB3:AP3</xm:sqref>
        </x14:dataValidation>
      </x14:dataValidations>
    </ext>
  </extLst>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C77BB-2F70-45BE-A65F-74941C268836}">
  <sheetPr>
    <tabColor theme="2" tint="-0.89999084444715716"/>
    <pageSetUpPr fitToPage="1"/>
  </sheetPr>
  <dimension ref="A1:BO45"/>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44140625" customWidth="1"/>
    <col min="49" max="52" width="8.6640625" customWidth="1"/>
    <col min="53" max="54" width="6.6640625" customWidth="1"/>
    <col min="55" max="55" width="8.6640625" customWidth="1"/>
    <col min="56" max="56" width="12.6640625" customWidth="1"/>
    <col min="57" max="57" width="1.6640625" customWidth="1"/>
    <col min="58" max="58" width="8.6640625" customWidth="1"/>
    <col min="59" max="59" width="12.6640625" customWidth="1"/>
    <col min="60" max="60" width="11.109375" customWidth="1"/>
    <col min="61" max="61" width="5.33203125" customWidth="1"/>
    <col min="62" max="62" width="5" hidden="1" customWidth="1"/>
    <col min="63" max="63" width="3.88671875" hidden="1" customWidth="1"/>
    <col min="64" max="64" width="12.109375" hidden="1" customWidth="1"/>
    <col min="65" max="65" width="6.33203125" hidden="1" customWidth="1"/>
    <col min="66" max="66" width="5.109375" hidden="1" customWidth="1"/>
    <col min="67" max="68" width="0" hidden="1" customWidth="1"/>
  </cols>
  <sheetData>
    <row r="1" spans="1:67" ht="24.6" customHeight="1" thickBot="1" x14ac:dyDescent="0.35">
      <c r="A1" s="765"/>
      <c r="AK1" s="1539" t="s">
        <v>255</v>
      </c>
      <c r="AL1" s="1539"/>
      <c r="AM1" s="1539"/>
      <c r="AN1" s="1539"/>
      <c r="AO1" s="1539"/>
      <c r="AP1" s="1539"/>
      <c r="BC1" s="692"/>
    </row>
    <row r="2" spans="1:67" ht="19.5"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C2" s="132"/>
      <c r="BD2" s="133"/>
      <c r="BE2" s="133"/>
      <c r="BF2" s="134"/>
      <c r="BG2" s="133"/>
    </row>
    <row r="3" spans="1:67" s="5" customFormat="1" ht="19.5"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AS3"/>
      <c r="AT3"/>
      <c r="AU3"/>
      <c r="AV3"/>
      <c r="BC3" s="132"/>
      <c r="BD3" s="133"/>
      <c r="BE3" s="133"/>
      <c r="BF3" s="134"/>
      <c r="BG3" s="133"/>
    </row>
    <row r="4" spans="1:67" s="5" customFormat="1" ht="19.5"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AS4"/>
      <c r="AT4"/>
      <c r="AU4"/>
      <c r="AV4"/>
      <c r="AX4" s="766"/>
      <c r="BC4" s="132"/>
      <c r="BD4" s="133"/>
      <c r="BE4" s="133"/>
      <c r="BF4" s="134"/>
      <c r="BG4" s="133"/>
      <c r="BJ4" s="5">
        <v>1000</v>
      </c>
      <c r="BK4" s="5" t="s">
        <v>40</v>
      </c>
      <c r="BL4" s="5" t="s">
        <v>258</v>
      </c>
      <c r="BM4" s="135" t="s">
        <v>259</v>
      </c>
    </row>
    <row r="5" spans="1:67" s="5" customFormat="1" ht="19.5"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AS5"/>
      <c r="AT5"/>
      <c r="AU5"/>
      <c r="AV5"/>
      <c r="BC5" s="132"/>
      <c r="BD5" s="133"/>
      <c r="BE5" s="133"/>
      <c r="BF5" s="134"/>
      <c r="BG5" s="133"/>
      <c r="BJ5" s="5">
        <v>1250</v>
      </c>
      <c r="BK5" s="5" t="s">
        <v>41</v>
      </c>
      <c r="BL5" s="5" t="s">
        <v>266</v>
      </c>
      <c r="BM5" s="5" t="s">
        <v>267</v>
      </c>
      <c r="BO5" s="5" t="s">
        <v>257</v>
      </c>
    </row>
    <row r="6" spans="1:67" s="5" customFormat="1" ht="19.5"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764">
        <f>'Apparatus Sheet'!W2</f>
        <v>0</v>
      </c>
      <c r="AT6" s="767" t="s">
        <v>1071</v>
      </c>
      <c r="AU6" s="764">
        <f>'Apparatus Sheet (16)'!W$2</f>
        <v>0</v>
      </c>
      <c r="AV6" s="767" t="s">
        <v>1090</v>
      </c>
      <c r="BC6" s="132"/>
      <c r="BD6" s="133"/>
      <c r="BE6" s="133"/>
      <c r="BF6" s="134"/>
      <c r="BG6" s="133"/>
      <c r="BH6" s="9"/>
      <c r="BJ6" s="5">
        <v>1500</v>
      </c>
      <c r="BL6" s="5" t="s">
        <v>276</v>
      </c>
      <c r="BM6" s="5" t="s">
        <v>270</v>
      </c>
      <c r="BO6" s="5" t="s">
        <v>265</v>
      </c>
    </row>
    <row r="7" spans="1:67" s="5" customFormat="1" ht="19.5"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764">
        <f>'Apparatus Sheet (2)'!W$2</f>
        <v>0</v>
      </c>
      <c r="AT7" s="767" t="s">
        <v>1072</v>
      </c>
      <c r="AU7" s="764">
        <f>'Apparatus Sheet (17)'!W$2</f>
        <v>0</v>
      </c>
      <c r="AV7" s="767" t="s">
        <v>1091</v>
      </c>
      <c r="BC7" s="132"/>
      <c r="BD7" s="133"/>
      <c r="BE7" s="133"/>
      <c r="BF7" s="134"/>
      <c r="BG7" s="133"/>
      <c r="BJ7" s="5">
        <v>1750</v>
      </c>
      <c r="BL7" s="5" t="s">
        <v>282</v>
      </c>
      <c r="BM7" s="5" t="s">
        <v>269</v>
      </c>
      <c r="BO7" s="5" t="s">
        <v>275</v>
      </c>
    </row>
    <row r="8" spans="1:67" s="5" customFormat="1" ht="19.5"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764">
        <f>'Apparatus Sheet (3)'!W$2</f>
        <v>0</v>
      </c>
      <c r="AT8" s="767" t="s">
        <v>1073</v>
      </c>
      <c r="AU8" s="764">
        <f>'Apparatus Sheet (18)'!W$2</f>
        <v>0</v>
      </c>
      <c r="AV8" s="767" t="s">
        <v>1092</v>
      </c>
      <c r="BC8" s="132"/>
      <c r="BD8" s="133"/>
      <c r="BE8" s="133"/>
      <c r="BF8" s="134"/>
      <c r="BG8" s="133"/>
      <c r="BJ8" s="5">
        <v>2000</v>
      </c>
      <c r="BL8" s="5" t="s">
        <v>287</v>
      </c>
      <c r="BO8" s="5" t="s">
        <v>281</v>
      </c>
    </row>
    <row r="9" spans="1:67" s="5" customFormat="1" ht="19.5"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764">
        <f>'Apparatus Sheet (4)'!W$2</f>
        <v>0</v>
      </c>
      <c r="AT9" s="767" t="s">
        <v>1074</v>
      </c>
      <c r="AU9" s="764">
        <f>'Apparatus Sheet (19)'!W$2</f>
        <v>0</v>
      </c>
      <c r="AV9" s="767" t="s">
        <v>1093</v>
      </c>
      <c r="BC9" s="132"/>
      <c r="BD9" s="133"/>
      <c r="BE9" s="133"/>
      <c r="BF9" s="134"/>
      <c r="BG9" s="133"/>
      <c r="BJ9" s="5">
        <v>750</v>
      </c>
      <c r="BO9" s="5" t="s">
        <v>286</v>
      </c>
    </row>
    <row r="10" spans="1:67" s="5" customFormat="1" ht="19.5"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764">
        <f>'Apparatus Sheet (5)'!W$2</f>
        <v>0</v>
      </c>
      <c r="AT10" s="767" t="s">
        <v>1075</v>
      </c>
      <c r="AU10" s="764">
        <f>'Apparatus Sheet (20)'!W$2</f>
        <v>0</v>
      </c>
      <c r="AV10" s="767" t="s">
        <v>1094</v>
      </c>
      <c r="BC10" s="132"/>
      <c r="BD10" s="133"/>
      <c r="BE10" s="133"/>
      <c r="BF10" s="134"/>
      <c r="BG10" s="133"/>
      <c r="BJ10" s="5">
        <v>500</v>
      </c>
      <c r="BL10" s="5" t="s">
        <v>265</v>
      </c>
      <c r="BO10" s="5" t="s">
        <v>292</v>
      </c>
    </row>
    <row r="11" spans="1:67" s="5" customFormat="1" ht="19.5"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764">
        <f>'Apparatus Sheet (6)'!W$2</f>
        <v>0</v>
      </c>
      <c r="AT11" s="767" t="s">
        <v>1076</v>
      </c>
      <c r="AU11" s="764">
        <f>'Apparatus Sheet (21)'!W$2</f>
        <v>0</v>
      </c>
      <c r="AV11" s="767" t="s">
        <v>1095</v>
      </c>
      <c r="BC11" s="132"/>
      <c r="BD11" s="133"/>
      <c r="BE11" s="133"/>
      <c r="BF11" s="134"/>
      <c r="BG11" s="133"/>
      <c r="BJ11" s="5">
        <v>250</v>
      </c>
      <c r="BL11" s="5" t="s">
        <v>304</v>
      </c>
      <c r="BO11" s="5" t="s">
        <v>296</v>
      </c>
    </row>
    <row r="12" spans="1:67" s="5" customFormat="1" ht="19.5"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764">
        <f>'Apparatus Sheet (7)'!W$2</f>
        <v>0</v>
      </c>
      <c r="AT12" s="767" t="s">
        <v>1077</v>
      </c>
      <c r="AU12" s="764">
        <f>'Apparatus Sheet (22)'!W$2</f>
        <v>0</v>
      </c>
      <c r="AV12" s="767" t="s">
        <v>1096</v>
      </c>
      <c r="BC12" s="143"/>
      <c r="BO12" s="5" t="s">
        <v>303</v>
      </c>
    </row>
    <row r="13" spans="1:67" s="5" customFormat="1" ht="19.5"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764">
        <f>'Apparatus Sheet (8)'!W$2</f>
        <v>0</v>
      </c>
      <c r="AT13" s="767" t="s">
        <v>1078</v>
      </c>
      <c r="AU13" s="764">
        <f>'Apparatus Sheet (23)'!W$2</f>
        <v>0</v>
      </c>
      <c r="AV13" s="767" t="s">
        <v>1097</v>
      </c>
      <c r="BC13" s="143"/>
      <c r="BO13" s="5" t="s">
        <v>62</v>
      </c>
    </row>
    <row r="14" spans="1:67" s="5" customFormat="1" ht="19.5"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764">
        <f>'Apparatus Sheet (9)'!W$2</f>
        <v>0</v>
      </c>
      <c r="AT14" s="767" t="s">
        <v>1079</v>
      </c>
      <c r="AU14" s="764">
        <f>'Apparatus Sheet (24)'!W$2</f>
        <v>0</v>
      </c>
      <c r="AV14" s="767" t="s">
        <v>1098</v>
      </c>
      <c r="BC14" s="143"/>
    </row>
    <row r="15" spans="1:67" s="5" customFormat="1" ht="19.5"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764">
        <f>'Apparatus Sheet (10)'!W$2</f>
        <v>0</v>
      </c>
      <c r="AT15" s="767" t="s">
        <v>1080</v>
      </c>
      <c r="AU15" s="764">
        <f>'Apparatus Sheet (25)'!W$2</f>
        <v>0</v>
      </c>
      <c r="AV15" s="767" t="s">
        <v>1099</v>
      </c>
      <c r="BC15" s="143"/>
    </row>
    <row r="16" spans="1:67" s="5" customFormat="1" ht="19.5"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764">
        <f>'Apparatus Sheet (11)'!W$2</f>
        <v>0</v>
      </c>
      <c r="AT16" s="767" t="s">
        <v>1081</v>
      </c>
      <c r="AU16" s="764">
        <f>'Apparatus Sheet (26)'!W$2</f>
        <v>0</v>
      </c>
      <c r="AV16" s="767" t="s">
        <v>1100</v>
      </c>
      <c r="BC16" s="143"/>
    </row>
    <row r="17" spans="3:55" s="5" customFormat="1" ht="19.5"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764">
        <f>'Apparatus Sheet (12)'!W$2</f>
        <v>0</v>
      </c>
      <c r="AT17" s="767" t="s">
        <v>1082</v>
      </c>
      <c r="AU17" s="764">
        <f>'Apparatus Sheet (27)'!W$2</f>
        <v>0</v>
      </c>
      <c r="AV17" s="767" t="s">
        <v>1101</v>
      </c>
      <c r="BC17" s="120"/>
    </row>
    <row r="18" spans="3:55" s="5" customFormat="1" ht="19.5"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764">
        <f>'Apparatus Sheet (13)'!W$2</f>
        <v>0</v>
      </c>
      <c r="AT18" s="767" t="s">
        <v>1083</v>
      </c>
      <c r="AU18" s="764">
        <f>'Apparatus Sheet (28)'!W$2</f>
        <v>0</v>
      </c>
      <c r="AV18" s="767" t="s">
        <v>1102</v>
      </c>
      <c r="BC18" s="143"/>
    </row>
    <row r="19" spans="3:55" s="5" customFormat="1" ht="19.5"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764">
        <f>'Apparatus Sheet (14)'!W$2</f>
        <v>0</v>
      </c>
      <c r="AT19" s="767" t="s">
        <v>1084</v>
      </c>
      <c r="AU19" s="764">
        <f>'Apparatus Sheet (29)'!W$2</f>
        <v>0</v>
      </c>
      <c r="AV19" s="767" t="s">
        <v>1103</v>
      </c>
      <c r="BC19" s="143"/>
    </row>
    <row r="20" spans="3:55" s="5" customFormat="1" ht="19.5"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764">
        <f>'Apparatus Sheet (15)'!W$2</f>
        <v>0</v>
      </c>
      <c r="AT20" s="767" t="s">
        <v>1085</v>
      </c>
      <c r="AU20" s="764">
        <f>'Apparatus Sheet (30)'!W$2</f>
        <v>0</v>
      </c>
      <c r="AV20" s="767" t="s">
        <v>1104</v>
      </c>
      <c r="BC20" s="143"/>
    </row>
    <row r="21" spans="3:55" s="5" customFormat="1" ht="19.5"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C21" s="143"/>
    </row>
    <row r="22" spans="3:55" s="5" customFormat="1" ht="19.5"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C22" s="143"/>
    </row>
    <row r="23" spans="3:55" s="5" customFormat="1" ht="19.5"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C23" s="143"/>
    </row>
    <row r="24" spans="3:55" s="5" customFormat="1" ht="19.5"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C24" s="143"/>
    </row>
    <row r="25" spans="3:55" s="5" customFormat="1" ht="19.5"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C25" s="143"/>
    </row>
    <row r="26" spans="3:55" s="5" customFormat="1" ht="19.5"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C26" s="143"/>
    </row>
    <row r="27" spans="3:55" s="5" customFormat="1" ht="19.5"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C27" s="143"/>
    </row>
    <row r="28" spans="3:55" s="5" customFormat="1" ht="19.5"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C28" s="143"/>
    </row>
    <row r="29" spans="3:55" s="5" customFormat="1" ht="19.5"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5" s="5" customFormat="1" ht="19.5"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5" s="5" customFormat="1" ht="19.5"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5" s="5" customFormat="1" ht="19.5"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8" s="5" customFormat="1" ht="19.5"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8" s="5" customFormat="1" ht="19.5"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8" s="5" customFormat="1" ht="19.5"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8" s="5" customFormat="1" ht="19.5"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8" s="5" customFormat="1" ht="19.5"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8" s="5" customFormat="1" ht="19.5"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8" s="5" customFormat="1" ht="19.5"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8" s="5" customFormat="1" ht="19.5"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8" s="5" customFormat="1" ht="19.5"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8" s="5" customFormat="1" ht="19.5"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8" ht="19.5"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c r="AS43" s="5"/>
      <c r="AT43" s="5"/>
      <c r="AU43" s="5"/>
      <c r="AV43" s="5"/>
    </row>
    <row r="44" spans="4:48" ht="15.9" customHeight="1" x14ac:dyDescent="0.3">
      <c r="AS44" s="5"/>
      <c r="AT44" s="5"/>
      <c r="AU44" s="5"/>
      <c r="AV44" s="5"/>
    </row>
    <row r="45" spans="4:48" x14ac:dyDescent="0.3">
      <c r="AS45" s="5"/>
      <c r="AT45" s="5"/>
      <c r="AU45" s="5"/>
      <c r="AV45" s="5"/>
    </row>
  </sheetData>
  <sheetProtection algorithmName="SHA-512" hashValue="CubVs67j1bxbBflq2x/Nym4lV0eQ4QVj2DPkuEIIHYOvrxXeMJpViCLyZDmRP6Ds6ZQGoWHPICjqdsq99TRO8w==" saltValue="OO7lQo9tWF/r3tcrvf/m+g=="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whole" errorStyle="information" allowBlank="1" showInputMessage="1" showErrorMessage="1" error="This cell must be a number" sqref="T19:V20 T15:V17 T22:V22 T25:V31 T33:V33 T37:V37 T39:V41 T43:V43 AN20:AP24 AN14:AP18" xr:uid="{2790BCDA-B955-42BE-A8E6-ED21D2A9583C}">
      <formula1>0</formula1>
      <formula2>5000</formula2>
    </dataValidation>
    <dataValidation type="list" allowBlank="1" showInputMessage="1" showErrorMessage="1" sqref="AD2:AH2" xr:uid="{FCFBE93E-1952-4085-8FD7-C9CCDBED3B83}">
      <formula1>$BO$4:$BO$13</formula1>
    </dataValidation>
    <dataValidation type="list" allowBlank="1" showInputMessage="1" showErrorMessage="1" sqref="AN26:AP35" xr:uid="{37F29B59-3CD7-4FAA-A6BE-7E5849CA557D}">
      <formula1>$BK$3:$BK$5</formula1>
    </dataValidation>
    <dataValidation type="list" allowBlank="1" showInputMessage="1" showErrorMessage="1" sqref="AI11" xr:uid="{532F6298-657C-4172-949F-7C65FCBE2C7E}">
      <formula1>$BL$4:$BL$8</formula1>
    </dataValidation>
    <dataValidation type="list" allowBlank="1" showInputMessage="1" showErrorMessage="1" sqref="K11:N11" xr:uid="{28556220-C64A-42D4-A4FB-E0A2072C8452}">
      <formula1>$BL$9:$BL$11</formula1>
    </dataValidation>
    <dataValidation type="list" allowBlank="1" showInputMessage="1" showErrorMessage="1" sqref="AO5:AP5 W37:W38" xr:uid="{C2C0E269-C56C-40B4-A272-D8565644D96C}">
      <formula1>$BK$4:$BK$5</formula1>
    </dataValidation>
  </dataValidations>
  <hyperlinks>
    <hyperlink ref="AT6" location="'Apparatus Sheet'!A1" display="Sheet 1" xr:uid="{EF8B09FA-DBF9-4503-9500-18A8593BC24B}"/>
    <hyperlink ref="AT7" location="'Apparatus Sheet (2)'!A1" display="Sheet 2" xr:uid="{F2EA0A58-5BBB-4578-BB75-FF0019C829BA}"/>
    <hyperlink ref="AT8" location="'Apparatus Sheet (3)'!A1" display="Sheet 3" xr:uid="{A98CCD84-BC78-482C-A36E-D31E76AB7178}"/>
    <hyperlink ref="AT9" location="'Apparatus Sheet (4)'!A1" display="Sheet 4" xr:uid="{C946C58C-C1B8-4DA8-A63F-BD21D9A9F7C6}"/>
    <hyperlink ref="AT10" location="'Apparatus Sheet (5)'!A1" display="Sheet 5" xr:uid="{009077D5-7FFC-461D-AC78-A4D0D2F9E9A1}"/>
    <hyperlink ref="AT11" location="'Apparatus Sheet (6)'!A1" display="Sheet 6" xr:uid="{B34F7DD6-FBDF-4025-BCE6-0F0D0C0B491C}"/>
    <hyperlink ref="AT12" location="'Apparatus Sheet (7)'!A1" display="Sheet 7" xr:uid="{80728D8E-C301-4B9A-BE87-ADE92B53E2F8}"/>
    <hyperlink ref="AT13" location="'Apparatus Sheet (8)'!A1" display="Sheet 8" xr:uid="{711BC00D-63CE-46BB-8B15-F4923453808F}"/>
    <hyperlink ref="AT14" location="'Apparatus Sheet (9)'!A1" display="Sheet 9" xr:uid="{6FFB4CAA-6D2F-4111-9677-E5B78A95100E}"/>
    <hyperlink ref="AT15" location="'Apparatus Sheet (10)'!A1" display="Sheet 10" xr:uid="{D3B89D11-1835-448B-B5BF-155D308D307D}"/>
    <hyperlink ref="AT16" location="'Apparatus Sheet (11)'!A1" display="Sheet 11" xr:uid="{6D52797F-C1B1-4354-9EA2-ECB7DE26EEA7}"/>
    <hyperlink ref="AT17" location="'Apparatus Sheet (12)'!A1" display="Sheet 12" xr:uid="{61D5CC61-DF54-4467-9A33-91600557D455}"/>
    <hyperlink ref="AT18" location="'Apparatus Sheet (13)'!A1" display="Sheet 13" xr:uid="{EBBECB6A-60C0-41B5-A9A1-38A459700856}"/>
    <hyperlink ref="AT19" location="'Apparatus Sheet (14)'!A1" display="Sheet 14" xr:uid="{8DAC8F97-C1E7-45FA-8431-B2C47801D120}"/>
    <hyperlink ref="AT20" location="'Apparatus Sheet (15)'!A1" display="Sheet 15" xr:uid="{DAF97040-0938-4B3F-AF2C-C53DC470B6AA}"/>
    <hyperlink ref="AV6" location="'Apparatus Sheet (16)'!A1" display="Sheet 16" xr:uid="{21578987-072F-4C05-A4B8-2B66E633433B}"/>
    <hyperlink ref="AV7" location="'Apparatus Sheet (17)'!A1" display="Sheet 17" xr:uid="{13149FD9-75FF-4A8F-A120-4021F95647A2}"/>
    <hyperlink ref="AV8" location="'Apparatus Sheet (18)'!A1" display="Sheet 18" xr:uid="{CBA2FFD6-1929-40DD-B32A-13A08FCE5691}"/>
    <hyperlink ref="AV9" location="'Apparatus Sheet (19)'!A1" display="Sheet 19" xr:uid="{370611FC-36E2-4E5E-9BC0-9603C1847E7F}"/>
    <hyperlink ref="AV10" location="'Apparatus Sheet (20)'!A1" display="Sheet 20" xr:uid="{E4AF0542-6963-4C06-A42A-FDD473491AE7}"/>
    <hyperlink ref="AV11" location="'Apparatus Sheet (21)'!A1" display="Sheet 21" xr:uid="{2B841BFB-6B0E-4214-A2BF-F6B09B6D3963}"/>
    <hyperlink ref="AV12" location="'Apparatus Sheet (22)'!A1" display="Sheet 22" xr:uid="{4D5CADDA-3FC4-4293-AEF2-B097B567130F}"/>
    <hyperlink ref="AV13" location="'Apparatus Sheet (23)'!A1" display="Sheet 23" xr:uid="{584002DA-36EA-4511-B9E1-00C3BDAD3351}"/>
    <hyperlink ref="AV14" location="'Apparatus Sheet (24)'!A1" display="Sheet 24" xr:uid="{89B6607A-CC26-444D-AA8E-5EC3BB5A4819}"/>
    <hyperlink ref="AV15" location="'Apparatus Sheet (25)'!A1" display="Sheet 25" xr:uid="{00DFC70F-A110-4132-89D1-141D0551100A}"/>
    <hyperlink ref="AV16" location="'Apparatus Sheet (26)'!A1" display="Sheet 26" xr:uid="{1044CA0F-7892-4937-B7BF-7F26E8B8F482}"/>
    <hyperlink ref="AV17" location="'Apparatus Sheet (27)'!A1" display="Sheet 27" xr:uid="{7856CBEE-AA4D-43F2-81ED-3BEEFBBF13A9}"/>
    <hyperlink ref="AV18" location="'Apparatus Sheet (28)'!A1" display="Sheet 28" xr:uid="{202F0E1F-84B9-4896-9C17-7BD694DC334F}"/>
    <hyperlink ref="AV19" location="'Apparatus Sheet (29)'!A1" display="Sheet 29" xr:uid="{8FAA85FB-5E6A-4B6D-B5C8-CE61205F4C91}"/>
    <hyperlink ref="AV20" location="'Apparatus Sheet (30)'!A1" display="Sheet 30" xr:uid="{9C891108-56B7-4281-8F40-129CAB195886}"/>
  </hyperlinks>
  <printOptions horizontalCentered="1"/>
  <pageMargins left="0.2" right="0.2" top="1" bottom="0.5" header="0.3" footer="0.3"/>
  <pageSetup scale="81"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C825ACA2-B36A-4FD5-972E-FAFA2FFB426B}">
          <x14:formula1>
            <xm:f>'Fire Station Info 1-5'!$AA$3:$AA$28</xm:f>
          </x14:formula1>
          <xm:sqref>AB3:AP3</xm:sqref>
        </x14:dataValidation>
      </x14:dataValidations>
    </ext>
  </extLs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7762F-4866-412F-BA3F-622377D4B7AB}">
  <sheetPr>
    <tabColor theme="2" tint="-0.89999084444715716"/>
    <pageSetUpPr fitToPage="1"/>
  </sheetPr>
  <dimension ref="C1:BQ44"/>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4" width="3.6640625" customWidth="1"/>
    <col min="55" max="56" width="6.6640625" customWidth="1"/>
    <col min="57" max="57" width="8.6640625" customWidth="1"/>
    <col min="58" max="58" width="12.6640625" customWidth="1"/>
    <col min="59" max="59" width="1.6640625" customWidth="1"/>
    <col min="60" max="60" width="8.6640625" customWidth="1"/>
    <col min="61" max="61" width="12.6640625" customWidth="1"/>
    <col min="62" max="62" width="11.109375" customWidth="1"/>
    <col min="63" max="63" width="5.33203125" customWidth="1"/>
    <col min="64" max="64" width="5" hidden="1" customWidth="1"/>
    <col min="65" max="65" width="3.88671875" hidden="1" customWidth="1"/>
    <col min="66" max="66" width="12.109375" hidden="1" customWidth="1"/>
    <col min="67" max="67" width="6.33203125" hidden="1" customWidth="1"/>
    <col min="68" max="68" width="5.109375" hidden="1" customWidth="1"/>
    <col min="69" max="70" width="0" hidden="1" customWidth="1"/>
  </cols>
  <sheetData>
    <row r="1" spans="3:69" ht="24.6" customHeight="1" thickBot="1" x14ac:dyDescent="0.35">
      <c r="AK1" s="1539" t="s">
        <v>1105</v>
      </c>
      <c r="AL1" s="1539"/>
      <c r="AM1" s="1539"/>
      <c r="AN1" s="1539"/>
      <c r="AO1" s="1539"/>
      <c r="AP1" s="1539"/>
      <c r="BE1" s="692"/>
    </row>
    <row r="2" spans="3:69" ht="19.649999999999999"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E2" s="132"/>
      <c r="BF2" s="133"/>
      <c r="BG2" s="133"/>
      <c r="BH2" s="134"/>
      <c r="BI2" s="133"/>
    </row>
    <row r="3" spans="3:69" s="5" customFormat="1" ht="19.649999999999999"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E3" s="132"/>
      <c r="BF3" s="133"/>
      <c r="BG3" s="133"/>
      <c r="BH3" s="134"/>
      <c r="BI3" s="133"/>
    </row>
    <row r="4" spans="3:69" s="5" customFormat="1" ht="19.649999999999999"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AU4" s="803"/>
      <c r="AV4" s="804"/>
      <c r="AW4" s="803"/>
      <c r="AX4" s="804"/>
      <c r="BE4" s="132"/>
      <c r="BF4" s="133"/>
      <c r="BG4" s="133"/>
      <c r="BH4" s="134"/>
      <c r="BI4" s="133"/>
      <c r="BL4" s="5">
        <v>1000</v>
      </c>
      <c r="BM4" s="5" t="s">
        <v>40</v>
      </c>
      <c r="BN4" s="5" t="s">
        <v>258</v>
      </c>
      <c r="BO4" s="135" t="s">
        <v>259</v>
      </c>
    </row>
    <row r="5" spans="3:69" s="5" customFormat="1" ht="19.649999999999999"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AU5" s="803"/>
      <c r="AV5" s="804"/>
      <c r="AW5" s="803"/>
      <c r="AX5" s="804"/>
      <c r="BE5" s="132"/>
      <c r="BF5" s="133"/>
      <c r="BG5" s="133"/>
      <c r="BH5" s="134"/>
      <c r="BI5" s="133"/>
      <c r="BL5" s="5">
        <v>1250</v>
      </c>
      <c r="BM5" s="5" t="s">
        <v>41</v>
      </c>
      <c r="BN5" s="5" t="s">
        <v>266</v>
      </c>
      <c r="BO5" s="5" t="s">
        <v>267</v>
      </c>
      <c r="BQ5" s="5" t="s">
        <v>257</v>
      </c>
    </row>
    <row r="6" spans="3:69" s="5" customFormat="1" ht="19.649999999999999"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764">
        <f>'Apparatus Sheet'!W2</f>
        <v>0</v>
      </c>
      <c r="AT6" s="767" t="s">
        <v>1071</v>
      </c>
      <c r="AU6" s="764">
        <f>'Apparatus Sheet (16)'!W$2</f>
        <v>0</v>
      </c>
      <c r="AV6" s="767" t="s">
        <v>1090</v>
      </c>
      <c r="AW6" s="803"/>
      <c r="AX6" s="804"/>
      <c r="BE6" s="132"/>
      <c r="BF6" s="133"/>
      <c r="BG6" s="133"/>
      <c r="BH6" s="134"/>
      <c r="BI6" s="133"/>
      <c r="BJ6" s="9"/>
      <c r="BL6" s="5">
        <v>1500</v>
      </c>
      <c r="BN6" s="5" t="s">
        <v>276</v>
      </c>
      <c r="BO6" s="5" t="s">
        <v>270</v>
      </c>
      <c r="BQ6" s="5" t="s">
        <v>265</v>
      </c>
    </row>
    <row r="7" spans="3:69" s="5" customFormat="1" ht="19.649999999999999"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764">
        <f>'Apparatus Sheet (2)'!W$2</f>
        <v>0</v>
      </c>
      <c r="AT7" s="767" t="s">
        <v>1072</v>
      </c>
      <c r="AU7" s="764">
        <f>'Apparatus Sheet (17)'!W$2</f>
        <v>0</v>
      </c>
      <c r="AV7" s="767" t="s">
        <v>1091</v>
      </c>
      <c r="AW7" s="803"/>
      <c r="AX7" s="804"/>
      <c r="BE7" s="132"/>
      <c r="BF7" s="133"/>
      <c r="BG7" s="133"/>
      <c r="BH7" s="134"/>
      <c r="BI7" s="133"/>
      <c r="BL7" s="5">
        <v>1750</v>
      </c>
      <c r="BN7" s="5" t="s">
        <v>282</v>
      </c>
      <c r="BO7" s="5" t="s">
        <v>269</v>
      </c>
      <c r="BQ7" s="5" t="s">
        <v>275</v>
      </c>
    </row>
    <row r="8" spans="3:69" s="5" customFormat="1" ht="19.649999999999999"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764">
        <f>'Apparatus Sheet (3)'!W$2</f>
        <v>0</v>
      </c>
      <c r="AT8" s="767" t="s">
        <v>1073</v>
      </c>
      <c r="AU8" s="764">
        <f>'Apparatus Sheet (18)'!W$2</f>
        <v>0</v>
      </c>
      <c r="AV8" s="767" t="s">
        <v>1092</v>
      </c>
      <c r="AW8" s="803"/>
      <c r="AX8" s="804"/>
      <c r="BE8" s="132"/>
      <c r="BF8" s="133"/>
      <c r="BG8" s="133"/>
      <c r="BH8" s="134"/>
      <c r="BI8" s="133"/>
      <c r="BL8" s="5">
        <v>2000</v>
      </c>
      <c r="BN8" s="5" t="s">
        <v>287</v>
      </c>
      <c r="BQ8" s="5" t="s">
        <v>281</v>
      </c>
    </row>
    <row r="9" spans="3:69" s="5" customFormat="1" ht="19.649999999999999"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764">
        <f>'Apparatus Sheet (4)'!W$2</f>
        <v>0</v>
      </c>
      <c r="AT9" s="767" t="s">
        <v>1074</v>
      </c>
      <c r="AU9" s="764">
        <f>'Apparatus Sheet (19)'!W$2</f>
        <v>0</v>
      </c>
      <c r="AV9" s="767" t="s">
        <v>1093</v>
      </c>
      <c r="AW9" s="803"/>
      <c r="AX9" s="804"/>
      <c r="BE9" s="132"/>
      <c r="BF9" s="133"/>
      <c r="BG9" s="133"/>
      <c r="BH9" s="134"/>
      <c r="BI9" s="133"/>
      <c r="BL9" s="5">
        <v>750</v>
      </c>
      <c r="BQ9" s="5" t="s">
        <v>286</v>
      </c>
    </row>
    <row r="10" spans="3:69" s="5" customFormat="1" ht="19.649999999999999"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764">
        <f>'Apparatus Sheet (5)'!W$2</f>
        <v>0</v>
      </c>
      <c r="AT10" s="767" t="s">
        <v>1075</v>
      </c>
      <c r="AU10" s="764">
        <f>'Apparatus Sheet (20)'!W$2</f>
        <v>0</v>
      </c>
      <c r="AV10" s="767" t="s">
        <v>1094</v>
      </c>
      <c r="AW10" s="803"/>
      <c r="AX10" s="804"/>
      <c r="BE10" s="132"/>
      <c r="BF10" s="133"/>
      <c r="BG10" s="133"/>
      <c r="BH10" s="134"/>
      <c r="BI10" s="133"/>
      <c r="BL10" s="5">
        <v>500</v>
      </c>
      <c r="BN10" s="5" t="s">
        <v>265</v>
      </c>
      <c r="BQ10" s="5" t="s">
        <v>292</v>
      </c>
    </row>
    <row r="11" spans="3:69" s="5" customFormat="1" ht="19.649999999999999"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764">
        <f>'Apparatus Sheet (6)'!W$2</f>
        <v>0</v>
      </c>
      <c r="AT11" s="767" t="s">
        <v>1076</v>
      </c>
      <c r="AU11" s="764">
        <f>'Apparatus Sheet (21)'!W$2</f>
        <v>0</v>
      </c>
      <c r="AV11" s="767" t="s">
        <v>1095</v>
      </c>
      <c r="AW11" s="803"/>
      <c r="AX11" s="804"/>
      <c r="BE11" s="132"/>
      <c r="BF11" s="133"/>
      <c r="BG11" s="133"/>
      <c r="BH11" s="134"/>
      <c r="BI11" s="133"/>
      <c r="BL11" s="5">
        <v>250</v>
      </c>
      <c r="BN11" s="5" t="s">
        <v>304</v>
      </c>
      <c r="BQ11" s="5" t="s">
        <v>296</v>
      </c>
    </row>
    <row r="12" spans="3:69" s="5" customFormat="1" ht="19.649999999999999"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764">
        <f>'Apparatus Sheet (7)'!W$2</f>
        <v>0</v>
      </c>
      <c r="AT12" s="767" t="s">
        <v>1077</v>
      </c>
      <c r="AU12" s="764">
        <f>'Apparatus Sheet (22)'!W$2</f>
        <v>0</v>
      </c>
      <c r="AV12" s="767" t="s">
        <v>1096</v>
      </c>
      <c r="AW12" s="803"/>
      <c r="AX12" s="804"/>
      <c r="BE12" s="143"/>
      <c r="BQ12" s="5" t="s">
        <v>303</v>
      </c>
    </row>
    <row r="13" spans="3:69" s="5" customFormat="1" ht="19.649999999999999"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764">
        <f>'Apparatus Sheet (8)'!W$2</f>
        <v>0</v>
      </c>
      <c r="AT13" s="767" t="s">
        <v>1078</v>
      </c>
      <c r="AU13" s="764">
        <f>'Apparatus Sheet (23)'!W$2</f>
        <v>0</v>
      </c>
      <c r="AV13" s="767" t="s">
        <v>1097</v>
      </c>
      <c r="AW13" s="803"/>
      <c r="AX13" s="804"/>
      <c r="BE13" s="143"/>
      <c r="BQ13" s="5" t="s">
        <v>62</v>
      </c>
    </row>
    <row r="14" spans="3:69" s="5" customFormat="1" ht="19.649999999999999"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764">
        <f>'Apparatus Sheet (9)'!W$2</f>
        <v>0</v>
      </c>
      <c r="AT14" s="767" t="s">
        <v>1079</v>
      </c>
      <c r="AU14" s="764">
        <f>'Apparatus Sheet (24)'!W$2</f>
        <v>0</v>
      </c>
      <c r="AV14" s="767" t="s">
        <v>1098</v>
      </c>
      <c r="AW14" s="803"/>
      <c r="AX14" s="804"/>
      <c r="BE14" s="143"/>
    </row>
    <row r="15" spans="3:69" s="5" customFormat="1" ht="19.649999999999999"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764">
        <f>'Apparatus Sheet (10)'!W$2</f>
        <v>0</v>
      </c>
      <c r="AT15" s="767" t="s">
        <v>1080</v>
      </c>
      <c r="AU15" s="764">
        <f>'Apparatus Sheet (25)'!W$2</f>
        <v>0</v>
      </c>
      <c r="AV15" s="767" t="s">
        <v>1099</v>
      </c>
      <c r="AW15" s="803"/>
      <c r="AX15" s="804"/>
      <c r="BE15" s="143"/>
    </row>
    <row r="16" spans="3:69" s="5" customFormat="1" ht="19.649999999999999"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764">
        <f>'Apparatus Sheet (11)'!W$2</f>
        <v>0</v>
      </c>
      <c r="AT16" s="767" t="s">
        <v>1081</v>
      </c>
      <c r="AU16" s="764">
        <f>'Apparatus Sheet (26)'!W$2</f>
        <v>0</v>
      </c>
      <c r="AV16" s="767" t="s">
        <v>1100</v>
      </c>
      <c r="AW16" s="803"/>
      <c r="AX16" s="804"/>
      <c r="BE16" s="143"/>
    </row>
    <row r="17" spans="3:57" s="5" customFormat="1" ht="19.649999999999999"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764">
        <f>'Apparatus Sheet (12)'!W$2</f>
        <v>0</v>
      </c>
      <c r="AT17" s="767" t="s">
        <v>1082</v>
      </c>
      <c r="AU17" s="764">
        <f>'Apparatus Sheet (27)'!W$2</f>
        <v>0</v>
      </c>
      <c r="AV17" s="767" t="s">
        <v>1101</v>
      </c>
      <c r="AW17" s="803"/>
      <c r="AX17" s="804"/>
      <c r="BE17" s="120"/>
    </row>
    <row r="18" spans="3:57" s="5" customFormat="1" ht="19.649999999999999"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764">
        <f>'Apparatus Sheet (13)'!W$2</f>
        <v>0</v>
      </c>
      <c r="AT18" s="767" t="s">
        <v>1083</v>
      </c>
      <c r="AU18" s="764">
        <f>'Apparatus Sheet (28)'!W$2</f>
        <v>0</v>
      </c>
      <c r="AV18" s="767" t="s">
        <v>1102</v>
      </c>
      <c r="AW18" s="803"/>
      <c r="AX18" s="804"/>
      <c r="BE18" s="143"/>
    </row>
    <row r="19" spans="3:57" s="5" customFormat="1" ht="19.649999999999999"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764">
        <f>'Apparatus Sheet (14)'!W$2</f>
        <v>0</v>
      </c>
      <c r="AT19" s="767" t="s">
        <v>1084</v>
      </c>
      <c r="AU19" s="764">
        <f>'Apparatus Sheet (29)'!W$2</f>
        <v>0</v>
      </c>
      <c r="AV19" s="767" t="s">
        <v>1103</v>
      </c>
      <c r="BE19" s="143"/>
    </row>
    <row r="20" spans="3:57" s="5" customFormat="1" ht="19.649999999999999"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764">
        <f>'Apparatus Sheet (15)'!W$2</f>
        <v>0</v>
      </c>
      <c r="AT20" s="767" t="s">
        <v>1085</v>
      </c>
      <c r="AU20" s="764">
        <f>'Apparatus Sheet (30)'!W$2</f>
        <v>0</v>
      </c>
      <c r="AV20" s="767" t="s">
        <v>1104</v>
      </c>
      <c r="BE20" s="143"/>
    </row>
    <row r="21" spans="3:57" s="5" customFormat="1" ht="19.649999999999999"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E21" s="143"/>
    </row>
    <row r="22" spans="3:57" s="5" customFormat="1" ht="19.649999999999999"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E22" s="143"/>
    </row>
    <row r="23" spans="3:57" s="5" customFormat="1" ht="19.649999999999999"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E23" s="143"/>
    </row>
    <row r="24" spans="3:57" s="5" customFormat="1" ht="19.649999999999999"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E24" s="143"/>
    </row>
    <row r="25" spans="3:57" s="5" customFormat="1" ht="19.649999999999999"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E25" s="143"/>
    </row>
    <row r="26" spans="3:57" s="5" customFormat="1" ht="19.649999999999999"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E26" s="143"/>
    </row>
    <row r="27" spans="3:57" s="5" customFormat="1" ht="19.649999999999999"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E27" s="143"/>
    </row>
    <row r="28" spans="3:57" s="5" customFormat="1" ht="19.649999999999999"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E28" s="143"/>
    </row>
    <row r="29" spans="3:57" s="5" customFormat="1" ht="19.649999999999999"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7" s="5" customFormat="1" ht="19.649999999999999"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7" s="5" customFormat="1" ht="19.649999999999999"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7" s="5" customFormat="1" ht="19.649999999999999"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649999999999999"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649999999999999"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649999999999999"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649999999999999"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649999999999999"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649999999999999"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649999999999999"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649999999999999"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649999999999999"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649999999999999"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649999999999999"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0+K1YRfoMYBRW1OaMWe5CJq8GoTYcrajskIf55iztyrGug8cNeP+EyjcwcxUnZBmvu3PARnsI01jiOD6jf6jog==" saltValue="A/caIL3GbPAHeFhAc3S9pQ=="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whole" errorStyle="information" allowBlank="1" showInputMessage="1" showErrorMessage="1" error="This cell must be a number" sqref="T19:V20 T15:V17 T22:V22 T25:V31 T33:V33 T37:V37 T39:V41 T43:V43 AN20:AP24 AN14:AP18" xr:uid="{CDD0FF49-CF74-45C9-BA3E-D596AAA7B346}">
      <formula1>0</formula1>
      <formula2>5000</formula2>
    </dataValidation>
    <dataValidation type="list" allowBlank="1" showInputMessage="1" showErrorMessage="1" sqref="AD2:AH2" xr:uid="{1B1C3888-18D0-4E70-B0CC-8E1D18314677}">
      <formula1>$BQ$4:$BQ$13</formula1>
    </dataValidation>
    <dataValidation type="list" allowBlank="1" showInputMessage="1" showErrorMessage="1" sqref="AN26:AP35" xr:uid="{0FD3D29A-F330-4C18-B5FC-8D08BB852DBC}">
      <formula1>$BM$3:$BM$5</formula1>
    </dataValidation>
    <dataValidation type="list" allowBlank="1" showInputMessage="1" showErrorMessage="1" sqref="AI11" xr:uid="{A3736705-05BE-454C-8394-BD3E62509E21}">
      <formula1>$BN$4:$BN$8</formula1>
    </dataValidation>
    <dataValidation type="list" allowBlank="1" showInputMessage="1" showErrorMessage="1" sqref="K11:N11" xr:uid="{09D3558B-ACF5-459E-8B34-EB1021BE4185}">
      <formula1>$BN$9:$BN$11</formula1>
    </dataValidation>
    <dataValidation type="list" allowBlank="1" showInputMessage="1" showErrorMessage="1" sqref="AO5:AP5 W37:W38" xr:uid="{D54DE98D-D6A9-42F4-B854-77A594247F14}">
      <formula1>$BM$4:$BM$5</formula1>
    </dataValidation>
  </dataValidations>
  <hyperlinks>
    <hyperlink ref="AT17" location="'Apparatus Sheet (12)'!A1" display="Sheet 12" xr:uid="{113D17CC-E6CA-4CE9-A83B-5B0F2FE1EA09}"/>
    <hyperlink ref="AT18" location="'Apparatus Sheet (13)'!A1" display="Sheet 13" xr:uid="{4FEA8190-4676-4B3A-B922-13BA33AE1C7E}"/>
    <hyperlink ref="AT19" location="'Apparatus Sheet (14)'!A1" display="Sheet 14" xr:uid="{9BC8577E-42DA-439F-A83E-B36109AF5A1B}"/>
    <hyperlink ref="AT20" location="'Apparatus Sheet (15)'!A1" display="Sheet 15" xr:uid="{E56ECA56-9B09-4E7D-B3F3-0FF19131FF81}"/>
    <hyperlink ref="AV17" location="'Apparatus Sheet (27)'!A1" display="Sheet 27" xr:uid="{2BE61AE1-61F1-4450-8317-5513B8B9BE18}"/>
    <hyperlink ref="AV18" location="'Apparatus Sheet (28)'!A1" display="Sheet 28" xr:uid="{9FB186F0-BF40-4DE4-B7C1-62E38C83D699}"/>
    <hyperlink ref="AV19" location="'Apparatus Sheet (29)'!A1" display="Sheet 29" xr:uid="{74E5D1FE-E09F-4B96-AE7A-1D169B332CB1}"/>
    <hyperlink ref="AV20" location="'Apparatus Sheet (30)'!A1" display="Sheet 30" xr:uid="{B90627B3-87EC-45A2-ACD1-AC3F5FB92E36}"/>
    <hyperlink ref="AV16" location="'Apparatus Sheet (26)'!A1" display="Sheet 26" xr:uid="{812A8761-A12A-4ACF-8520-38E630F67429}"/>
    <hyperlink ref="AV15" location="'Apparatus Sheet (25)'!A1" display="Sheet 25" xr:uid="{47AF147F-643F-4823-947E-0642E67E2443}"/>
    <hyperlink ref="AV14" location="'Apparatus Sheet (24)'!A1" display="Sheet 24" xr:uid="{D31A0BF8-F183-46F2-8536-C746531A087B}"/>
    <hyperlink ref="AV13" location="'Apparatus Sheet (23)'!A1" display="Sheet 23" xr:uid="{9C4731A1-BA8F-4DF9-A464-2C2BA7F5D37B}"/>
    <hyperlink ref="AV12" location="'Apparatus Sheet (22)'!A1" display="Sheet 22" xr:uid="{F2857130-0D90-4583-AFC1-91B0D41D192C}"/>
    <hyperlink ref="AV11" location="'Apparatus Sheet (21)'!A1" display="Sheet 21" xr:uid="{DCEAB2C8-A45A-4CBF-AF5C-385FE77EF40D}"/>
    <hyperlink ref="AV10" location="'Apparatus Sheet (20)'!A1" display="Sheet 20" xr:uid="{BFD308D6-96AE-4FD8-8A5A-8CCD18CDDF5B}"/>
    <hyperlink ref="AV9" location="'Apparatus Sheet (19)'!A1" display="Sheet 19" xr:uid="{2DA2820B-E018-4F22-B5B7-6573F80D9DBA}"/>
    <hyperlink ref="AV8" location="'Apparatus Sheet (18)'!A1" display="Sheet 18" xr:uid="{23325799-1142-476C-8792-D3ABFCC868C2}"/>
    <hyperlink ref="AV7" location="'Apparatus Sheet (17)'!A1" display="Sheet 17" xr:uid="{1A3D8DFC-EB1B-4EE5-9D2E-790B70E1CD20}"/>
    <hyperlink ref="AV6" location="'Apparatus Sheet (16)'!A1" display="Sheet 16" xr:uid="{469EC2FE-55AE-4F36-B44D-F530CCD2B2CD}"/>
    <hyperlink ref="AT16" location="'Apparatus Sheet (11)'!A1" display="Sheet 11" xr:uid="{F13BD58E-383A-4FC9-8B51-F04C3F89B19E}"/>
    <hyperlink ref="AT15" location="'Apparatus Sheet (10)'!A1" display="Sheet 10" xr:uid="{4C897A4C-7A13-40B0-9613-FE4F8AF6CA70}"/>
    <hyperlink ref="AT14" location="'Apparatus Sheet (9)'!A1" display="Sheet 9" xr:uid="{EE2ECF2E-7040-4E06-86C0-69B00A801A09}"/>
    <hyperlink ref="AT13" location="'Apparatus Sheet (8)'!A1" display="Sheet 8" xr:uid="{2781B312-B19A-457A-9470-EEEEE615DAF9}"/>
    <hyperlink ref="AT12" location="'Apparatus Sheet (7)'!A1" display="Sheet 7" xr:uid="{0AC6DE8D-B765-445D-AA08-75DEA216C17D}"/>
    <hyperlink ref="AT11" location="'Apparatus Sheet (6)'!A1" display="Sheet 6" xr:uid="{923C5BF1-30FB-40E8-A32F-BECCD37A977C}"/>
    <hyperlink ref="AT10" location="'Apparatus Sheet (5)'!A1" display="Sheet 5" xr:uid="{63646239-848D-485E-92EB-65A149707BC0}"/>
    <hyperlink ref="AT9" location="'Apparatus Sheet (4)'!A1" display="Sheet 4" xr:uid="{8F23405B-6C35-4854-A7AC-6ECAB397BD47}"/>
    <hyperlink ref="AT8" location="'Apparatus Sheet (3)'!A1" display="Sheet 3" xr:uid="{8C22EC6A-48D7-4BBB-856A-9B7F73F70B7B}"/>
    <hyperlink ref="AT7" location="'Apparatus Sheet (2)'!A1" display="Sheet 2" xr:uid="{B3175ABE-F93D-46D8-8FBE-6ED5301FB599}"/>
    <hyperlink ref="AT6" location="'Apparatus Sheet'!A1" display="Sheet 1" xr:uid="{DAD29276-64AF-471A-B82B-DE9C21B030BE}"/>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2575CD4B-E412-4327-B996-5829230A308B}">
          <x14:formula1>
            <xm:f>'Fire Station Info 1-5'!$AA$3:$AA$28</xm:f>
          </x14:formula1>
          <xm:sqref>AB3:AP3</xm:sqref>
        </x14:dataValidation>
      </x14:dataValidations>
    </ext>
  </extLst>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A93AB-E568-4EAB-B04B-C33B5473EFC0}">
  <sheetPr>
    <tabColor theme="2" tint="-0.89999084444715716"/>
    <pageSetUpPr fitToPage="1"/>
  </sheetPr>
  <dimension ref="C1:BP44"/>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273</v>
      </c>
      <c r="AL1" s="1539"/>
      <c r="AM1" s="1539"/>
      <c r="AN1" s="1539"/>
      <c r="AO1" s="1539"/>
      <c r="AP1" s="1539"/>
      <c r="BD1" s="692"/>
    </row>
    <row r="2" spans="3:68" ht="19.649999999999999"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649999999999999"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649999999999999"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649999999999999"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BD5" s="132"/>
      <c r="BE5" s="133"/>
      <c r="BF5" s="133"/>
      <c r="BG5" s="134"/>
      <c r="BH5" s="133"/>
      <c r="BK5" s="5">
        <v>1250</v>
      </c>
      <c r="BL5" s="5" t="s">
        <v>41</v>
      </c>
      <c r="BM5" s="5" t="s">
        <v>266</v>
      </c>
      <c r="BN5" s="5" t="s">
        <v>267</v>
      </c>
      <c r="BP5" s="5" t="s">
        <v>257</v>
      </c>
    </row>
    <row r="6" spans="3:68" s="5" customFormat="1" ht="19.649999999999999"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767" t="s">
        <v>1071</v>
      </c>
      <c r="AU6" s="806">
        <f>'Apparatus Sheet (16)'!W$2</f>
        <v>0</v>
      </c>
      <c r="AV6" s="767" t="s">
        <v>1090</v>
      </c>
      <c r="BD6" s="132"/>
      <c r="BE6" s="133"/>
      <c r="BF6" s="133"/>
      <c r="BG6" s="134"/>
      <c r="BH6" s="133"/>
      <c r="BI6" s="9"/>
      <c r="BK6" s="5">
        <v>1500</v>
      </c>
      <c r="BM6" s="5" t="s">
        <v>276</v>
      </c>
      <c r="BN6" s="5" t="s">
        <v>270</v>
      </c>
      <c r="BP6" s="5" t="s">
        <v>265</v>
      </c>
    </row>
    <row r="7" spans="3:68" s="5" customFormat="1" ht="19.649999999999999"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767" t="s">
        <v>1072</v>
      </c>
      <c r="AU7" s="808">
        <f>'Apparatus Sheet (17)'!W$2</f>
        <v>0</v>
      </c>
      <c r="AV7" s="767" t="s">
        <v>1091</v>
      </c>
      <c r="BD7" s="132"/>
      <c r="BE7" s="133"/>
      <c r="BF7" s="133"/>
      <c r="BG7" s="134"/>
      <c r="BH7" s="133"/>
      <c r="BK7" s="5">
        <v>1750</v>
      </c>
      <c r="BM7" s="5" t="s">
        <v>282</v>
      </c>
      <c r="BN7" s="5" t="s">
        <v>269</v>
      </c>
      <c r="BP7" s="5" t="s">
        <v>275</v>
      </c>
    </row>
    <row r="8" spans="3:68" s="5" customFormat="1" ht="19.649999999999999"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767" t="s">
        <v>1073</v>
      </c>
      <c r="AU8" s="808">
        <f>'Apparatus Sheet (18)'!W$2</f>
        <v>0</v>
      </c>
      <c r="AV8" s="767" t="s">
        <v>1092</v>
      </c>
      <c r="BD8" s="132"/>
      <c r="BE8" s="133"/>
      <c r="BF8" s="133"/>
      <c r="BG8" s="134"/>
      <c r="BH8" s="133"/>
      <c r="BK8" s="5">
        <v>2000</v>
      </c>
      <c r="BM8" s="5" t="s">
        <v>287</v>
      </c>
      <c r="BP8" s="5" t="s">
        <v>281</v>
      </c>
    </row>
    <row r="9" spans="3:68" s="5" customFormat="1" ht="19.649999999999999"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767" t="s">
        <v>1074</v>
      </c>
      <c r="AU9" s="808">
        <f>'Apparatus Sheet (19)'!W$2</f>
        <v>0</v>
      </c>
      <c r="AV9" s="767" t="s">
        <v>1093</v>
      </c>
      <c r="BD9" s="132"/>
      <c r="BE9" s="133"/>
      <c r="BF9" s="133"/>
      <c r="BG9" s="134"/>
      <c r="BH9" s="133"/>
      <c r="BK9" s="5">
        <v>750</v>
      </c>
      <c r="BP9" s="5" t="s">
        <v>286</v>
      </c>
    </row>
    <row r="10" spans="3:68" s="5" customFormat="1" ht="19.649999999999999"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767" t="s">
        <v>1075</v>
      </c>
      <c r="AU10" s="808">
        <f>'Apparatus Sheet (20)'!W$2</f>
        <v>0</v>
      </c>
      <c r="AV10" s="767" t="s">
        <v>1094</v>
      </c>
      <c r="BD10" s="132"/>
      <c r="BE10" s="133"/>
      <c r="BF10" s="133"/>
      <c r="BG10" s="134"/>
      <c r="BH10" s="133"/>
      <c r="BK10" s="5">
        <v>500</v>
      </c>
      <c r="BM10" s="5" t="s">
        <v>265</v>
      </c>
      <c r="BP10" s="5" t="s">
        <v>292</v>
      </c>
    </row>
    <row r="11" spans="3:68" s="5" customFormat="1" ht="19.649999999999999"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767" t="s">
        <v>1076</v>
      </c>
      <c r="AU11" s="808">
        <f>'Apparatus Sheet (21)'!W$2</f>
        <v>0</v>
      </c>
      <c r="AV11" s="767" t="s">
        <v>1095</v>
      </c>
      <c r="BD11" s="132"/>
      <c r="BE11" s="133"/>
      <c r="BF11" s="133"/>
      <c r="BG11" s="134"/>
      <c r="BH11" s="133"/>
      <c r="BK11" s="5">
        <v>250</v>
      </c>
      <c r="BM11" s="5" t="s">
        <v>304</v>
      </c>
      <c r="BP11" s="5" t="s">
        <v>296</v>
      </c>
    </row>
    <row r="12" spans="3:68" s="5" customFormat="1" ht="19.649999999999999"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767" t="s">
        <v>1077</v>
      </c>
      <c r="AU12" s="808">
        <f>'Apparatus Sheet (22)'!W$2</f>
        <v>0</v>
      </c>
      <c r="AV12" s="767" t="s">
        <v>1096</v>
      </c>
      <c r="BD12" s="143"/>
      <c r="BP12" s="5" t="s">
        <v>303</v>
      </c>
    </row>
    <row r="13" spans="3:68" s="5" customFormat="1" ht="19.649999999999999"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767" t="s">
        <v>1078</v>
      </c>
      <c r="AU13" s="808">
        <f>'Apparatus Sheet (23)'!W$2</f>
        <v>0</v>
      </c>
      <c r="AV13" s="767" t="s">
        <v>1097</v>
      </c>
      <c r="BD13" s="143"/>
      <c r="BP13" s="5" t="s">
        <v>62</v>
      </c>
    </row>
    <row r="14" spans="3:68" s="5" customFormat="1" ht="19.649999999999999"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767" t="s">
        <v>1079</v>
      </c>
      <c r="AU14" s="808">
        <f>'Apparatus Sheet (24)'!W$2</f>
        <v>0</v>
      </c>
      <c r="AV14" s="767" t="s">
        <v>1098</v>
      </c>
      <c r="BD14" s="143"/>
    </row>
    <row r="15" spans="3:68" s="5" customFormat="1" ht="19.649999999999999"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767" t="s">
        <v>1080</v>
      </c>
      <c r="AU15" s="808">
        <f>'Apparatus Sheet (25)'!W$2</f>
        <v>0</v>
      </c>
      <c r="AV15" s="767" t="s">
        <v>1099</v>
      </c>
      <c r="BD15" s="143"/>
    </row>
    <row r="16" spans="3:68" s="5" customFormat="1" ht="19.649999999999999"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767" t="s">
        <v>1081</v>
      </c>
      <c r="AU16" s="808">
        <f>'Apparatus Sheet (26)'!W$2</f>
        <v>0</v>
      </c>
      <c r="AV16" s="767" t="s">
        <v>1100</v>
      </c>
      <c r="BD16" s="143"/>
    </row>
    <row r="17" spans="3:56" s="5" customFormat="1" ht="19.649999999999999"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767" t="s">
        <v>1082</v>
      </c>
      <c r="AU17" s="808">
        <f>'Apparatus Sheet (27)'!W$2</f>
        <v>0</v>
      </c>
      <c r="AV17" s="767" t="s">
        <v>1101</v>
      </c>
      <c r="BD17" s="120"/>
    </row>
    <row r="18" spans="3:56" s="5" customFormat="1" ht="19.649999999999999"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767" t="s">
        <v>1083</v>
      </c>
      <c r="AU18" s="808">
        <f>'Apparatus Sheet (28)'!W$2</f>
        <v>0</v>
      </c>
      <c r="AV18" s="767" t="s">
        <v>1102</v>
      </c>
      <c r="BD18" s="143"/>
    </row>
    <row r="19" spans="3:56" s="5" customFormat="1" ht="19.649999999999999"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767" t="s">
        <v>1084</v>
      </c>
      <c r="AU19" s="808">
        <f>'Apparatus Sheet (29)'!W$2</f>
        <v>0</v>
      </c>
      <c r="AV19" s="767" t="s">
        <v>1103</v>
      </c>
      <c r="BD19" s="143"/>
    </row>
    <row r="20" spans="3:56" s="5" customFormat="1" ht="19.649999999999999"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767" t="s">
        <v>1085</v>
      </c>
      <c r="AU20" s="808">
        <f>'Apparatus Sheet (30)'!W$2</f>
        <v>0</v>
      </c>
      <c r="AV20" s="767" t="s">
        <v>1104</v>
      </c>
      <c r="BD20" s="143"/>
    </row>
    <row r="21" spans="3:56" s="5" customFormat="1" ht="19.649999999999999"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6" s="5" customFormat="1" ht="19.649999999999999"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6" s="5" customFormat="1" ht="19.649999999999999"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6" s="5" customFormat="1" ht="19.649999999999999"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6" s="5" customFormat="1" ht="19.649999999999999"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6" s="5" customFormat="1" ht="19.649999999999999"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6" s="5" customFormat="1" ht="19.649999999999999"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6" s="5" customFormat="1" ht="19.649999999999999"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6" s="5" customFormat="1" ht="19.649999999999999"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6" s="5" customFormat="1" ht="19.649999999999999"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6" s="5" customFormat="1" ht="19.649999999999999"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6" s="5" customFormat="1" ht="19.649999999999999"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649999999999999"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649999999999999"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649999999999999"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649999999999999"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649999999999999"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649999999999999"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649999999999999"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649999999999999"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649999999999999"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649999999999999"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649999999999999"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x5o7aDl3xO2FN1KjPA9XWmi47C6DvOc4vhxT4lCnXh0O6hcRZdqmu6o0TGWZpk1OqR+mSPMbCRHKSZvJR1TlmA==" saltValue="omaFXxQneWMrN0MCxYY44w=="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list" allowBlank="1" showInputMessage="1" showErrorMessage="1" sqref="AO5:AP5 W37:W38" xr:uid="{476670A8-43AA-4B79-823E-4200690884B2}">
      <formula1>$BL$4:$BL$5</formula1>
    </dataValidation>
    <dataValidation type="list" allowBlank="1" showInputMessage="1" showErrorMessage="1" sqref="K11:N11" xr:uid="{5116F4E0-AC65-4BB2-A2DA-1AD5E68A0A76}">
      <formula1>$BM$9:$BM$11</formula1>
    </dataValidation>
    <dataValidation type="list" allowBlank="1" showInputMessage="1" showErrorMessage="1" sqref="AI11" xr:uid="{991CCB8D-9339-4374-B7BF-69C18C52E2F7}">
      <formula1>$BM$4:$BM$8</formula1>
    </dataValidation>
    <dataValidation type="list" allowBlank="1" showInputMessage="1" showErrorMessage="1" sqref="AN26:AP35" xr:uid="{DE39C2C1-9EEA-49CE-AA82-CBEEF1840335}">
      <formula1>$BL$3:$BL$5</formula1>
    </dataValidation>
    <dataValidation type="list" allowBlank="1" showInputMessage="1" showErrorMessage="1" sqref="AD2:AH2" xr:uid="{3EBD09BB-CBE6-47AF-B53B-AB6FBED5A767}">
      <formula1>$BP$4:$BP$13</formula1>
    </dataValidation>
    <dataValidation type="whole" errorStyle="information" allowBlank="1" showInputMessage="1" showErrorMessage="1" error="This cell must be a number" sqref="T19:V20 T15:V17 T22:V22 T25:V31 T33:V33 T37:V37 T39:V41 T43:V43 AN20:AP24 AN14:AP18" xr:uid="{AB971B32-9528-4FF3-ACB4-78AF6990E8A6}">
      <formula1>0</formula1>
      <formula2>5000</formula2>
    </dataValidation>
  </dataValidations>
  <hyperlinks>
    <hyperlink ref="AT6" location="'Apparatus Sheet'!A1" display="Sheet 1" xr:uid="{91CD996B-D7B8-4C87-A48B-5172CFFDD080}"/>
    <hyperlink ref="AT7" location="'Apparatus Sheet (2)'!A1" display="Sheet 2" xr:uid="{2F08ED17-4619-4B95-86D4-5F5867EA3387}"/>
    <hyperlink ref="AT8" location="'Apparatus Sheet (3)'!A1" display="Sheet 3" xr:uid="{A8CD030C-8739-45AC-8EDA-065A035A59E6}"/>
    <hyperlink ref="AT9" location="'Apparatus Sheet (4)'!A1" display="Sheet 4" xr:uid="{466E0D36-C5CE-428D-ADA4-14294D662925}"/>
    <hyperlink ref="AT10" location="'Apparatus Sheet (5)'!A1" display="Sheet 5" xr:uid="{C816C23D-95C1-4DD0-A633-83D64C4C43BE}"/>
    <hyperlink ref="AT11" location="'Apparatus Sheet (6)'!A1" display="Sheet 6" xr:uid="{264FA27C-B7FD-4543-8EC8-16A9544F031A}"/>
    <hyperlink ref="AT12" location="'Apparatus Sheet (7)'!A1" display="Sheet 7" xr:uid="{D82987E4-D4FF-4A5A-B281-317E94487D57}"/>
    <hyperlink ref="AT13" location="'Apparatus Sheet (8)'!A1" display="Sheet 8" xr:uid="{1E8ABFAC-A2E6-4288-9BBF-532A63FA4696}"/>
    <hyperlink ref="AT14" location="'Apparatus Sheet (9)'!A1" display="Sheet 9" xr:uid="{C0E7A81D-C6C1-4545-B74A-57267B29EE44}"/>
    <hyperlink ref="AT15" location="'Apparatus Sheet (10)'!A1" display="Sheet 10" xr:uid="{1E324B7F-1379-4B8A-94F8-E6BC9728187F}"/>
    <hyperlink ref="AT16" location="'Apparatus Sheet (11)'!A1" display="Sheet 11" xr:uid="{5578C7B1-B88C-47B8-B132-E71644DC609E}"/>
    <hyperlink ref="AT17" location="'Apparatus Sheet (12)'!A1" display="Sheet 12" xr:uid="{462A986B-B3A9-4A9B-8B20-356B3CE31F4E}"/>
    <hyperlink ref="AT18" location="'Apparatus Sheet (13)'!A1" display="Sheet 13" xr:uid="{9611BC69-8139-4CD1-87D7-B324220CEC87}"/>
    <hyperlink ref="AT19" location="'Apparatus Sheet (14)'!A1" display="Sheet 14" xr:uid="{E136F147-CD91-4C98-AD2A-073F62DA045C}"/>
    <hyperlink ref="AT20" location="'Apparatus Sheet (15)'!A1" display="Sheet 15" xr:uid="{95E6C8CC-7DAD-49BF-93F6-598A13C8A74B}"/>
    <hyperlink ref="AV6" location="'Apparatus Sheet (16)'!A1" display="Sheet 16" xr:uid="{DBF6FA37-7437-49AF-9EF8-041908C1BDE1}"/>
    <hyperlink ref="AV20" location="'Apparatus Sheet (30)'!A1" display="Sheet 30" xr:uid="{349A87F6-36F4-4C71-8A91-F8808A37FF13}"/>
    <hyperlink ref="AV19" location="'Apparatus Sheet (29)'!A1" display="Sheet 29" xr:uid="{C05E3F29-9BE0-475F-8FE8-1E84A20FA374}"/>
    <hyperlink ref="AV18" location="'Apparatus Sheet (28)'!A1" display="Sheet 28" xr:uid="{30E1CF30-4A9F-42D9-9599-1F0F4A8A15E2}"/>
    <hyperlink ref="AV17" location="'Apparatus Sheet (27)'!A1" display="Sheet 27" xr:uid="{38263A57-A878-451B-8AE5-E6FE3735ACE1}"/>
    <hyperlink ref="AV16" location="'Apparatus Sheet (26)'!A1" display="Sheet 26" xr:uid="{618BBE29-4373-4E5D-B022-ABE49E55F3E0}"/>
    <hyperlink ref="AV15" location="'Apparatus Sheet (25)'!A1" display="Sheet 25" xr:uid="{17C34854-BE4C-4851-B512-31795A57972E}"/>
    <hyperlink ref="AV14" location="'Apparatus Sheet (24)'!A1" display="Sheet 24" xr:uid="{2D7EA3AD-7388-4018-8131-6CCAC3D6B5B0}"/>
    <hyperlink ref="AV13" location="'Apparatus Sheet (23)'!A1" display="Sheet 23" xr:uid="{ABDB602D-FACE-43CD-9C7C-24EDFE233115}"/>
    <hyperlink ref="AV12" location="'Apparatus Sheet (22)'!A1" display="Sheet 22" xr:uid="{F6567DE1-1458-4B37-A586-D32A63DC2A63}"/>
    <hyperlink ref="AV11" location="'Apparatus Sheet (21)'!A1" display="Sheet 21" xr:uid="{81FDC030-398B-4DDF-BA60-8A7491B92490}"/>
    <hyperlink ref="AV10" location="'Apparatus Sheet (20)'!A1" display="Sheet 20" xr:uid="{9FCBF6A6-F9F0-4FBA-A556-DFA388D1C56D}"/>
    <hyperlink ref="AV9" location="'Apparatus Sheet (19)'!A1" display="Sheet 19" xr:uid="{807F73CD-7E43-40CE-9C99-A19553F659B4}"/>
    <hyperlink ref="AV8" location="'Apparatus Sheet (18)'!A1" display="Sheet 18" xr:uid="{4F1F9A92-0241-4172-A258-D64ABD598CD2}"/>
    <hyperlink ref="AV7" location="'Apparatus Sheet (17)'!A1" display="Sheet 17" xr:uid="{FDFE47A2-C979-49A8-B461-27EADB2F1A7A}"/>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794EAE8B-DFBE-48EE-AEF8-6253B8EF39E9}">
          <x14:formula1>
            <xm:f>'Fire Station Info 1-5'!$AA$3:$AA$28</xm:f>
          </x14:formula1>
          <xm:sqref>AB3:AP3</xm:sqref>
        </x14:dataValidation>
      </x14:dataValidations>
    </ext>
  </extLst>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49601-5EB8-439F-9950-33D9E01848AA}">
  <sheetPr>
    <tabColor theme="2" tint="-0.89999084444715716"/>
    <pageSetUpPr fitToPage="1"/>
  </sheetPr>
  <dimension ref="C1:BP44"/>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279</v>
      </c>
      <c r="AL1" s="1539"/>
      <c r="AM1" s="1539"/>
      <c r="AN1" s="1539"/>
      <c r="AO1" s="1539"/>
      <c r="AP1" s="1539"/>
      <c r="BD1" s="692"/>
    </row>
    <row r="2" spans="3:68" ht="19.649999999999999"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649999999999999"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649999999999999"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649999999999999"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BD5" s="132"/>
      <c r="BE5" s="133"/>
      <c r="BF5" s="133"/>
      <c r="BG5" s="134"/>
      <c r="BH5" s="133"/>
      <c r="BK5" s="5">
        <v>1250</v>
      </c>
      <c r="BL5" s="5" t="s">
        <v>41</v>
      </c>
      <c r="BM5" s="5" t="s">
        <v>266</v>
      </c>
      <c r="BN5" s="5" t="s">
        <v>267</v>
      </c>
      <c r="BP5" s="5" t="s">
        <v>257</v>
      </c>
    </row>
    <row r="6" spans="3:68" s="5" customFormat="1" ht="19.649999999999999"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649999999999999"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649999999999999"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649999999999999"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649999999999999"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649999999999999"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649999999999999"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649999999999999"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649999999999999"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649999999999999"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649999999999999"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6" s="5" customFormat="1" ht="19.649999999999999"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6" s="5" customFormat="1" ht="19.649999999999999"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row>
    <row r="19" spans="3:56" s="5" customFormat="1" ht="19.649999999999999"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6" s="5" customFormat="1" ht="19.649999999999999"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6" s="5" customFormat="1" ht="19.649999999999999"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6" s="5" customFormat="1" ht="19.649999999999999"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6" s="5" customFormat="1" ht="19.649999999999999"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6" s="5" customFormat="1" ht="19.649999999999999"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6" s="5" customFormat="1" ht="19.649999999999999"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6" s="5" customFormat="1" ht="19.649999999999999"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6" s="5" customFormat="1" ht="19.649999999999999"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6" s="5" customFormat="1" ht="19.649999999999999"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6" s="5" customFormat="1" ht="19.649999999999999"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6" s="5" customFormat="1" ht="19.649999999999999"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6" s="5" customFormat="1" ht="19.649999999999999"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6" s="5" customFormat="1" ht="19.649999999999999"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649999999999999"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649999999999999"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649999999999999"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649999999999999"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649999999999999"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649999999999999"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649999999999999"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649999999999999"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649999999999999"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649999999999999"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649999999999999"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wpAQSDy2OCOyMwTA5rCVPXGk5ghBNtKMMD0YO76ea3DlDy3VfP31JU3n0olwkzt5RN6qD3Dwz5n4YwylR5cPFg==" saltValue="YrcDfl/lB2mXCfjxK5+NaQ=="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list" allowBlank="1" showInputMessage="1" showErrorMessage="1" sqref="AO5:AP5 W37:W38" xr:uid="{69F5BDAE-F3E5-442C-910E-7767F1F4A098}">
      <formula1>$BL$4:$BL$5</formula1>
    </dataValidation>
    <dataValidation type="list" allowBlank="1" showInputMessage="1" showErrorMessage="1" sqref="K11:N11" xr:uid="{AA64BEF1-7C78-434D-B88A-4F30FC0005B8}">
      <formula1>$BM$9:$BM$11</formula1>
    </dataValidation>
    <dataValidation type="list" allowBlank="1" showInputMessage="1" showErrorMessage="1" sqref="AI11" xr:uid="{92C40877-2F5C-45CB-B1CB-2EAD6661119D}">
      <formula1>$BM$4:$BM$8</formula1>
    </dataValidation>
    <dataValidation type="list" allowBlank="1" showInputMessage="1" showErrorMessage="1" sqref="AN26:AP35" xr:uid="{8EFE6DF6-248E-4E99-A4A1-9D9CC961D7DE}">
      <formula1>$BL$3:$BL$5</formula1>
    </dataValidation>
    <dataValidation type="list" allowBlank="1" showInputMessage="1" showErrorMessage="1" sqref="AD2:AH2" xr:uid="{24B7C5E2-D0C7-46E1-A3AA-F8A67915E827}">
      <formula1>$BP$4:$BP$13</formula1>
    </dataValidation>
    <dataValidation type="whole" errorStyle="information" allowBlank="1" showInputMessage="1" showErrorMessage="1" error="This cell must be a number" sqref="T19:V20 T15:V17 T22:V22 T25:V31 T33:V33 T37:V37 T39:V41 T43:V43 AN20:AP24 AN14:AP18" xr:uid="{39B292BA-B784-469D-B574-CB561ECD117B}">
      <formula1>0</formula1>
      <formula2>5000</formula2>
    </dataValidation>
  </dataValidations>
  <hyperlinks>
    <hyperlink ref="AT6" location="'Apparatus Sheet'!A1" display="'Apparatus Sheet'!A1" xr:uid="{8C87414F-043A-4616-B783-16DE57E3CB6B}"/>
    <hyperlink ref="AV6" location="'Apparatus Sheet (16)'!A1" display="'Apparatus Sheet (16)'!A1" xr:uid="{1622611A-5516-495C-8C4C-9475D2113DCF}"/>
    <hyperlink ref="AT7" location="'Apparatus Sheet (2)'!A1" display="'Apparatus Sheet (2)'!A1" xr:uid="{218379AD-0475-404C-9A94-51F599D64EDA}"/>
    <hyperlink ref="AV7" location="'Apparatus Sheet (17)'!A1" display="'Apparatus Sheet (17)'!A1" xr:uid="{611B210D-16F1-4C64-A742-D81E8814A965}"/>
    <hyperlink ref="AT8" location="'Apparatus Sheet (6)'!A1" display="'Apparatus Sheet (6)'!A1" xr:uid="{3CD99896-DB31-4D18-B0BB-697788408224}"/>
    <hyperlink ref="AV8" location="'Apparatus Sheet (18)'!A1" display="'Apparatus Sheet (18)'!A1" xr:uid="{BB5C84EF-05EA-41E1-B5D2-AF02DB173064}"/>
    <hyperlink ref="AT9" location="'Apparatus Sheet (4)'!A1" display="'Apparatus Sheet (4)'!A1" xr:uid="{E1079553-6B9F-4003-BF64-D8B649F4DFFB}"/>
    <hyperlink ref="AV9" location="'Apparatus Sheet (19)'!A1" display="'Apparatus Sheet (19)'!A1" xr:uid="{C0913403-E552-4FB6-9F32-6C48E11CE85E}"/>
    <hyperlink ref="AT10" location="'Apparatus Sheet (5)'!A1" display="'Apparatus Sheet (5)'!A1" xr:uid="{B1D2F23E-3FF6-4384-8BF6-618FF2F1B33C}"/>
    <hyperlink ref="AV10" location="'Apparatus Sheet (20)'!A1" display="'Apparatus Sheet (20)'!A1" xr:uid="{3E428684-B3F8-45BF-A447-074F3166AAB8}"/>
    <hyperlink ref="AT11" location="'Apparatus Sheet (6)'!A1" display="'Apparatus Sheet (6)'!A1" xr:uid="{9BD07AA3-EAA4-4AD0-9C9B-4AEB53AA487D}"/>
    <hyperlink ref="AV11" location="'Apparatus Sheet (21)'!A1" display="'Apparatus Sheet (21)'!A1" xr:uid="{5F12921E-EC02-4EE5-8369-A21C9DEC0C15}"/>
    <hyperlink ref="AT12" location="'Apparatus Sheet (7)'!A1" display="'Apparatus Sheet (7)'!A1" xr:uid="{BEE30D17-2122-4433-ABA8-41818496795B}"/>
    <hyperlink ref="AV12" location="'Apparatus Sheet (22)'!A1" display="'Apparatus Sheet (22)'!A1" xr:uid="{CB1DDB6B-C15B-42A7-8769-56DAD18DA2F5}"/>
    <hyperlink ref="AT13" location="'Apparatus Sheet (8)'!A1" display="'Apparatus Sheet (8)'!A1" xr:uid="{B8C576EC-610F-4259-8CF5-34589B1807A8}"/>
    <hyperlink ref="AV13" location="'Apparatus Sheet (23)'!A1" display="'Apparatus Sheet (23)'!A1" xr:uid="{0923AC8F-C44B-4EFF-8852-77B70372A1B3}"/>
    <hyperlink ref="AT14" location="'Apparatus Sheet (9)'!A1" display="'Apparatus Sheet (9)'!A1" xr:uid="{69C0DDC2-4DDD-400D-9443-47BD9B21F27D}"/>
    <hyperlink ref="AV14" location="'Apparatus Sheet (24)'!A1" display="'Apparatus Sheet (24)'!A1" xr:uid="{4B9C84EB-5AB9-4110-85DB-7E19814984B0}"/>
    <hyperlink ref="AT15" location="'Apparatus Sheet (10)'!A1" display="'Apparatus Sheet (10)'!A1" xr:uid="{FB1D46D7-3E14-40F9-8790-ADDDA3A55BA2}"/>
    <hyperlink ref="AV15" location="'Apparatus Sheet (25)'!A1" display="'Apparatus Sheet (25)'!A1" xr:uid="{1159AD13-425F-4CB4-91F1-60DDE38F126D}"/>
    <hyperlink ref="AT16" location="'Apparatus Sheet (11)'!A1" display="'Apparatus Sheet (11)'!A1" xr:uid="{CC05858B-F65C-47F1-AE26-BB011AD54245}"/>
    <hyperlink ref="AV16" location="'Apparatus Sheet (26)'!A1" display="'Apparatus Sheet (26)'!A1" xr:uid="{2D3F1BF7-4F48-45CE-8F43-732E3D004418}"/>
    <hyperlink ref="AT17" location="'Apparatus Sheet (12)'!A1" display="'Apparatus Sheet (12)'!A1" xr:uid="{05EECE68-3FB7-4385-A069-987FA478FADC}"/>
    <hyperlink ref="AV17" location="'Apparatus Sheet (27)'!A1" display="'Apparatus Sheet (27)'!A1" xr:uid="{5EA2C9CE-BC73-4B1C-A274-A5C9B5A76A10}"/>
    <hyperlink ref="AT18" location="'Apparatus Sheet (13)'!A1" display="'Apparatus Sheet (13)'!A1" xr:uid="{873DFD46-ABC4-4FC8-B6FA-B678C046311A}"/>
    <hyperlink ref="AV18" location="'Apparatus Sheet (28)'!A1" display="'Apparatus Sheet (28)'!A1" xr:uid="{61780B5F-E142-4050-B7D5-6C3BE2455DA5}"/>
    <hyperlink ref="AT19" location="'Apparatus Sheet (14)'!A1" display="'Apparatus Sheet (14)'!A1" xr:uid="{3AF9B461-2502-4E5F-A8A2-657A2CD66AF5}"/>
    <hyperlink ref="AV19" location="'Apparatus Sheet (29)'!A1" display="'Apparatus Sheet (29)'!A1" xr:uid="{FC0B91DC-5E25-479D-9CA6-84527FC9EC05}"/>
    <hyperlink ref="AT20" location="'Apparatus Sheet (15)'!A1" display="'Apparatus Sheet (15)'!A1" xr:uid="{5D3BFB87-3353-4D3F-8BB3-CCC30A24AAC8}"/>
    <hyperlink ref="AV20" location="'Apparatus Sheet (30)'!A1" display="'Apparatus Sheet (30)'!A1" xr:uid="{D6970936-6BB1-4DC0-AEF7-C516F1B00806}"/>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F24556DD-9A4C-428B-9CB0-983B480725E7}">
          <x14:formula1>
            <xm:f>'Fire Station Info 1-5'!$AA$3:$AA$28</xm:f>
          </x14:formula1>
          <xm:sqref>AB3:AP3</xm:sqref>
        </x14:dataValidation>
      </x14:dataValidations>
    </ext>
  </extLst>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00F6AF-0E73-47DF-8D1A-4AFF2085DDD6}">
  <sheetPr>
    <tabColor theme="2" tint="-0.89999084444715716"/>
    <pageSetUpPr fitToPage="1"/>
  </sheetPr>
  <dimension ref="C1:BP44"/>
  <sheetViews>
    <sheetView showGridLines="0" showRowColHeaders="0" zoomScaleNormal="100" workbookViewId="0"/>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284</v>
      </c>
      <c r="AL1" s="1539"/>
      <c r="AM1" s="1539"/>
      <c r="AN1" s="1539"/>
      <c r="AO1" s="1539"/>
      <c r="AP1" s="1539"/>
      <c r="BD1" s="692"/>
    </row>
    <row r="2" spans="3:68" ht="19.649999999999999"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649999999999999"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649999999999999"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649999999999999"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BD5" s="132"/>
      <c r="BE5" s="133"/>
      <c r="BF5" s="133"/>
      <c r="BG5" s="134"/>
      <c r="BH5" s="133"/>
      <c r="BK5" s="5">
        <v>1250</v>
      </c>
      <c r="BL5" s="5" t="s">
        <v>41</v>
      </c>
      <c r="BM5" s="5" t="s">
        <v>266</v>
      </c>
      <c r="BN5" s="5" t="s">
        <v>267</v>
      </c>
      <c r="BP5" s="5" t="s">
        <v>257</v>
      </c>
    </row>
    <row r="6" spans="3:68" s="5" customFormat="1" ht="19.649999999999999"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649999999999999"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649999999999999"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649999999999999"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649999999999999"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649999999999999"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649999999999999"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649999999999999"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649999999999999"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649999999999999"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649999999999999"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6" s="5" customFormat="1" ht="19.649999999999999"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6" s="5" customFormat="1" ht="19.649999999999999"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row>
    <row r="19" spans="3:56" s="5" customFormat="1" ht="19.649999999999999"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6" s="5" customFormat="1" ht="19.649999999999999"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6" s="5" customFormat="1" ht="19.649999999999999"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6" s="5" customFormat="1" ht="19.649999999999999"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6" s="5" customFormat="1" ht="19.649999999999999"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6" s="5" customFormat="1" ht="19.649999999999999"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6" s="5" customFormat="1" ht="19.649999999999999"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6" s="5" customFormat="1" ht="19.649999999999999"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6" s="5" customFormat="1" ht="19.649999999999999"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6" s="5" customFormat="1" ht="19.649999999999999"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6" s="5" customFormat="1" ht="19.649999999999999"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6" s="5" customFormat="1" ht="19.649999999999999"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6" s="5" customFormat="1" ht="19.649999999999999"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6" s="5" customFormat="1" ht="19.649999999999999"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649999999999999"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649999999999999"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649999999999999"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649999999999999"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649999999999999"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649999999999999"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649999999999999"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649999999999999"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649999999999999"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649999999999999"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649999999999999"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ZMShJjr6Cjv2jyp7XosYRFRPgaKAHXcoFvPvOt4/CKAaKDBMuPzyumjzWTNCvFG9bEX8tT8Xs2/6vun04TUE9A==" saltValue="2xnayBo4XT/0Z0uljJqFDA=="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whole" errorStyle="information" allowBlank="1" showInputMessage="1" showErrorMessage="1" error="This cell must be a number" sqref="T19:V20 T15:V17 T22:V22 T25:V31 T33:V33 T37:V37 T39:V41 T43:V43 AN20:AP24 AN14:AP18" xr:uid="{C480FBB1-874C-4D19-99F6-5FDA748A070A}">
      <formula1>0</formula1>
      <formula2>5000</formula2>
    </dataValidation>
    <dataValidation type="list" allowBlank="1" showInputMessage="1" showErrorMessage="1" sqref="AD2:AH2" xr:uid="{008887AD-A924-444E-B4A8-8D5B17B53700}">
      <formula1>$BP$4:$BP$13</formula1>
    </dataValidation>
    <dataValidation type="list" allowBlank="1" showInputMessage="1" showErrorMessage="1" sqref="AN26:AP35" xr:uid="{FEDED8BD-033B-490D-9940-0A4B985C7717}">
      <formula1>$BL$3:$BL$5</formula1>
    </dataValidation>
    <dataValidation type="list" allowBlank="1" showInputMessage="1" showErrorMessage="1" sqref="AI11" xr:uid="{7F3D8DD9-0189-4B24-8BC6-651F3D796934}">
      <formula1>$BM$4:$BM$8</formula1>
    </dataValidation>
    <dataValidation type="list" allowBlank="1" showInputMessage="1" showErrorMessage="1" sqref="K11:N11" xr:uid="{70F5282F-3B19-4CED-A3E8-EDDDEE618113}">
      <formula1>$BM$9:$BM$11</formula1>
    </dataValidation>
    <dataValidation type="list" allowBlank="1" showInputMessage="1" showErrorMessage="1" sqref="AO5:AP5 W37:W38" xr:uid="{6997E77A-1886-4DD8-99A1-340497B8A68B}">
      <formula1>$BL$4:$BL$5</formula1>
    </dataValidation>
  </dataValidations>
  <hyperlinks>
    <hyperlink ref="AT10" location="'Apparatus Sheet (5)'!A1" display="'Apparatus Sheet (5)'!A1" xr:uid="{7943A325-C448-4FEA-9D31-11E6F6874EDC}"/>
    <hyperlink ref="AV10" location="'Apparatus Sheet (20)'!A1" display="'Apparatus Sheet (20)'!A1" xr:uid="{53BB46D3-0798-43E8-9F62-F61157AE7D6A}"/>
    <hyperlink ref="AT11" location="'Apparatus Sheet (6)'!A1" display="'Apparatus Sheet (6)'!A1" xr:uid="{180D4EB9-9B3F-4F9B-AEFC-6B65F232615B}"/>
    <hyperlink ref="AV11" location="'Apparatus Sheet (21)'!A1" display="'Apparatus Sheet (21)'!A1" xr:uid="{2A6D4EB5-D537-49E6-980B-BE56E59C83EF}"/>
    <hyperlink ref="AT12" location="'Apparatus Sheet (7)'!A1" display="'Apparatus Sheet (7)'!A1" xr:uid="{FD98309B-6D98-45C6-BFFB-2B54B124DEA9}"/>
    <hyperlink ref="AV12" location="'Apparatus Sheet (22)'!A1" display="'Apparatus Sheet (22)'!A1" xr:uid="{ECE0E297-7567-4A7A-BED2-1903E97A03B0}"/>
    <hyperlink ref="AT13" location="'Apparatus Sheet (8)'!A1" display="'Apparatus Sheet (8)'!A1" xr:uid="{046484F5-E273-4D30-8DE7-57160D779E06}"/>
    <hyperlink ref="AV13" location="'Apparatus Sheet (23)'!A1" display="'Apparatus Sheet (23)'!A1" xr:uid="{A77A76E0-F19E-468C-AF44-F6FF175176A4}"/>
    <hyperlink ref="AT14" location="'Apparatus Sheet (9)'!A1" display="'Apparatus Sheet (9)'!A1" xr:uid="{C9999EDA-A52B-4378-853E-8FA4F2E01957}"/>
    <hyperlink ref="AV14" location="'Apparatus Sheet (24)'!A1" display="'Apparatus Sheet (24)'!A1" xr:uid="{80915133-E7AE-40EE-A4E3-0C2FF9D7F53E}"/>
    <hyperlink ref="AT15" location="'Apparatus Sheet (10)'!A1" display="'Apparatus Sheet (10)'!A1" xr:uid="{F725DD8F-515F-41D8-A9B0-C4D5FE3F4D09}"/>
    <hyperlink ref="AV15" location="'Apparatus Sheet (25)'!A1" display="'Apparatus Sheet (25)'!A1" xr:uid="{EED023B4-1BC8-4425-92AF-B7E21ED5703C}"/>
    <hyperlink ref="AT16" location="'Apparatus Sheet (11)'!A1" display="'Apparatus Sheet (11)'!A1" xr:uid="{AE1D4710-ABE9-4523-9190-CC56760148B4}"/>
    <hyperlink ref="AV16" location="'Apparatus Sheet (26)'!A1" display="'Apparatus Sheet (26)'!A1" xr:uid="{68F91A5C-2ED6-482C-82FE-851718BE30B1}"/>
    <hyperlink ref="AT17" location="'Apparatus Sheet (12)'!A1" display="'Apparatus Sheet (12)'!A1" xr:uid="{B5E39E62-1596-4E1A-A935-C257DEB9EA0D}"/>
    <hyperlink ref="AV17" location="'Apparatus Sheet (27)'!A1" display="'Apparatus Sheet (27)'!A1" xr:uid="{5FE7B318-6F39-4460-BAC4-9AB9DE66EED3}"/>
    <hyperlink ref="AT18" location="'Apparatus Sheet (13)'!A1" display="'Apparatus Sheet (13)'!A1" xr:uid="{5CB4FD4C-6F4C-4F12-B27C-A4A02E54F68F}"/>
    <hyperlink ref="AV18" location="'Apparatus Sheet (28)'!A1" display="'Apparatus Sheet (28)'!A1" xr:uid="{29D840CC-B9E2-4B09-A07B-AD7410605C74}"/>
    <hyperlink ref="AT19" location="'Apparatus Sheet (14)'!A1" display="'Apparatus Sheet (14)'!A1" xr:uid="{50803923-874D-4D1C-8454-5C03AA95BE12}"/>
    <hyperlink ref="AV19" location="'Apparatus Sheet (29)'!A1" display="'Apparatus Sheet (29)'!A1" xr:uid="{E535828D-07D8-4BC2-9067-750F60B12715}"/>
    <hyperlink ref="AT20" location="'Apparatus Sheet (15)'!A1" display="'Apparatus Sheet (15)'!A1" xr:uid="{76887E7C-1DC9-4EB1-8A8E-239B9BAC0100}"/>
    <hyperlink ref="AV20" location="'Apparatus Sheet (30)'!A1" display="'Apparatus Sheet (30)'!A1" xr:uid="{12A21EC7-B315-414C-998C-F8EBB25F77AB}"/>
    <hyperlink ref="AV9" location="'Apparatus Sheet (19)'!A1" display="'Apparatus Sheet (19)'!A1" xr:uid="{64720EB8-C2E5-408B-A51E-8B2686F6AC83}"/>
    <hyperlink ref="AT9" location="'Apparatus Sheet (4)'!A1" display="'Apparatus Sheet (4)'!A1" xr:uid="{711DB7AD-50C5-48D0-9EC5-8E235EB53AE0}"/>
    <hyperlink ref="AV8" location="'Apparatus Sheet (18)'!A1" display="'Apparatus Sheet (18)'!A1" xr:uid="{B2E33482-749B-4D16-B0C6-C1C89E09C837}"/>
    <hyperlink ref="AT8" location="'Apparatus Sheet (7)'!A1" display="'Apparatus Sheet (7)'!A1" xr:uid="{D2567785-DBF1-4C17-BED3-6D9E27EBB41D}"/>
    <hyperlink ref="AV7" location="'Apparatus Sheet (17)'!A1" display="'Apparatus Sheet (17)'!A1" xr:uid="{FD2E7DA9-E9FF-4537-86AF-4F7152155632}"/>
    <hyperlink ref="AT7" location="'Apparatus Sheet (2)'!A1" display="'Apparatus Sheet (2)'!A1" xr:uid="{312AE7BC-7925-416A-B99B-15B9E5CD7B59}"/>
    <hyperlink ref="AV6" location="'Apparatus Sheet (16)'!A1" display="'Apparatus Sheet (16)'!A1" xr:uid="{75549096-32A2-463C-9BB1-B1176E7E77CD}"/>
    <hyperlink ref="AT6" location="'Apparatus Sheet'!A1" display="'Apparatus Sheet'!A1" xr:uid="{B19A1197-36E9-4508-87FA-D8B965AC3AD1}"/>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042A769A-82DD-4876-88CD-75070E329CB8}">
          <x14:formula1>
            <xm:f>'Fire Station Info 1-5'!$AA$3:$AA$28</xm:f>
          </x14:formula1>
          <xm:sqref>AB3:AP3</xm:sqref>
        </x14:dataValidation>
      </x14:dataValidations>
    </ext>
  </extLst>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CBCAC-8280-423D-9C3D-BB67E4FE2692}">
  <sheetPr>
    <tabColor theme="2" tint="-0.89999084444715716"/>
    <pageSetUpPr fitToPage="1"/>
  </sheetPr>
  <dimension ref="C1:BP44"/>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290</v>
      </c>
      <c r="AL1" s="1539"/>
      <c r="AM1" s="1539"/>
      <c r="AN1" s="1539"/>
      <c r="AO1" s="1539"/>
      <c r="AP1" s="1539"/>
      <c r="BD1" s="692"/>
    </row>
    <row r="2" spans="3:68" ht="19.649999999999999"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649999999999999"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649999999999999"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649999999999999"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BD5" s="132"/>
      <c r="BE5" s="133"/>
      <c r="BF5" s="133"/>
      <c r="BG5" s="134"/>
      <c r="BH5" s="133"/>
      <c r="BK5" s="5">
        <v>1250</v>
      </c>
      <c r="BL5" s="5" t="s">
        <v>41</v>
      </c>
      <c r="BM5" s="5" t="s">
        <v>266</v>
      </c>
      <c r="BN5" s="5" t="s">
        <v>267</v>
      </c>
      <c r="BP5" s="5" t="s">
        <v>257</v>
      </c>
    </row>
    <row r="6" spans="3:68" s="5" customFormat="1" ht="19.649999999999999"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649999999999999"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649999999999999"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649999999999999"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649999999999999"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649999999999999"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649999999999999"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649999999999999"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649999999999999"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649999999999999"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649999999999999"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6" s="5" customFormat="1" ht="19.649999999999999"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6" s="5" customFormat="1" ht="19.649999999999999"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row>
    <row r="19" spans="3:56" s="5" customFormat="1" ht="19.649999999999999"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6" s="5" customFormat="1" ht="19.649999999999999"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6" s="5" customFormat="1" ht="19.649999999999999"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6" s="5" customFormat="1" ht="19.649999999999999"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6" s="5" customFormat="1" ht="19.649999999999999"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6" s="5" customFormat="1" ht="19.649999999999999"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6" s="5" customFormat="1" ht="19.649999999999999"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6" s="5" customFormat="1" ht="19.649999999999999"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6" s="5" customFormat="1" ht="19.649999999999999"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6" s="5" customFormat="1" ht="19.649999999999999"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6" s="5" customFormat="1" ht="19.649999999999999"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6" s="5" customFormat="1" ht="19.649999999999999"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6" s="5" customFormat="1" ht="19.649999999999999"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6" s="5" customFormat="1" ht="19.649999999999999"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649999999999999"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649999999999999"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649999999999999"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649999999999999"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649999999999999"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649999999999999"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649999999999999"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649999999999999"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649999999999999"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649999999999999"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649999999999999"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z+5/qDTpiskjzgI7L4ZaPfTqLsCgi1VRGRT82R1Fm7On0ciABFlc/bmN4djK5x9OcZZ3tllHucfditBap5qiEw==" saltValue="F3XmwPGFob0wLdQk5CDjgA=="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whole" errorStyle="information" allowBlank="1" showInputMessage="1" showErrorMessage="1" error="This cell must be a number" sqref="T19:V20 T15:V17 T22:V22 T25:V31 T33:V33 T37:V37 T39:V41 T43:V43 AN20:AP24 AN14:AP18" xr:uid="{8656246B-F94D-4D19-9C51-32BBBCAF670D}">
      <formula1>0</formula1>
      <formula2>5000</formula2>
    </dataValidation>
    <dataValidation type="list" allowBlank="1" showInputMessage="1" showErrorMessage="1" sqref="AD2:AH2" xr:uid="{87EEB76D-828E-484D-89D0-8D2166E04355}">
      <formula1>$BP$4:$BP$13</formula1>
    </dataValidation>
    <dataValidation type="list" allowBlank="1" showInputMessage="1" showErrorMessage="1" sqref="AN26:AP35" xr:uid="{EA2C4B2D-608E-4EC9-B9FE-BE2E55290067}">
      <formula1>$BL$3:$BL$5</formula1>
    </dataValidation>
    <dataValidation type="list" allowBlank="1" showInputMessage="1" showErrorMessage="1" sqref="AI11" xr:uid="{D2BBCD2D-0FAC-4F99-AC7B-291CD49445A1}">
      <formula1>$BM$4:$BM$8</formula1>
    </dataValidation>
    <dataValidation type="list" allowBlank="1" showInputMessage="1" showErrorMessage="1" sqref="K11:N11" xr:uid="{AB3C7843-8544-4550-AF82-753780000931}">
      <formula1>$BM$9:$BM$11</formula1>
    </dataValidation>
    <dataValidation type="list" allowBlank="1" showInputMessage="1" showErrorMessage="1" sqref="AO5:AP5 W37:W38" xr:uid="{E94F9E53-0A6B-406F-8CAF-9F6522F0867C}">
      <formula1>$BL$4:$BL$5</formula1>
    </dataValidation>
  </dataValidations>
  <hyperlinks>
    <hyperlink ref="AT6" location="'Apparatus Sheet'!A1" display="'Apparatus Sheet'!A1" xr:uid="{1CC5D79C-E32D-446A-901F-9C9A2F217F11}"/>
    <hyperlink ref="AV6" location="'Apparatus Sheet (16)'!A1" display="'Apparatus Sheet (16)'!A1" xr:uid="{EFCFC14A-3440-4BCF-B912-649D0E91DDDD}"/>
    <hyperlink ref="AT7" location="'Apparatus Sheet (2)'!A1" display="'Apparatus Sheet (2)'!A1" xr:uid="{72692AA7-858B-4FEB-A789-F4BF633EBC5F}"/>
    <hyperlink ref="AV7" location="'Apparatus Sheet (17)'!A1" display="'Apparatus Sheet (17)'!A1" xr:uid="{43EE428B-94FE-4929-BEC8-E95F7AFA2813}"/>
    <hyperlink ref="AT8" location="'Apparatus Sheet (8)'!A1" display="'Apparatus Sheet (8)'!A1" xr:uid="{AA09F8E5-52DB-4C2C-A65E-11F7B7C6C765}"/>
    <hyperlink ref="AV8" location="'Apparatus Sheet (18)'!A1" display="'Apparatus Sheet (18)'!A1" xr:uid="{1EEFBAC1-4302-485E-BCB0-F5D837718D4C}"/>
    <hyperlink ref="AT9" location="'Apparatus Sheet (4)'!A1" display="'Apparatus Sheet (4)'!A1" xr:uid="{9415AB48-91B6-4462-A2EF-97BED2700592}"/>
    <hyperlink ref="AV9" location="'Apparatus Sheet (19)'!A1" display="'Apparatus Sheet (19)'!A1" xr:uid="{32912B01-E9FA-4A5E-8D54-846B34ABF13F}"/>
    <hyperlink ref="AT10" location="'Apparatus Sheet (5)'!A1" display="'Apparatus Sheet (5)'!A1" xr:uid="{B135937D-2015-4CCA-9668-ACBFA722DA2D}"/>
    <hyperlink ref="AV10" location="'Apparatus Sheet (20)'!A1" display="'Apparatus Sheet (20)'!A1" xr:uid="{E6394BF1-7D55-407F-BA0E-992A528670FE}"/>
    <hyperlink ref="AT11" location="'Apparatus Sheet (6)'!A1" display="'Apparatus Sheet (6)'!A1" xr:uid="{12E10BB7-4FDA-4642-B8D8-33A67A64DB18}"/>
    <hyperlink ref="AV11" location="'Apparatus Sheet (21)'!A1" display="'Apparatus Sheet (21)'!A1" xr:uid="{CA15A4EA-C27D-4213-AE7E-524E80641201}"/>
    <hyperlink ref="AT12" location="'Apparatus Sheet (7)'!A1" display="'Apparatus Sheet (7)'!A1" xr:uid="{300792F5-18C3-4930-BFD3-5A34D2EB8996}"/>
    <hyperlink ref="AV12" location="'Apparatus Sheet (22)'!A1" display="'Apparatus Sheet (22)'!A1" xr:uid="{58D0CC12-20B2-40C2-AE94-0751018FDE62}"/>
    <hyperlink ref="AT13" location="'Apparatus Sheet (8)'!A1" display="'Apparatus Sheet (8)'!A1" xr:uid="{41231CA3-D203-490D-B3E4-1F749E3F93E0}"/>
    <hyperlink ref="AV13" location="'Apparatus Sheet (23)'!A1" display="'Apparatus Sheet (23)'!A1" xr:uid="{43A9FA54-F78D-4BC2-818D-1F02076ABAF7}"/>
    <hyperlink ref="AT14" location="'Apparatus Sheet (9)'!A1" display="'Apparatus Sheet (9)'!A1" xr:uid="{9CF57184-A20C-47D4-B384-A77327786229}"/>
    <hyperlink ref="AV14" location="'Apparatus Sheet (24)'!A1" display="'Apparatus Sheet (24)'!A1" xr:uid="{34F80515-65CD-4FCC-8F23-BD70110CFA74}"/>
    <hyperlink ref="AT15" location="'Apparatus Sheet (10)'!A1" display="'Apparatus Sheet (10)'!A1" xr:uid="{4B537063-1A4E-43D3-8B56-F0ED26742C03}"/>
    <hyperlink ref="AV15" location="'Apparatus Sheet (25)'!A1" display="'Apparatus Sheet (25)'!A1" xr:uid="{8B39C837-C8B4-4DB0-8CF7-4ED68999F6E8}"/>
    <hyperlink ref="AT16" location="'Apparatus Sheet (11)'!A1" display="'Apparatus Sheet (11)'!A1" xr:uid="{711C0BAF-870F-4395-9A12-90CAB2068836}"/>
    <hyperlink ref="AV16" location="'Apparatus Sheet (26)'!A1" display="'Apparatus Sheet (26)'!A1" xr:uid="{D2D48D27-006E-4670-8A71-B43A3552EA86}"/>
    <hyperlink ref="AT17" location="'Apparatus Sheet (12)'!A1" display="'Apparatus Sheet (12)'!A1" xr:uid="{0FECCA08-4E59-42F8-815A-EE438560FF38}"/>
    <hyperlink ref="AV17" location="'Apparatus Sheet (27)'!A1" display="'Apparatus Sheet (27)'!A1" xr:uid="{F1BB6733-5021-4893-AF9B-B54CF11DEA72}"/>
    <hyperlink ref="AT18" location="'Apparatus Sheet (13)'!A1" display="'Apparatus Sheet (13)'!A1" xr:uid="{E440464D-F8E5-4E30-802B-A87EC0F2A509}"/>
    <hyperlink ref="AV18" location="'Apparatus Sheet (28)'!A1" display="'Apparatus Sheet (28)'!A1" xr:uid="{9CC16439-3C1B-4D5B-9FEE-2A652E1EEEAD}"/>
    <hyperlink ref="AT19" location="'Apparatus Sheet (14)'!A1" display="'Apparatus Sheet (14)'!A1" xr:uid="{AF0FA74D-3D76-488C-8EEF-BD2159678FAD}"/>
    <hyperlink ref="AV19" location="'Apparatus Sheet (29)'!A1" display="'Apparatus Sheet (29)'!A1" xr:uid="{52D0C82A-3726-4F87-B3CE-F4F6D5D8F19F}"/>
    <hyperlink ref="AT20" location="'Apparatus Sheet (15)'!A1" display="'Apparatus Sheet (15)'!A1" xr:uid="{86D27A08-7328-46BE-AE5F-6AC81A89CB08}"/>
    <hyperlink ref="AV20" location="'Apparatus Sheet (30)'!A1" display="'Apparatus Sheet (30)'!A1" xr:uid="{01838BDE-2970-4330-B1E4-2F72667AF1B4}"/>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A5DA7329-CE7E-496F-B235-CAD79C7BF12B}">
          <x14:formula1>
            <xm:f>'Fire Station Info 1-5'!$AA$3:$AA$28</xm:f>
          </x14:formula1>
          <xm:sqref>AB3:AP3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0">
    <tabColor theme="1"/>
    <pageSetUpPr fitToPage="1"/>
  </sheetPr>
  <dimension ref="A2:BY46"/>
  <sheetViews>
    <sheetView showGridLines="0" showRowColHeaders="0" zoomScale="110" zoomScaleNormal="110" workbookViewId="0"/>
  </sheetViews>
  <sheetFormatPr defaultRowHeight="14.4" x14ac:dyDescent="0.3"/>
  <cols>
    <col min="1" max="29" width="2.6640625" customWidth="1"/>
    <col min="30" max="30" width="16.109375" customWidth="1"/>
    <col min="31" max="31" width="2.6640625" customWidth="1"/>
    <col min="32" max="32" width="2.88671875" customWidth="1"/>
    <col min="33" max="52" width="2.6640625" customWidth="1"/>
    <col min="53" max="53" width="7.88671875" customWidth="1"/>
    <col min="54" max="71" width="2.6640625" customWidth="1"/>
    <col min="72" max="72" width="2.88671875" customWidth="1"/>
    <col min="73" max="73" width="11.109375" hidden="1" customWidth="1"/>
    <col min="74" max="100" width="2.6640625" customWidth="1"/>
  </cols>
  <sheetData>
    <row r="2" spans="1:76" ht="14.4" customHeight="1" x14ac:dyDescent="0.3">
      <c r="A2" s="863" t="s">
        <v>617</v>
      </c>
      <c r="B2" s="863"/>
      <c r="C2" s="863"/>
      <c r="D2" s="863"/>
      <c r="E2" s="863"/>
      <c r="F2" s="863"/>
      <c r="G2" s="863"/>
      <c r="H2" s="863"/>
      <c r="I2" s="863"/>
      <c r="J2" s="863"/>
      <c r="K2" s="863"/>
      <c r="L2" s="863"/>
      <c r="M2" s="863"/>
      <c r="N2" s="863"/>
      <c r="O2" s="863"/>
      <c r="P2" s="863"/>
      <c r="Q2" s="863"/>
      <c r="R2" s="863"/>
      <c r="S2" s="863"/>
      <c r="T2" s="863"/>
      <c r="U2" s="863"/>
      <c r="V2" s="863"/>
      <c r="W2" s="863"/>
      <c r="X2" s="863"/>
      <c r="Y2" s="863"/>
      <c r="Z2" s="863"/>
      <c r="AA2" s="863"/>
      <c r="AB2" s="863"/>
      <c r="AC2" s="863"/>
      <c r="AD2" s="863"/>
      <c r="AE2" s="381"/>
    </row>
    <row r="3" spans="1:76" ht="14.4" customHeight="1" thickBot="1" x14ac:dyDescent="0.35"/>
    <row r="4" spans="1:76" s="5" customFormat="1" ht="41.25" customHeight="1" thickBot="1" x14ac:dyDescent="0.35">
      <c r="A4" s="899" t="s">
        <v>229</v>
      </c>
      <c r="B4" s="900"/>
      <c r="C4" s="900"/>
      <c r="D4" s="900"/>
      <c r="E4" s="900"/>
      <c r="F4" s="900"/>
      <c r="G4" s="900"/>
      <c r="H4" s="900"/>
      <c r="I4" s="900"/>
      <c r="J4" s="900"/>
      <c r="K4" s="900"/>
      <c r="L4" s="900"/>
      <c r="M4" s="900"/>
      <c r="N4" s="900"/>
      <c r="O4" s="900"/>
      <c r="P4" s="900"/>
      <c r="Q4" s="899" t="s">
        <v>234</v>
      </c>
      <c r="R4" s="900"/>
      <c r="S4" s="900"/>
      <c r="T4" s="900"/>
      <c r="U4" s="900"/>
      <c r="V4" s="900"/>
      <c r="W4" s="900"/>
      <c r="X4" s="900"/>
      <c r="Y4" s="900"/>
      <c r="Z4" s="900"/>
      <c r="AA4" s="900"/>
      <c r="AB4" s="900"/>
      <c r="AC4" s="963"/>
      <c r="AD4" s="44" t="s">
        <v>231</v>
      </c>
      <c r="BA4" s="947" t="s">
        <v>133</v>
      </c>
      <c r="BB4" s="947"/>
      <c r="BC4" s="947"/>
      <c r="BD4" s="947"/>
      <c r="BE4" s="947"/>
      <c r="BF4" s="947"/>
      <c r="BG4" s="947"/>
      <c r="BH4" s="947"/>
      <c r="BI4" s="947"/>
      <c r="BJ4" s="947"/>
      <c r="BK4" s="947"/>
      <c r="BL4" s="947"/>
      <c r="BM4" s="947"/>
      <c r="BN4" s="947"/>
      <c r="BO4" s="947"/>
    </row>
    <row r="5" spans="1:76" s="5" customFormat="1" ht="20.100000000000001" customHeight="1" thickBot="1" x14ac:dyDescent="0.35">
      <c r="A5" s="923" t="s">
        <v>0</v>
      </c>
      <c r="B5" s="924"/>
      <c r="C5" s="924"/>
      <c r="D5" s="924"/>
      <c r="E5" s="924"/>
      <c r="F5" s="924"/>
      <c r="G5" s="924"/>
      <c r="H5" s="924"/>
      <c r="I5" s="924"/>
      <c r="J5" s="924"/>
      <c r="K5" s="924"/>
      <c r="L5" s="924"/>
      <c r="M5" s="924"/>
      <c r="N5" s="924"/>
      <c r="O5" s="924"/>
      <c r="P5" s="925"/>
      <c r="Q5" s="910"/>
      <c r="R5" s="911"/>
      <c r="S5" s="911"/>
      <c r="T5" s="911"/>
      <c r="U5" s="911"/>
      <c r="V5" s="911"/>
      <c r="W5" s="911"/>
      <c r="X5" s="911"/>
      <c r="Y5" s="911"/>
      <c r="Z5" s="911"/>
      <c r="AA5" s="911"/>
      <c r="AB5" s="911"/>
      <c r="AC5" s="912"/>
      <c r="AD5" s="387"/>
      <c r="AE5" s="890" t="s">
        <v>587</v>
      </c>
      <c r="AF5" s="891"/>
      <c r="AG5" s="891"/>
      <c r="AH5" s="891"/>
      <c r="AI5" s="891"/>
      <c r="AJ5" s="891"/>
      <c r="AK5" s="891"/>
      <c r="AL5" s="891"/>
      <c r="AM5" s="891"/>
      <c r="AN5" s="891"/>
      <c r="AO5" s="891"/>
      <c r="AP5" s="891"/>
      <c r="AQ5" s="891"/>
      <c r="AR5" s="891"/>
      <c r="AS5" s="891"/>
      <c r="AT5" s="891"/>
      <c r="AU5" s="891"/>
      <c r="AV5" s="891"/>
      <c r="AW5" s="891"/>
      <c r="AX5" s="891"/>
      <c r="AY5" s="892"/>
      <c r="AZ5" s="111"/>
      <c r="BA5" s="111"/>
      <c r="BB5" s="111"/>
      <c r="BC5" s="111"/>
      <c r="BD5" s="111"/>
      <c r="BE5" s="111"/>
      <c r="BF5" s="111"/>
      <c r="BG5" s="111"/>
      <c r="BH5" s="111"/>
      <c r="BI5" s="111"/>
      <c r="BJ5" s="111"/>
      <c r="BK5" s="111"/>
      <c r="BL5" s="111"/>
      <c r="BM5" s="111"/>
      <c r="BN5" s="111"/>
      <c r="BO5" s="111"/>
      <c r="BP5" s="111"/>
      <c r="BQ5" s="111"/>
      <c r="BR5" s="111"/>
      <c r="BS5" s="111"/>
      <c r="BT5" s="111"/>
      <c r="BU5" s="111"/>
      <c r="BV5" s="111"/>
    </row>
    <row r="6" spans="1:76" s="5" customFormat="1" ht="20.100000000000001" customHeight="1" thickBot="1" x14ac:dyDescent="0.35">
      <c r="A6" s="923" t="s">
        <v>235</v>
      </c>
      <c r="B6" s="924"/>
      <c r="C6" s="924"/>
      <c r="D6" s="924"/>
      <c r="E6" s="924"/>
      <c r="F6" s="924"/>
      <c r="G6" s="924"/>
      <c r="H6" s="924"/>
      <c r="I6" s="924"/>
      <c r="J6" s="924"/>
      <c r="K6" s="924"/>
      <c r="L6" s="924"/>
      <c r="M6" s="924"/>
      <c r="N6" s="924"/>
      <c r="O6" s="924"/>
      <c r="P6" s="925"/>
      <c r="Q6" s="910"/>
      <c r="R6" s="911"/>
      <c r="S6" s="911"/>
      <c r="T6" s="911"/>
      <c r="U6" s="911"/>
      <c r="V6" s="911"/>
      <c r="W6" s="911"/>
      <c r="X6" s="911"/>
      <c r="Y6" s="911"/>
      <c r="Z6" s="911"/>
      <c r="AA6" s="911"/>
      <c r="AB6" s="911"/>
      <c r="AC6" s="912"/>
      <c r="AD6" s="253"/>
      <c r="AE6" s="890" t="s">
        <v>588</v>
      </c>
      <c r="AF6" s="891"/>
      <c r="AG6" s="891"/>
      <c r="AH6" s="891"/>
      <c r="AI6" s="891"/>
      <c r="AJ6" s="891"/>
      <c r="AK6" s="891"/>
      <c r="AL6" s="891"/>
      <c r="AM6" s="891"/>
      <c r="AN6" s="891"/>
      <c r="AO6" s="891"/>
      <c r="AP6" s="891"/>
      <c r="AQ6" s="891"/>
      <c r="AR6" s="891"/>
      <c r="AS6" s="891"/>
      <c r="AT6" s="891"/>
      <c r="AU6" s="891"/>
      <c r="AV6" s="891"/>
      <c r="AW6" s="891"/>
      <c r="AX6" s="891"/>
      <c r="AY6" s="892"/>
      <c r="AZ6" s="111"/>
      <c r="BA6" s="111"/>
      <c r="BB6" s="111"/>
      <c r="BC6" s="111"/>
      <c r="BD6" s="111"/>
      <c r="BE6" s="111"/>
      <c r="BF6" s="111"/>
      <c r="BG6" s="111"/>
      <c r="BH6" s="111"/>
      <c r="BI6" s="111"/>
      <c r="BJ6" s="111"/>
      <c r="BK6" s="111"/>
      <c r="BL6" s="111"/>
      <c r="BM6" s="111"/>
      <c r="BN6" s="111"/>
      <c r="BO6" s="111"/>
      <c r="BP6" s="111"/>
      <c r="BQ6" s="111"/>
      <c r="BR6" s="111"/>
      <c r="BS6" s="111"/>
      <c r="BT6" s="111"/>
      <c r="BU6" s="111"/>
      <c r="BV6" s="111"/>
    </row>
    <row r="7" spans="1:76" s="5" customFormat="1" ht="20.100000000000001" customHeight="1" thickBot="1" x14ac:dyDescent="0.35">
      <c r="A7" s="879" t="s">
        <v>217</v>
      </c>
      <c r="B7" s="880"/>
      <c r="C7" s="880"/>
      <c r="D7" s="880"/>
      <c r="E7" s="880"/>
      <c r="F7" s="880"/>
      <c r="G7" s="880"/>
      <c r="H7" s="880"/>
      <c r="I7" s="880"/>
      <c r="J7" s="880"/>
      <c r="K7" s="880"/>
      <c r="L7" s="880"/>
      <c r="M7" s="880"/>
      <c r="N7" s="880"/>
      <c r="O7" s="880"/>
      <c r="P7" s="881"/>
      <c r="Q7" s="873"/>
      <c r="R7" s="874"/>
      <c r="S7" s="874"/>
      <c r="T7" s="874"/>
      <c r="U7" s="874"/>
      <c r="V7" s="874"/>
      <c r="W7" s="874"/>
      <c r="X7" s="874"/>
      <c r="Y7" s="874"/>
      <c r="Z7" s="874"/>
      <c r="AA7" s="874"/>
      <c r="AB7" s="874"/>
      <c r="AC7" s="875"/>
      <c r="AD7" s="252"/>
      <c r="AE7" s="890" t="s">
        <v>587</v>
      </c>
      <c r="AF7" s="891"/>
      <c r="AG7" s="891"/>
      <c r="AH7" s="891"/>
      <c r="AI7" s="891"/>
      <c r="AJ7" s="891"/>
      <c r="AK7" s="891"/>
      <c r="AL7" s="891"/>
      <c r="AM7" s="891"/>
      <c r="AN7" s="891"/>
      <c r="AO7" s="891"/>
      <c r="AP7" s="891"/>
      <c r="AQ7" s="891"/>
      <c r="AR7" s="891"/>
      <c r="AS7" s="891"/>
      <c r="AT7" s="891"/>
      <c r="AU7" s="891"/>
      <c r="AV7" s="891"/>
      <c r="AW7" s="891"/>
      <c r="AX7" s="891"/>
      <c r="AY7" s="892"/>
      <c r="AZ7" s="111"/>
      <c r="BA7" s="111"/>
      <c r="BB7" s="111"/>
      <c r="BC7" s="111"/>
      <c r="BD7" s="111"/>
      <c r="BE7" s="111"/>
      <c r="BF7" s="111"/>
      <c r="BG7" s="111"/>
      <c r="BH7" s="111"/>
      <c r="BI7" s="111"/>
      <c r="BJ7" s="111"/>
      <c r="BK7" s="111"/>
      <c r="BL7" s="111"/>
      <c r="BM7" s="111"/>
      <c r="BN7" s="111"/>
      <c r="BO7" s="111"/>
      <c r="BP7" s="111"/>
      <c r="BQ7" s="111"/>
      <c r="BR7" s="111"/>
      <c r="BS7" s="111"/>
      <c r="BT7" s="111"/>
      <c r="BU7" s="111"/>
      <c r="BV7" s="111"/>
    </row>
    <row r="8" spans="1:76" s="5" customFormat="1" ht="20.399999999999999" customHeight="1" x14ac:dyDescent="0.3">
      <c r="A8" s="919" t="s">
        <v>218</v>
      </c>
      <c r="B8" s="919"/>
      <c r="C8" s="919"/>
      <c r="D8" s="919"/>
      <c r="E8" s="919"/>
      <c r="F8" s="919"/>
      <c r="G8" s="919"/>
      <c r="H8" s="919"/>
      <c r="I8" s="919"/>
      <c r="J8" s="919"/>
      <c r="K8" s="919"/>
      <c r="L8" s="919"/>
      <c r="M8" s="919"/>
      <c r="N8" s="919"/>
      <c r="O8" s="919"/>
      <c r="P8" s="920"/>
      <c r="Q8" s="913"/>
      <c r="R8" s="914"/>
      <c r="S8" s="914"/>
      <c r="T8" s="914"/>
      <c r="U8" s="914"/>
      <c r="V8" s="914"/>
      <c r="W8" s="914"/>
      <c r="X8" s="914"/>
      <c r="Y8" s="914"/>
      <c r="Z8" s="914"/>
      <c r="AA8" s="914"/>
      <c r="AB8" s="914"/>
      <c r="AC8" s="915"/>
      <c r="AD8" s="882"/>
      <c r="AE8" s="954" t="s">
        <v>614</v>
      </c>
      <c r="AF8" s="955"/>
      <c r="AG8" s="955"/>
      <c r="AH8" s="955"/>
      <c r="AI8" s="955"/>
      <c r="AJ8" s="955"/>
      <c r="AK8" s="955"/>
      <c r="AL8" s="955"/>
      <c r="AM8" s="955"/>
      <c r="AN8" s="955"/>
      <c r="AO8" s="955"/>
      <c r="AP8" s="955"/>
      <c r="AQ8" s="955"/>
      <c r="AR8" s="955"/>
      <c r="AS8" s="955"/>
      <c r="AT8" s="955"/>
      <c r="AU8" s="955"/>
      <c r="AV8" s="955"/>
      <c r="AW8" s="955"/>
      <c r="AX8" s="955"/>
      <c r="AY8" s="956"/>
      <c r="AZ8" s="167"/>
      <c r="BA8" s="167"/>
      <c r="BB8" s="111"/>
      <c r="BC8" s="111"/>
      <c r="BD8" s="111"/>
      <c r="BE8" s="111"/>
      <c r="BF8" s="111"/>
      <c r="BG8" s="111"/>
      <c r="BH8" s="111"/>
      <c r="BI8" s="111"/>
      <c r="BJ8" s="111"/>
      <c r="BK8" s="111"/>
      <c r="BL8" s="111"/>
      <c r="BM8" s="111"/>
      <c r="BN8" s="111"/>
      <c r="BO8" s="111"/>
      <c r="BP8" s="111"/>
      <c r="BQ8" s="111"/>
      <c r="BR8" s="111"/>
      <c r="BS8" s="111"/>
      <c r="BT8" s="111"/>
      <c r="BU8" s="111"/>
      <c r="BV8" s="111"/>
    </row>
    <row r="9" spans="1:76" s="5" customFormat="1" ht="12" customHeight="1" thickBot="1" x14ac:dyDescent="0.35">
      <c r="A9" s="926"/>
      <c r="B9" s="926"/>
      <c r="C9" s="926"/>
      <c r="D9" s="926"/>
      <c r="E9" s="926"/>
      <c r="F9" s="926"/>
      <c r="G9" s="926"/>
      <c r="H9" s="926"/>
      <c r="I9" s="926"/>
      <c r="J9" s="926"/>
      <c r="K9" s="926"/>
      <c r="L9" s="926"/>
      <c r="M9" s="926"/>
      <c r="N9" s="926"/>
      <c r="O9" s="926"/>
      <c r="P9" s="927"/>
      <c r="Q9" s="916"/>
      <c r="R9" s="917"/>
      <c r="S9" s="917"/>
      <c r="T9" s="917"/>
      <c r="U9" s="917"/>
      <c r="V9" s="917"/>
      <c r="W9" s="917"/>
      <c r="X9" s="917"/>
      <c r="Y9" s="917"/>
      <c r="Z9" s="917"/>
      <c r="AA9" s="917"/>
      <c r="AB9" s="917"/>
      <c r="AC9" s="918"/>
      <c r="AD9" s="909"/>
      <c r="AE9" s="957"/>
      <c r="AF9" s="958"/>
      <c r="AG9" s="958"/>
      <c r="AH9" s="958"/>
      <c r="AI9" s="958"/>
      <c r="AJ9" s="958"/>
      <c r="AK9" s="958"/>
      <c r="AL9" s="958"/>
      <c r="AM9" s="958"/>
      <c r="AN9" s="958"/>
      <c r="AO9" s="958"/>
      <c r="AP9" s="958"/>
      <c r="AQ9" s="958"/>
      <c r="AR9" s="958"/>
      <c r="AS9" s="958"/>
      <c r="AT9" s="958"/>
      <c r="AU9" s="958"/>
      <c r="AV9" s="958"/>
      <c r="AW9" s="958"/>
      <c r="AX9" s="958"/>
      <c r="AY9" s="959"/>
      <c r="AZ9" s="167"/>
      <c r="BA9" s="167"/>
      <c r="BB9" s="111"/>
      <c r="BC9" s="111"/>
      <c r="BD9" s="111"/>
      <c r="BE9" s="111"/>
      <c r="BF9" s="111"/>
      <c r="BG9" s="111"/>
      <c r="BH9" s="111"/>
      <c r="BI9" s="111"/>
      <c r="BJ9" s="111"/>
      <c r="BK9" s="111"/>
      <c r="BL9" s="111"/>
      <c r="BM9" s="111"/>
      <c r="BN9" s="111"/>
      <c r="BO9" s="111"/>
      <c r="BP9" s="111"/>
      <c r="BQ9" s="111"/>
      <c r="BR9" s="111"/>
      <c r="BS9" s="111"/>
      <c r="BT9" s="111"/>
      <c r="BU9" s="111"/>
      <c r="BV9" s="111"/>
    </row>
    <row r="10" spans="1:76" s="5" customFormat="1" ht="20.100000000000001" customHeight="1" thickBot="1" x14ac:dyDescent="0.35">
      <c r="A10" s="930" t="s">
        <v>219</v>
      </c>
      <c r="B10" s="924"/>
      <c r="C10" s="924"/>
      <c r="D10" s="924"/>
      <c r="E10" s="924"/>
      <c r="F10" s="924"/>
      <c r="G10" s="924"/>
      <c r="H10" s="924"/>
      <c r="I10" s="924"/>
      <c r="J10" s="924"/>
      <c r="K10" s="924"/>
      <c r="L10" s="924"/>
      <c r="M10" s="924"/>
      <c r="N10" s="924"/>
      <c r="O10" s="924"/>
      <c r="P10" s="931"/>
      <c r="Q10" s="910"/>
      <c r="R10" s="911"/>
      <c r="S10" s="911"/>
      <c r="T10" s="911"/>
      <c r="U10" s="911"/>
      <c r="V10" s="911"/>
      <c r="W10" s="911"/>
      <c r="X10" s="911"/>
      <c r="Y10" s="911"/>
      <c r="Z10" s="911"/>
      <c r="AA10" s="911"/>
      <c r="AB10" s="911"/>
      <c r="AC10" s="912"/>
      <c r="AD10" s="253"/>
      <c r="AE10" s="960" t="s">
        <v>588</v>
      </c>
      <c r="AF10" s="961"/>
      <c r="AG10" s="961"/>
      <c r="AH10" s="961"/>
      <c r="AI10" s="961"/>
      <c r="AJ10" s="961"/>
      <c r="AK10" s="961"/>
      <c r="AL10" s="961"/>
      <c r="AM10" s="961"/>
      <c r="AN10" s="961"/>
      <c r="AO10" s="961"/>
      <c r="AP10" s="961"/>
      <c r="AQ10" s="961"/>
      <c r="AR10" s="961"/>
      <c r="AS10" s="961"/>
      <c r="AT10" s="961"/>
      <c r="AU10" s="961"/>
      <c r="AV10" s="961"/>
      <c r="AW10" s="961"/>
      <c r="AX10" s="961"/>
      <c r="AY10" s="962"/>
      <c r="AZ10" s="167"/>
      <c r="BA10" s="167"/>
      <c r="BB10" s="111"/>
      <c r="BC10" s="111"/>
      <c r="BD10" s="111"/>
      <c r="BE10" s="111"/>
      <c r="BF10" s="111"/>
      <c r="BG10" s="111"/>
      <c r="BH10" s="111"/>
      <c r="BI10" s="111"/>
      <c r="BJ10" s="111"/>
      <c r="BK10" s="111"/>
      <c r="BL10" s="111"/>
      <c r="BM10" s="111"/>
      <c r="BN10" s="111"/>
      <c r="BO10" s="111"/>
      <c r="BP10" s="111"/>
      <c r="BQ10" s="111"/>
      <c r="BR10" s="111"/>
      <c r="BS10" s="111"/>
      <c r="BT10" s="111"/>
      <c r="BU10" s="111"/>
      <c r="BV10" s="111"/>
    </row>
    <row r="11" spans="1:76" s="5" customFormat="1" ht="20.100000000000001" customHeight="1" thickBot="1" x14ac:dyDescent="0.35">
      <c r="A11" s="879" t="s">
        <v>58</v>
      </c>
      <c r="B11" s="880"/>
      <c r="C11" s="880"/>
      <c r="D11" s="880"/>
      <c r="E11" s="880"/>
      <c r="F11" s="880"/>
      <c r="G11" s="880"/>
      <c r="H11" s="880"/>
      <c r="I11" s="880"/>
      <c r="J11" s="880"/>
      <c r="K11" s="880"/>
      <c r="L11" s="880"/>
      <c r="M11" s="880"/>
      <c r="N11" s="880"/>
      <c r="O11" s="880"/>
      <c r="P11" s="881"/>
      <c r="Q11" s="873"/>
      <c r="R11" s="874"/>
      <c r="S11" s="874"/>
      <c r="T11" s="874"/>
      <c r="U11" s="874"/>
      <c r="V11" s="874"/>
      <c r="W11" s="874"/>
      <c r="X11" s="874"/>
      <c r="Y11" s="874"/>
      <c r="Z11" s="874"/>
      <c r="AA11" s="874"/>
      <c r="AB11" s="874"/>
      <c r="AC11" s="875"/>
      <c r="AD11" s="253"/>
      <c r="AE11" s="890" t="s">
        <v>588</v>
      </c>
      <c r="AF11" s="891"/>
      <c r="AG11" s="891"/>
      <c r="AH11" s="891"/>
      <c r="AI11" s="891"/>
      <c r="AJ11" s="891"/>
      <c r="AK11" s="891"/>
      <c r="AL11" s="891"/>
      <c r="AM11" s="891"/>
      <c r="AN11" s="891"/>
      <c r="AO11" s="891"/>
      <c r="AP11" s="891"/>
      <c r="AQ11" s="891"/>
      <c r="AR11" s="891"/>
      <c r="AS11" s="891"/>
      <c r="AT11" s="891"/>
      <c r="AU11" s="891"/>
      <c r="AV11" s="891"/>
      <c r="AW11" s="891"/>
      <c r="AX11" s="891"/>
      <c r="AY11" s="892"/>
      <c r="AZ11" s="111"/>
      <c r="BA11" s="111"/>
      <c r="BB11" s="111"/>
      <c r="BC11" s="111"/>
      <c r="BD11" s="111"/>
      <c r="BE11" s="111"/>
      <c r="BF11" s="111"/>
      <c r="BG11" s="111"/>
      <c r="BH11" s="111"/>
      <c r="BI11" s="111"/>
      <c r="BJ11" s="111"/>
      <c r="BK11" s="111"/>
      <c r="BL11" s="111"/>
      <c r="BM11" s="111"/>
      <c r="BN11" s="111"/>
      <c r="BO11" s="111"/>
      <c r="BP11" s="111"/>
      <c r="BQ11" s="111"/>
      <c r="BR11" s="111"/>
      <c r="BS11" s="111"/>
      <c r="BT11" s="111"/>
      <c r="BU11" s="111" t="s">
        <v>232</v>
      </c>
      <c r="BV11" s="111"/>
    </row>
    <row r="12" spans="1:76" s="5" customFormat="1" ht="20.100000000000001" customHeight="1" thickBot="1" x14ac:dyDescent="0.35">
      <c r="A12" s="923" t="s">
        <v>220</v>
      </c>
      <c r="B12" s="924"/>
      <c r="C12" s="924"/>
      <c r="D12" s="924"/>
      <c r="E12" s="924"/>
      <c r="F12" s="924"/>
      <c r="G12" s="924"/>
      <c r="H12" s="924"/>
      <c r="I12" s="924"/>
      <c r="J12" s="924"/>
      <c r="K12" s="924"/>
      <c r="L12" s="924"/>
      <c r="M12" s="924"/>
      <c r="N12" s="924"/>
      <c r="O12" s="924"/>
      <c r="P12" s="925"/>
      <c r="Q12" s="910"/>
      <c r="R12" s="911"/>
      <c r="S12" s="911"/>
      <c r="T12" s="911"/>
      <c r="U12" s="911"/>
      <c r="V12" s="911"/>
      <c r="W12" s="911"/>
      <c r="X12" s="911"/>
      <c r="Y12" s="911"/>
      <c r="Z12" s="911"/>
      <c r="AA12" s="911"/>
      <c r="AB12" s="911"/>
      <c r="AC12" s="912"/>
      <c r="AD12" s="253"/>
      <c r="AE12" s="951" t="s">
        <v>588</v>
      </c>
      <c r="AF12" s="952"/>
      <c r="AG12" s="952"/>
      <c r="AH12" s="952"/>
      <c r="AI12" s="952"/>
      <c r="AJ12" s="952"/>
      <c r="AK12" s="952"/>
      <c r="AL12" s="952"/>
      <c r="AM12" s="952"/>
      <c r="AN12" s="952"/>
      <c r="AO12" s="952"/>
      <c r="AP12" s="952"/>
      <c r="AQ12" s="952"/>
      <c r="AR12" s="952"/>
      <c r="AS12" s="952"/>
      <c r="AT12" s="952"/>
      <c r="AU12" s="952"/>
      <c r="AV12" s="952"/>
      <c r="AW12" s="952"/>
      <c r="AX12" s="952"/>
      <c r="AY12" s="953"/>
      <c r="AZ12" s="111"/>
      <c r="BA12" s="111"/>
      <c r="BB12" s="111"/>
      <c r="BC12" s="111"/>
      <c r="BD12" s="111"/>
      <c r="BE12" s="111"/>
      <c r="BF12" s="111"/>
      <c r="BG12" s="111"/>
      <c r="BH12" s="111"/>
      <c r="BI12" s="111"/>
      <c r="BJ12" s="111"/>
      <c r="BK12" s="111"/>
      <c r="BL12" s="111"/>
      <c r="BM12" s="111"/>
      <c r="BN12" s="111"/>
      <c r="BO12" s="111"/>
      <c r="BP12" s="111"/>
      <c r="BQ12" s="111"/>
      <c r="BR12" s="111"/>
      <c r="BS12" s="111"/>
      <c r="BT12" s="111"/>
      <c r="BU12" s="111" t="s">
        <v>230</v>
      </c>
      <c r="BV12" s="245"/>
      <c r="BW12" s="246"/>
      <c r="BX12" s="246"/>
    </row>
    <row r="13" spans="1:76" s="5" customFormat="1" ht="20.100000000000001" customHeight="1" thickBot="1" x14ac:dyDescent="0.35">
      <c r="A13" s="923" t="s">
        <v>221</v>
      </c>
      <c r="B13" s="924"/>
      <c r="C13" s="924"/>
      <c r="D13" s="924"/>
      <c r="E13" s="924"/>
      <c r="F13" s="924"/>
      <c r="G13" s="924"/>
      <c r="H13" s="924"/>
      <c r="I13" s="924"/>
      <c r="J13" s="924"/>
      <c r="K13" s="924"/>
      <c r="L13" s="924"/>
      <c r="M13" s="924"/>
      <c r="N13" s="924"/>
      <c r="O13" s="924"/>
      <c r="P13" s="925"/>
      <c r="Q13" s="910"/>
      <c r="R13" s="911"/>
      <c r="S13" s="911"/>
      <c r="T13" s="911"/>
      <c r="U13" s="911"/>
      <c r="V13" s="911"/>
      <c r="W13" s="911"/>
      <c r="X13" s="911"/>
      <c r="Y13" s="911"/>
      <c r="Z13" s="911"/>
      <c r="AA13" s="911"/>
      <c r="AB13" s="911"/>
      <c r="AC13" s="912"/>
      <c r="AD13" s="253"/>
      <c r="AE13" s="890" t="s">
        <v>588</v>
      </c>
      <c r="AF13" s="891"/>
      <c r="AG13" s="891"/>
      <c r="AH13" s="891"/>
      <c r="AI13" s="891"/>
      <c r="AJ13" s="891"/>
      <c r="AK13" s="891"/>
      <c r="AL13" s="891"/>
      <c r="AM13" s="891"/>
      <c r="AN13" s="891"/>
      <c r="AO13" s="891"/>
      <c r="AP13" s="891"/>
      <c r="AQ13" s="891"/>
      <c r="AR13" s="891"/>
      <c r="AS13" s="891"/>
      <c r="AT13" s="891"/>
      <c r="AU13" s="891"/>
      <c r="AV13" s="891"/>
      <c r="AW13" s="891"/>
      <c r="AX13" s="891"/>
      <c r="AY13" s="892"/>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t="s">
        <v>233</v>
      </c>
      <c r="BV13" s="111"/>
    </row>
    <row r="14" spans="1:76" s="5" customFormat="1" ht="20.100000000000001" customHeight="1" thickBot="1" x14ac:dyDescent="0.35">
      <c r="A14" s="879" t="s">
        <v>222</v>
      </c>
      <c r="B14" s="880"/>
      <c r="C14" s="880"/>
      <c r="D14" s="880"/>
      <c r="E14" s="880"/>
      <c r="F14" s="880"/>
      <c r="G14" s="880"/>
      <c r="H14" s="880"/>
      <c r="I14" s="880"/>
      <c r="J14" s="880"/>
      <c r="K14" s="880"/>
      <c r="L14" s="880"/>
      <c r="M14" s="880"/>
      <c r="N14" s="880"/>
      <c r="O14" s="880"/>
      <c r="P14" s="881"/>
      <c r="Q14" s="873"/>
      <c r="R14" s="874"/>
      <c r="S14" s="874"/>
      <c r="T14" s="874"/>
      <c r="U14" s="874"/>
      <c r="V14" s="874"/>
      <c r="W14" s="874"/>
      <c r="X14" s="874"/>
      <c r="Y14" s="874"/>
      <c r="Z14" s="874"/>
      <c r="AA14" s="874"/>
      <c r="AB14" s="874"/>
      <c r="AC14" s="875"/>
      <c r="AD14" s="253"/>
      <c r="AE14" s="890" t="s">
        <v>588</v>
      </c>
      <c r="AF14" s="891"/>
      <c r="AG14" s="891"/>
      <c r="AH14" s="891"/>
      <c r="AI14" s="891"/>
      <c r="AJ14" s="891"/>
      <c r="AK14" s="891"/>
      <c r="AL14" s="891"/>
      <c r="AM14" s="891"/>
      <c r="AN14" s="891"/>
      <c r="AO14" s="891"/>
      <c r="AP14" s="891"/>
      <c r="AQ14" s="891"/>
      <c r="AR14" s="891"/>
      <c r="AS14" s="891"/>
      <c r="AT14" s="891"/>
      <c r="AU14" s="891"/>
      <c r="AV14" s="891"/>
      <c r="AW14" s="891"/>
      <c r="AX14" s="891"/>
      <c r="AY14" s="892"/>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row>
    <row r="15" spans="1:76" s="5" customFormat="1" ht="20.399999999999999" customHeight="1" x14ac:dyDescent="0.3">
      <c r="A15" s="919" t="s">
        <v>223</v>
      </c>
      <c r="B15" s="919"/>
      <c r="C15" s="919"/>
      <c r="D15" s="919"/>
      <c r="E15" s="919"/>
      <c r="F15" s="919"/>
      <c r="G15" s="919"/>
      <c r="H15" s="919"/>
      <c r="I15" s="919"/>
      <c r="J15" s="919"/>
      <c r="K15" s="919"/>
      <c r="L15" s="919"/>
      <c r="M15" s="919"/>
      <c r="N15" s="919"/>
      <c r="O15" s="919"/>
      <c r="P15" s="920"/>
      <c r="Q15" s="913"/>
      <c r="R15" s="914"/>
      <c r="S15" s="914"/>
      <c r="T15" s="914"/>
      <c r="U15" s="914"/>
      <c r="V15" s="914"/>
      <c r="W15" s="914"/>
      <c r="X15" s="914"/>
      <c r="Y15" s="914"/>
      <c r="Z15" s="914"/>
      <c r="AA15" s="914"/>
      <c r="AB15" s="914"/>
      <c r="AC15" s="915"/>
      <c r="AD15" s="882"/>
      <c r="AE15" s="864" t="s">
        <v>696</v>
      </c>
      <c r="AF15" s="865"/>
      <c r="AG15" s="865"/>
      <c r="AH15" s="865"/>
      <c r="AI15" s="865"/>
      <c r="AJ15" s="865"/>
      <c r="AK15" s="865"/>
      <c r="AL15" s="865"/>
      <c r="AM15" s="865"/>
      <c r="AN15" s="865"/>
      <c r="AO15" s="865"/>
      <c r="AP15" s="865"/>
      <c r="AQ15" s="865"/>
      <c r="AR15" s="865"/>
      <c r="AS15" s="865"/>
      <c r="AT15" s="865"/>
      <c r="AU15" s="865"/>
      <c r="AV15" s="865"/>
      <c r="AW15" s="865"/>
      <c r="AX15" s="865"/>
      <c r="AY15" s="866"/>
      <c r="AZ15" s="111"/>
      <c r="BA15" s="111"/>
      <c r="BB15" s="111"/>
      <c r="BC15" s="111"/>
      <c r="BD15" s="111"/>
      <c r="BE15" s="111"/>
      <c r="BF15" s="111"/>
      <c r="BG15" s="111"/>
      <c r="BH15" s="111"/>
      <c r="BI15" s="111"/>
      <c r="BJ15" s="111"/>
      <c r="BK15" s="111"/>
      <c r="BL15" s="111"/>
      <c r="BM15" s="111"/>
      <c r="BN15" s="111"/>
      <c r="BO15" s="111"/>
      <c r="BP15" s="111"/>
      <c r="BQ15" s="111"/>
      <c r="BR15" s="111"/>
      <c r="BS15" s="111"/>
      <c r="BT15" s="111"/>
      <c r="BU15" s="111"/>
      <c r="BV15" s="111"/>
    </row>
    <row r="16" spans="1:76" s="5" customFormat="1" ht="12" customHeight="1" thickBot="1" x14ac:dyDescent="0.35">
      <c r="A16" s="921"/>
      <c r="B16" s="921"/>
      <c r="C16" s="921"/>
      <c r="D16" s="921"/>
      <c r="E16" s="921"/>
      <c r="F16" s="921"/>
      <c r="G16" s="921"/>
      <c r="H16" s="921"/>
      <c r="I16" s="921"/>
      <c r="J16" s="921"/>
      <c r="K16" s="921"/>
      <c r="L16" s="921"/>
      <c r="M16" s="921"/>
      <c r="N16" s="921"/>
      <c r="O16" s="921"/>
      <c r="P16" s="922"/>
      <c r="Q16" s="916"/>
      <c r="R16" s="917"/>
      <c r="S16" s="917"/>
      <c r="T16" s="917"/>
      <c r="U16" s="917"/>
      <c r="V16" s="917"/>
      <c r="W16" s="917"/>
      <c r="X16" s="917"/>
      <c r="Y16" s="917"/>
      <c r="Z16" s="917"/>
      <c r="AA16" s="917"/>
      <c r="AB16" s="917"/>
      <c r="AC16" s="918"/>
      <c r="AD16" s="909"/>
      <c r="AE16" s="867"/>
      <c r="AF16" s="868"/>
      <c r="AG16" s="868"/>
      <c r="AH16" s="868"/>
      <c r="AI16" s="868"/>
      <c r="AJ16" s="868"/>
      <c r="AK16" s="868"/>
      <c r="AL16" s="868"/>
      <c r="AM16" s="868"/>
      <c r="AN16" s="868"/>
      <c r="AO16" s="868"/>
      <c r="AP16" s="868"/>
      <c r="AQ16" s="868"/>
      <c r="AR16" s="868"/>
      <c r="AS16" s="868"/>
      <c r="AT16" s="868"/>
      <c r="AU16" s="868"/>
      <c r="AV16" s="868"/>
      <c r="AW16" s="868"/>
      <c r="AX16" s="868"/>
      <c r="AY16" s="869"/>
      <c r="AZ16" s="251"/>
      <c r="BA16" s="251"/>
      <c r="BB16" s="251"/>
      <c r="BC16" s="251"/>
      <c r="BD16" s="251"/>
      <c r="BE16" s="251"/>
      <c r="BF16" s="251"/>
      <c r="BG16" s="251"/>
      <c r="BH16" s="251"/>
      <c r="BI16" s="251"/>
      <c r="BJ16" s="251"/>
      <c r="BK16" s="251"/>
      <c r="BL16" s="251"/>
      <c r="BM16" s="251"/>
      <c r="BN16" s="251"/>
      <c r="BO16" s="251"/>
      <c r="BP16" s="251"/>
      <c r="BQ16" s="251"/>
      <c r="BR16" s="111"/>
      <c r="BS16" s="111"/>
      <c r="BT16" s="111"/>
      <c r="BU16" s="111"/>
      <c r="BV16" s="111"/>
    </row>
    <row r="17" spans="1:77" s="5" customFormat="1" ht="12" customHeight="1" x14ac:dyDescent="0.3">
      <c r="A17" s="926" t="s">
        <v>227</v>
      </c>
      <c r="B17" s="926"/>
      <c r="C17" s="926"/>
      <c r="D17" s="926"/>
      <c r="E17" s="926"/>
      <c r="F17" s="926"/>
      <c r="G17" s="926"/>
      <c r="H17" s="926"/>
      <c r="I17" s="926"/>
      <c r="J17" s="926"/>
      <c r="K17" s="926"/>
      <c r="L17" s="926"/>
      <c r="M17" s="926"/>
      <c r="N17" s="926"/>
      <c r="O17" s="926"/>
      <c r="P17" s="927"/>
      <c r="Q17" s="876"/>
      <c r="R17" s="877"/>
      <c r="S17" s="877"/>
      <c r="T17" s="877"/>
      <c r="U17" s="877"/>
      <c r="V17" s="877"/>
      <c r="W17" s="877"/>
      <c r="X17" s="877"/>
      <c r="Y17" s="877"/>
      <c r="Z17" s="877"/>
      <c r="AA17" s="877"/>
      <c r="AB17" s="877"/>
      <c r="AC17" s="878"/>
      <c r="AD17" s="882"/>
      <c r="AE17" s="864" t="s">
        <v>589</v>
      </c>
      <c r="AF17" s="865"/>
      <c r="AG17" s="865"/>
      <c r="AH17" s="865"/>
      <c r="AI17" s="865"/>
      <c r="AJ17" s="865"/>
      <c r="AK17" s="865"/>
      <c r="AL17" s="865"/>
      <c r="AM17" s="865"/>
      <c r="AN17" s="865"/>
      <c r="AO17" s="865"/>
      <c r="AP17" s="865"/>
      <c r="AQ17" s="865"/>
      <c r="AR17" s="865"/>
      <c r="AS17" s="865"/>
      <c r="AT17" s="865"/>
      <c r="AU17" s="865"/>
      <c r="AV17" s="865"/>
      <c r="AW17" s="865"/>
      <c r="AX17" s="865"/>
      <c r="AY17" s="866"/>
      <c r="AZ17" s="251"/>
      <c r="BA17" s="251"/>
      <c r="BB17" s="251"/>
      <c r="BC17" s="251"/>
      <c r="BD17" s="251"/>
      <c r="BE17" s="251"/>
      <c r="BF17" s="251"/>
      <c r="BG17" s="251"/>
      <c r="BH17" s="251"/>
      <c r="BI17" s="251"/>
      <c r="BJ17" s="251"/>
      <c r="BK17" s="251"/>
      <c r="BL17" s="251"/>
      <c r="BM17" s="251"/>
      <c r="BN17" s="251"/>
      <c r="BO17" s="251"/>
      <c r="BP17" s="251"/>
      <c r="BQ17" s="251"/>
      <c r="BR17" s="111"/>
      <c r="BS17" s="111"/>
      <c r="BT17" s="111"/>
      <c r="BU17" s="111"/>
      <c r="BV17" s="111"/>
    </row>
    <row r="18" spans="1:77" s="5" customFormat="1" ht="19.95" customHeight="1" thickBot="1" x14ac:dyDescent="0.35">
      <c r="A18" s="926"/>
      <c r="B18" s="926"/>
      <c r="C18" s="926"/>
      <c r="D18" s="926"/>
      <c r="E18" s="926"/>
      <c r="F18" s="926"/>
      <c r="G18" s="926"/>
      <c r="H18" s="926"/>
      <c r="I18" s="926"/>
      <c r="J18" s="926"/>
      <c r="K18" s="926"/>
      <c r="L18" s="926"/>
      <c r="M18" s="926"/>
      <c r="N18" s="926"/>
      <c r="O18" s="926"/>
      <c r="P18" s="927"/>
      <c r="Q18" s="876"/>
      <c r="R18" s="877"/>
      <c r="S18" s="877"/>
      <c r="T18" s="877"/>
      <c r="U18" s="877"/>
      <c r="V18" s="877"/>
      <c r="W18" s="877"/>
      <c r="X18" s="877"/>
      <c r="Y18" s="877"/>
      <c r="Z18" s="877"/>
      <c r="AA18" s="877"/>
      <c r="AB18" s="877"/>
      <c r="AC18" s="878"/>
      <c r="AD18" s="883"/>
      <c r="AE18" s="948"/>
      <c r="AF18" s="949"/>
      <c r="AG18" s="949"/>
      <c r="AH18" s="949"/>
      <c r="AI18" s="949"/>
      <c r="AJ18" s="949"/>
      <c r="AK18" s="949"/>
      <c r="AL18" s="949"/>
      <c r="AM18" s="949"/>
      <c r="AN18" s="949"/>
      <c r="AO18" s="949"/>
      <c r="AP18" s="949"/>
      <c r="AQ18" s="949"/>
      <c r="AR18" s="949"/>
      <c r="AS18" s="949"/>
      <c r="AT18" s="949"/>
      <c r="AU18" s="949"/>
      <c r="AV18" s="949"/>
      <c r="AW18" s="949"/>
      <c r="AX18" s="949"/>
      <c r="AY18" s="950"/>
      <c r="AZ18" s="251"/>
      <c r="BA18" s="251"/>
      <c r="BB18" s="251"/>
      <c r="BC18" s="251"/>
      <c r="BD18" s="251"/>
      <c r="BE18" s="251"/>
      <c r="BF18" s="251"/>
      <c r="BG18" s="251"/>
      <c r="BH18" s="251"/>
      <c r="BI18" s="251"/>
      <c r="BJ18" s="251"/>
      <c r="BK18" s="251"/>
      <c r="BL18" s="251"/>
      <c r="BM18" s="251"/>
      <c r="BN18" s="251"/>
      <c r="BO18" s="251"/>
      <c r="BP18" s="251"/>
      <c r="BQ18" s="251"/>
      <c r="BR18" s="111"/>
      <c r="BS18" s="111"/>
      <c r="BT18" s="111"/>
      <c r="BU18" s="111"/>
      <c r="BV18" s="111"/>
    </row>
    <row r="19" spans="1:77" s="5" customFormat="1" ht="20.100000000000001" customHeight="1" x14ac:dyDescent="0.3">
      <c r="A19" s="932" t="s">
        <v>1044</v>
      </c>
      <c r="B19" s="933"/>
      <c r="C19" s="933"/>
      <c r="D19" s="933"/>
      <c r="E19" s="933"/>
      <c r="F19" s="933"/>
      <c r="G19" s="933"/>
      <c r="H19" s="933"/>
      <c r="I19" s="933"/>
      <c r="J19" s="933"/>
      <c r="K19" s="933"/>
      <c r="L19" s="933"/>
      <c r="M19" s="933"/>
      <c r="N19" s="933"/>
      <c r="O19" s="933"/>
      <c r="P19" s="934"/>
      <c r="Q19" s="941"/>
      <c r="R19" s="942"/>
      <c r="S19" s="942"/>
      <c r="T19" s="942"/>
      <c r="U19" s="942"/>
      <c r="V19" s="942"/>
      <c r="W19" s="942"/>
      <c r="X19" s="942"/>
      <c r="Y19" s="942"/>
      <c r="Z19" s="942"/>
      <c r="AA19" s="942"/>
      <c r="AB19" s="942"/>
      <c r="AC19" s="943"/>
      <c r="AD19" s="901"/>
      <c r="AE19" s="903" t="s">
        <v>589</v>
      </c>
      <c r="AF19" s="904"/>
      <c r="AG19" s="904"/>
      <c r="AH19" s="904"/>
      <c r="AI19" s="904"/>
      <c r="AJ19" s="904"/>
      <c r="AK19" s="904"/>
      <c r="AL19" s="904"/>
      <c r="AM19" s="904"/>
      <c r="AN19" s="904"/>
      <c r="AO19" s="904"/>
      <c r="AP19" s="904"/>
      <c r="AQ19" s="904"/>
      <c r="AR19" s="904"/>
      <c r="AS19" s="904"/>
      <c r="AT19" s="904"/>
      <c r="AU19" s="904"/>
      <c r="AV19" s="904"/>
      <c r="AW19" s="904"/>
      <c r="AX19" s="904"/>
      <c r="AY19" s="905"/>
      <c r="AZ19" s="111"/>
      <c r="BA19" s="111"/>
      <c r="BB19" s="111"/>
      <c r="BC19" s="111"/>
      <c r="BD19" s="111"/>
      <c r="BE19" s="111"/>
      <c r="BF19" s="111"/>
      <c r="BG19" s="111"/>
      <c r="BH19" s="111"/>
      <c r="BI19" s="111"/>
      <c r="BJ19" s="111"/>
      <c r="BK19" s="111"/>
      <c r="BL19" s="111"/>
      <c r="BM19" s="111"/>
      <c r="BN19" s="111"/>
      <c r="BO19" s="111"/>
      <c r="BP19" s="111"/>
      <c r="BQ19" s="111"/>
      <c r="BR19" s="111"/>
      <c r="BS19" s="111"/>
      <c r="BT19" s="111"/>
      <c r="BU19" s="111"/>
      <c r="BV19" s="111"/>
    </row>
    <row r="20" spans="1:77" s="5" customFormat="1" ht="12" customHeight="1" thickBot="1" x14ac:dyDescent="0.35">
      <c r="A20" s="935"/>
      <c r="B20" s="936"/>
      <c r="C20" s="936"/>
      <c r="D20" s="936"/>
      <c r="E20" s="936"/>
      <c r="F20" s="936"/>
      <c r="G20" s="936"/>
      <c r="H20" s="936"/>
      <c r="I20" s="936"/>
      <c r="J20" s="936"/>
      <c r="K20" s="936"/>
      <c r="L20" s="936"/>
      <c r="M20" s="936"/>
      <c r="N20" s="936"/>
      <c r="O20" s="936"/>
      <c r="P20" s="937"/>
      <c r="Q20" s="944"/>
      <c r="R20" s="945"/>
      <c r="S20" s="945"/>
      <c r="T20" s="945"/>
      <c r="U20" s="945"/>
      <c r="V20" s="945"/>
      <c r="W20" s="945"/>
      <c r="X20" s="945"/>
      <c r="Y20" s="945"/>
      <c r="Z20" s="945"/>
      <c r="AA20" s="945"/>
      <c r="AB20" s="945"/>
      <c r="AC20" s="946"/>
      <c r="AD20" s="902"/>
      <c r="AE20" s="906"/>
      <c r="AF20" s="907"/>
      <c r="AG20" s="907"/>
      <c r="AH20" s="907"/>
      <c r="AI20" s="907"/>
      <c r="AJ20" s="907"/>
      <c r="AK20" s="907"/>
      <c r="AL20" s="907"/>
      <c r="AM20" s="907"/>
      <c r="AN20" s="907"/>
      <c r="AO20" s="907"/>
      <c r="AP20" s="907"/>
      <c r="AQ20" s="907"/>
      <c r="AR20" s="907"/>
      <c r="AS20" s="907"/>
      <c r="AT20" s="907"/>
      <c r="AU20" s="907"/>
      <c r="AV20" s="907"/>
      <c r="AW20" s="907"/>
      <c r="AX20" s="907"/>
      <c r="AY20" s="908"/>
      <c r="AZ20" s="251"/>
      <c r="BA20" s="251"/>
      <c r="BB20" s="251"/>
      <c r="BC20" s="251"/>
      <c r="BD20" s="251"/>
      <c r="BE20" s="251"/>
      <c r="BF20" s="251"/>
      <c r="BG20" s="251"/>
      <c r="BH20" s="251"/>
      <c r="BI20" s="251"/>
      <c r="BJ20" s="251"/>
      <c r="BK20" s="251"/>
      <c r="BL20" s="251"/>
      <c r="BM20" s="251"/>
      <c r="BN20" s="251"/>
      <c r="BO20" s="251"/>
      <c r="BP20" s="251"/>
      <c r="BQ20" s="251"/>
      <c r="BR20" s="111"/>
      <c r="BS20" s="111"/>
      <c r="BT20" s="111"/>
      <c r="BU20" s="111"/>
      <c r="BV20" s="111"/>
    </row>
    <row r="21" spans="1:77" s="5" customFormat="1" ht="23.4" customHeight="1" thickBot="1" x14ac:dyDescent="0.35">
      <c r="A21" s="938" t="s">
        <v>1045</v>
      </c>
      <c r="B21" s="939"/>
      <c r="C21" s="939"/>
      <c r="D21" s="939"/>
      <c r="E21" s="939"/>
      <c r="F21" s="939"/>
      <c r="G21" s="939"/>
      <c r="H21" s="939"/>
      <c r="I21" s="939"/>
      <c r="J21" s="939"/>
      <c r="K21" s="939"/>
      <c r="L21" s="939"/>
      <c r="M21" s="939"/>
      <c r="N21" s="939"/>
      <c r="O21" s="939"/>
      <c r="P21" s="940"/>
      <c r="Q21" s="884"/>
      <c r="R21" s="885"/>
      <c r="S21" s="885"/>
      <c r="T21" s="885"/>
      <c r="U21" s="885"/>
      <c r="V21" s="885"/>
      <c r="W21" s="885"/>
      <c r="X21" s="885"/>
      <c r="Y21" s="885"/>
      <c r="Z21" s="885"/>
      <c r="AA21" s="885"/>
      <c r="AB21" s="885"/>
      <c r="AC21" s="886"/>
      <c r="AD21" s="688"/>
      <c r="AE21" s="887" t="s">
        <v>588</v>
      </c>
      <c r="AF21" s="888"/>
      <c r="AG21" s="888"/>
      <c r="AH21" s="888"/>
      <c r="AI21" s="888"/>
      <c r="AJ21" s="888"/>
      <c r="AK21" s="888"/>
      <c r="AL21" s="888"/>
      <c r="AM21" s="888"/>
      <c r="AN21" s="888"/>
      <c r="AO21" s="888"/>
      <c r="AP21" s="888"/>
      <c r="AQ21" s="888"/>
      <c r="AR21" s="888"/>
      <c r="AS21" s="888"/>
      <c r="AT21" s="888"/>
      <c r="AU21" s="888"/>
      <c r="AV21" s="888"/>
      <c r="AW21" s="888"/>
      <c r="AX21" s="888"/>
      <c r="AY21" s="889"/>
      <c r="AZ21" s="251"/>
      <c r="BA21" s="251"/>
      <c r="BB21" s="251"/>
      <c r="BC21" s="251"/>
      <c r="BD21" s="251"/>
      <c r="BE21" s="251"/>
      <c r="BF21" s="251"/>
      <c r="BG21" s="251"/>
      <c r="BH21" s="251"/>
      <c r="BI21" s="251"/>
      <c r="BJ21" s="251"/>
      <c r="BK21" s="251"/>
      <c r="BL21" s="251"/>
      <c r="BM21" s="251"/>
      <c r="BN21" s="251"/>
      <c r="BO21" s="251"/>
      <c r="BP21" s="251"/>
      <c r="BQ21" s="251"/>
      <c r="BR21" s="111"/>
      <c r="BS21" s="111"/>
      <c r="BT21" s="111"/>
      <c r="BU21" s="111"/>
      <c r="BV21" s="111"/>
    </row>
    <row r="22" spans="1:77" s="5" customFormat="1" ht="23.4" customHeight="1" thickBot="1" x14ac:dyDescent="0.35">
      <c r="A22" s="930" t="s">
        <v>226</v>
      </c>
      <c r="B22" s="924"/>
      <c r="C22" s="924"/>
      <c r="D22" s="924"/>
      <c r="E22" s="924"/>
      <c r="F22" s="924"/>
      <c r="G22" s="924"/>
      <c r="H22" s="924"/>
      <c r="I22" s="924"/>
      <c r="J22" s="924"/>
      <c r="K22" s="924"/>
      <c r="L22" s="924"/>
      <c r="M22" s="924"/>
      <c r="N22" s="924"/>
      <c r="O22" s="924"/>
      <c r="P22" s="931"/>
      <c r="Q22" s="873"/>
      <c r="R22" s="874"/>
      <c r="S22" s="874"/>
      <c r="T22" s="874"/>
      <c r="U22" s="874"/>
      <c r="V22" s="874"/>
      <c r="W22" s="874"/>
      <c r="X22" s="874"/>
      <c r="Y22" s="874"/>
      <c r="Z22" s="874"/>
      <c r="AA22" s="874"/>
      <c r="AB22" s="874"/>
      <c r="AC22" s="875"/>
      <c r="AD22" s="253"/>
      <c r="AE22" s="890" t="s">
        <v>588</v>
      </c>
      <c r="AF22" s="891"/>
      <c r="AG22" s="891"/>
      <c r="AH22" s="891"/>
      <c r="AI22" s="891"/>
      <c r="AJ22" s="891"/>
      <c r="AK22" s="891"/>
      <c r="AL22" s="891"/>
      <c r="AM22" s="891"/>
      <c r="AN22" s="891"/>
      <c r="AO22" s="891"/>
      <c r="AP22" s="891"/>
      <c r="AQ22" s="891"/>
      <c r="AR22" s="891"/>
      <c r="AS22" s="891"/>
      <c r="AT22" s="891"/>
      <c r="AU22" s="891"/>
      <c r="AV22" s="891"/>
      <c r="AW22" s="891"/>
      <c r="AX22" s="891"/>
      <c r="AY22" s="892"/>
      <c r="AZ22" s="251"/>
      <c r="BA22" s="251"/>
      <c r="BB22" s="251"/>
      <c r="BC22" s="251"/>
      <c r="BD22" s="251"/>
      <c r="BE22" s="251"/>
      <c r="BF22" s="251"/>
      <c r="BG22" s="251"/>
      <c r="BH22" s="251"/>
      <c r="BI22" s="251"/>
      <c r="BJ22" s="251"/>
      <c r="BK22" s="251"/>
      <c r="BL22" s="251"/>
      <c r="BM22" s="251"/>
      <c r="BN22" s="251"/>
      <c r="BO22" s="251"/>
      <c r="BP22" s="251"/>
      <c r="BQ22" s="251"/>
      <c r="BR22" s="111"/>
      <c r="BS22" s="111"/>
      <c r="BT22" s="111"/>
      <c r="BU22" s="111"/>
      <c r="BV22" s="111"/>
    </row>
    <row r="23" spans="1:77" s="5" customFormat="1" ht="20.100000000000001" customHeight="1" x14ac:dyDescent="0.3">
      <c r="A23" s="919" t="s">
        <v>228</v>
      </c>
      <c r="B23" s="919"/>
      <c r="C23" s="919"/>
      <c r="D23" s="919"/>
      <c r="E23" s="919"/>
      <c r="F23" s="919"/>
      <c r="G23" s="919"/>
      <c r="H23" s="919"/>
      <c r="I23" s="919"/>
      <c r="J23" s="919"/>
      <c r="K23" s="919"/>
      <c r="L23" s="919"/>
      <c r="M23" s="919"/>
      <c r="N23" s="919"/>
      <c r="O23" s="919"/>
      <c r="P23" s="920"/>
      <c r="Q23" s="913"/>
      <c r="R23" s="914"/>
      <c r="S23" s="914"/>
      <c r="T23" s="914"/>
      <c r="U23" s="914"/>
      <c r="V23" s="914"/>
      <c r="W23" s="914"/>
      <c r="X23" s="914"/>
      <c r="Y23" s="914"/>
      <c r="Z23" s="914"/>
      <c r="AA23" s="914"/>
      <c r="AB23" s="914"/>
      <c r="AC23" s="915"/>
      <c r="AD23" s="882"/>
      <c r="AE23" s="864" t="s">
        <v>697</v>
      </c>
      <c r="AF23" s="865"/>
      <c r="AG23" s="865"/>
      <c r="AH23" s="865"/>
      <c r="AI23" s="865"/>
      <c r="AJ23" s="865"/>
      <c r="AK23" s="865"/>
      <c r="AL23" s="865"/>
      <c r="AM23" s="865"/>
      <c r="AN23" s="865"/>
      <c r="AO23" s="865"/>
      <c r="AP23" s="865"/>
      <c r="AQ23" s="865"/>
      <c r="AR23" s="865"/>
      <c r="AS23" s="865"/>
      <c r="AT23" s="865"/>
      <c r="AU23" s="865"/>
      <c r="AV23" s="865"/>
      <c r="AW23" s="865"/>
      <c r="AX23" s="865"/>
      <c r="AY23" s="866"/>
      <c r="AZ23" s="111"/>
      <c r="BA23" s="111"/>
      <c r="BB23" s="111"/>
      <c r="BC23" s="111"/>
      <c r="BD23" s="111"/>
      <c r="BE23" s="111"/>
      <c r="BF23" s="111"/>
      <c r="BG23" s="111"/>
      <c r="BH23" s="111"/>
      <c r="BI23" s="111"/>
      <c r="BJ23" s="111"/>
      <c r="BK23" s="111"/>
      <c r="BL23" s="111"/>
      <c r="BM23" s="111"/>
      <c r="BN23" s="111"/>
      <c r="BO23" s="111"/>
      <c r="BP23" s="111"/>
      <c r="BQ23" s="111"/>
      <c r="BR23" s="111"/>
      <c r="BS23" s="111"/>
      <c r="BT23" s="111"/>
      <c r="BU23" s="111"/>
      <c r="BV23" s="111"/>
    </row>
    <row r="24" spans="1:77" s="5" customFormat="1" ht="22.2" customHeight="1" thickBot="1" x14ac:dyDescent="0.35">
      <c r="A24" s="921"/>
      <c r="B24" s="921"/>
      <c r="C24" s="921"/>
      <c r="D24" s="921"/>
      <c r="E24" s="921"/>
      <c r="F24" s="921"/>
      <c r="G24" s="921"/>
      <c r="H24" s="921"/>
      <c r="I24" s="921"/>
      <c r="J24" s="921"/>
      <c r="K24" s="921"/>
      <c r="L24" s="921"/>
      <c r="M24" s="921"/>
      <c r="N24" s="921"/>
      <c r="O24" s="921"/>
      <c r="P24" s="922"/>
      <c r="Q24" s="916"/>
      <c r="R24" s="917"/>
      <c r="S24" s="917"/>
      <c r="T24" s="917"/>
      <c r="U24" s="917"/>
      <c r="V24" s="917"/>
      <c r="W24" s="917"/>
      <c r="X24" s="917"/>
      <c r="Y24" s="917"/>
      <c r="Z24" s="917"/>
      <c r="AA24" s="917"/>
      <c r="AB24" s="917"/>
      <c r="AC24" s="918"/>
      <c r="AD24" s="909"/>
      <c r="AE24" s="867"/>
      <c r="AF24" s="868"/>
      <c r="AG24" s="868"/>
      <c r="AH24" s="868"/>
      <c r="AI24" s="868"/>
      <c r="AJ24" s="868"/>
      <c r="AK24" s="868"/>
      <c r="AL24" s="868"/>
      <c r="AM24" s="868"/>
      <c r="AN24" s="868"/>
      <c r="AO24" s="868"/>
      <c r="AP24" s="868"/>
      <c r="AQ24" s="868"/>
      <c r="AR24" s="868"/>
      <c r="AS24" s="868"/>
      <c r="AT24" s="868"/>
      <c r="AU24" s="868"/>
      <c r="AV24" s="868"/>
      <c r="AW24" s="868"/>
      <c r="AX24" s="868"/>
      <c r="AY24" s="869"/>
      <c r="AZ24" s="251"/>
      <c r="BA24" s="251"/>
      <c r="BB24" s="251"/>
      <c r="BC24" s="251"/>
      <c r="BD24" s="251"/>
      <c r="BE24" s="251"/>
      <c r="BF24" s="251"/>
      <c r="BG24" s="251"/>
      <c r="BH24" s="251"/>
      <c r="BI24" s="251"/>
      <c r="BJ24" s="251"/>
      <c r="BK24" s="251"/>
      <c r="BL24" s="251"/>
      <c r="BM24" s="251"/>
      <c r="BN24" s="251"/>
      <c r="BO24" s="251"/>
      <c r="BP24" s="251"/>
      <c r="BQ24" s="251"/>
      <c r="BR24" s="251"/>
      <c r="BS24" s="251"/>
      <c r="BT24" s="251"/>
      <c r="BU24" s="251"/>
      <c r="BV24" s="251"/>
    </row>
    <row r="25" spans="1:77" s="5" customFormat="1" ht="19.2" customHeight="1" thickBot="1" x14ac:dyDescent="0.35">
      <c r="A25" s="879" t="s">
        <v>224</v>
      </c>
      <c r="B25" s="880"/>
      <c r="C25" s="880"/>
      <c r="D25" s="880"/>
      <c r="E25" s="880"/>
      <c r="F25" s="880"/>
      <c r="G25" s="880"/>
      <c r="H25" s="880"/>
      <c r="I25" s="880"/>
      <c r="J25" s="880"/>
      <c r="K25" s="880"/>
      <c r="L25" s="880"/>
      <c r="M25" s="880"/>
      <c r="N25" s="880"/>
      <c r="O25" s="880"/>
      <c r="P25" s="881"/>
      <c r="Q25" s="884"/>
      <c r="R25" s="885"/>
      <c r="S25" s="885"/>
      <c r="T25" s="885"/>
      <c r="U25" s="885"/>
      <c r="V25" s="885"/>
      <c r="W25" s="885"/>
      <c r="X25" s="885"/>
      <c r="Y25" s="885"/>
      <c r="Z25" s="885"/>
      <c r="AA25" s="885"/>
      <c r="AB25" s="885"/>
      <c r="AC25" s="886"/>
      <c r="AD25" s="687"/>
      <c r="AE25" s="887" t="s">
        <v>588</v>
      </c>
      <c r="AF25" s="888"/>
      <c r="AG25" s="888"/>
      <c r="AH25" s="888"/>
      <c r="AI25" s="888"/>
      <c r="AJ25" s="888"/>
      <c r="AK25" s="888"/>
      <c r="AL25" s="888"/>
      <c r="AM25" s="888"/>
      <c r="AN25" s="888"/>
      <c r="AO25" s="888"/>
      <c r="AP25" s="888"/>
      <c r="AQ25" s="888"/>
      <c r="AR25" s="888"/>
      <c r="AS25" s="888"/>
      <c r="AT25" s="888"/>
      <c r="AU25" s="888"/>
      <c r="AV25" s="888"/>
      <c r="AW25" s="888"/>
      <c r="AX25" s="888"/>
      <c r="AY25" s="889"/>
      <c r="AZ25" s="111"/>
      <c r="BA25" s="111"/>
      <c r="BB25" s="111"/>
      <c r="BC25" s="111"/>
      <c r="BD25" s="111"/>
      <c r="BE25" s="111"/>
      <c r="BF25" s="111"/>
      <c r="BG25" s="111"/>
      <c r="BH25" s="111"/>
      <c r="BI25" s="111"/>
      <c r="BJ25" s="111"/>
      <c r="BK25" s="111"/>
      <c r="BL25" s="111"/>
      <c r="BM25" s="111"/>
      <c r="BN25" s="111"/>
      <c r="BO25" s="111"/>
      <c r="BP25" s="111"/>
      <c r="BQ25" s="111"/>
      <c r="BR25" s="111"/>
      <c r="BS25" s="111"/>
      <c r="BT25" s="111"/>
      <c r="BU25" s="111"/>
      <c r="BV25" s="111"/>
    </row>
    <row r="26" spans="1:77" s="5" customFormat="1" ht="20.100000000000001" customHeight="1" thickBot="1" x14ac:dyDescent="0.35">
      <c r="A26" s="923" t="s">
        <v>225</v>
      </c>
      <c r="B26" s="924"/>
      <c r="C26" s="924"/>
      <c r="D26" s="924"/>
      <c r="E26" s="924"/>
      <c r="F26" s="924"/>
      <c r="G26" s="924"/>
      <c r="H26" s="924"/>
      <c r="I26" s="924"/>
      <c r="J26" s="924"/>
      <c r="K26" s="924"/>
      <c r="L26" s="924"/>
      <c r="M26" s="924"/>
      <c r="N26" s="924"/>
      <c r="O26" s="924"/>
      <c r="P26" s="931"/>
      <c r="Q26" s="910"/>
      <c r="R26" s="911"/>
      <c r="S26" s="911"/>
      <c r="T26" s="911"/>
      <c r="U26" s="911"/>
      <c r="V26" s="911"/>
      <c r="W26" s="911"/>
      <c r="X26" s="911"/>
      <c r="Y26" s="911"/>
      <c r="Z26" s="911"/>
      <c r="AA26" s="911"/>
      <c r="AB26" s="911"/>
      <c r="AC26" s="912"/>
      <c r="AD26" s="253"/>
      <c r="AE26" s="890" t="s">
        <v>588</v>
      </c>
      <c r="AF26" s="891"/>
      <c r="AG26" s="891"/>
      <c r="AH26" s="891"/>
      <c r="AI26" s="891"/>
      <c r="AJ26" s="891"/>
      <c r="AK26" s="891"/>
      <c r="AL26" s="891"/>
      <c r="AM26" s="891"/>
      <c r="AN26" s="891"/>
      <c r="AO26" s="891"/>
      <c r="AP26" s="891"/>
      <c r="AQ26" s="891"/>
      <c r="AR26" s="891"/>
      <c r="AS26" s="891"/>
      <c r="AT26" s="891"/>
      <c r="AU26" s="891"/>
      <c r="AV26" s="891"/>
      <c r="AW26" s="891"/>
      <c r="AX26" s="891"/>
      <c r="AY26" s="892"/>
      <c r="AZ26" s="111"/>
      <c r="BA26" s="111"/>
      <c r="BB26" s="111"/>
      <c r="BC26" s="111"/>
      <c r="BD26" s="111"/>
      <c r="BE26" s="111"/>
      <c r="BF26" s="111"/>
      <c r="BG26" s="111"/>
      <c r="BH26" s="111"/>
      <c r="BI26" s="111"/>
      <c r="BJ26" s="111"/>
      <c r="BK26" s="111"/>
      <c r="BL26" s="111"/>
      <c r="BM26" s="111"/>
      <c r="BN26" s="111"/>
      <c r="BO26" s="111"/>
      <c r="BP26" s="111"/>
      <c r="BQ26" s="111"/>
      <c r="BR26" s="111"/>
      <c r="BS26" s="111"/>
      <c r="BT26" s="111"/>
      <c r="BU26" s="111"/>
      <c r="BV26" s="111"/>
    </row>
    <row r="27" spans="1:77" s="5" customFormat="1" ht="20.100000000000001" customHeight="1" thickBot="1" x14ac:dyDescent="0.35">
      <c r="A27" s="978" t="s">
        <v>236</v>
      </c>
      <c r="B27" s="979"/>
      <c r="C27" s="979"/>
      <c r="D27" s="979"/>
      <c r="E27" s="979"/>
      <c r="F27" s="979"/>
      <c r="G27" s="979"/>
      <c r="H27" s="979"/>
      <c r="I27" s="979"/>
      <c r="J27" s="979"/>
      <c r="K27" s="979"/>
      <c r="L27" s="979"/>
      <c r="M27" s="979"/>
      <c r="N27" s="979"/>
      <c r="O27" s="979"/>
      <c r="P27" s="980"/>
      <c r="Q27" s="884"/>
      <c r="R27" s="885"/>
      <c r="S27" s="885"/>
      <c r="T27" s="885"/>
      <c r="U27" s="885"/>
      <c r="V27" s="885"/>
      <c r="W27" s="885"/>
      <c r="X27" s="885"/>
      <c r="Y27" s="885"/>
      <c r="Z27" s="885"/>
      <c r="AA27" s="885"/>
      <c r="AB27" s="885"/>
      <c r="AC27" s="886"/>
      <c r="AD27" s="253"/>
      <c r="AE27" s="975" t="s">
        <v>590</v>
      </c>
      <c r="AF27" s="976"/>
      <c r="AG27" s="976"/>
      <c r="AH27" s="976"/>
      <c r="AI27" s="976"/>
      <c r="AJ27" s="976"/>
      <c r="AK27" s="976"/>
      <c r="AL27" s="976"/>
      <c r="AM27" s="976"/>
      <c r="AN27" s="976"/>
      <c r="AO27" s="976"/>
      <c r="AP27" s="976"/>
      <c r="AQ27" s="976"/>
      <c r="AR27" s="976"/>
      <c r="AS27" s="976"/>
      <c r="AT27" s="976"/>
      <c r="AU27" s="976"/>
      <c r="AV27" s="976"/>
      <c r="AW27" s="976"/>
      <c r="AX27" s="976"/>
      <c r="AY27" s="977"/>
    </row>
    <row r="28" spans="1:77" s="5" customFormat="1" ht="20.100000000000001" customHeight="1" x14ac:dyDescent="0.3">
      <c r="A28" s="928" t="s">
        <v>591</v>
      </c>
      <c r="B28" s="919"/>
      <c r="C28" s="919"/>
      <c r="D28" s="919"/>
      <c r="E28" s="919"/>
      <c r="F28" s="919"/>
      <c r="G28" s="919"/>
      <c r="H28" s="919"/>
      <c r="I28" s="919"/>
      <c r="J28" s="919"/>
      <c r="K28" s="919"/>
      <c r="L28" s="919"/>
      <c r="M28" s="919"/>
      <c r="N28" s="919"/>
      <c r="O28" s="919"/>
      <c r="P28" s="920"/>
      <c r="Q28" s="913"/>
      <c r="R28" s="914"/>
      <c r="S28" s="914"/>
      <c r="T28" s="914"/>
      <c r="U28" s="914"/>
      <c r="V28" s="914"/>
      <c r="W28" s="914"/>
      <c r="X28" s="914"/>
      <c r="Y28" s="914"/>
      <c r="Z28" s="914"/>
      <c r="AA28" s="914"/>
      <c r="AB28" s="914"/>
      <c r="AC28" s="915"/>
      <c r="AD28" s="882"/>
      <c r="AE28" s="864" t="s">
        <v>615</v>
      </c>
      <c r="AF28" s="865"/>
      <c r="AG28" s="865"/>
      <c r="AH28" s="865"/>
      <c r="AI28" s="865"/>
      <c r="AJ28" s="865"/>
      <c r="AK28" s="865"/>
      <c r="AL28" s="865"/>
      <c r="AM28" s="865"/>
      <c r="AN28" s="865"/>
      <c r="AO28" s="865"/>
      <c r="AP28" s="865"/>
      <c r="AQ28" s="865"/>
      <c r="AR28" s="865"/>
      <c r="AS28" s="865"/>
      <c r="AT28" s="865"/>
      <c r="AU28" s="865"/>
      <c r="AV28" s="865"/>
      <c r="AW28" s="865"/>
      <c r="AX28" s="865"/>
      <c r="AY28" s="866"/>
      <c r="AZ28" s="111"/>
      <c r="BA28" s="111"/>
      <c r="BB28" s="111"/>
      <c r="BC28" s="111"/>
      <c r="BD28" s="111"/>
      <c r="BE28" s="111"/>
      <c r="BF28" s="111"/>
      <c r="BG28" s="111"/>
      <c r="BH28" s="111"/>
      <c r="BI28" s="111"/>
      <c r="BJ28" s="111"/>
      <c r="BK28" s="111"/>
      <c r="BL28" s="111"/>
      <c r="BM28" s="111"/>
      <c r="BN28" s="111"/>
      <c r="BO28" s="111"/>
      <c r="BP28" s="111"/>
      <c r="BQ28" s="111"/>
      <c r="BR28" s="111"/>
      <c r="BS28" s="111"/>
      <c r="BT28" s="111"/>
      <c r="BU28" s="111"/>
      <c r="BV28" s="111"/>
    </row>
    <row r="29" spans="1:77" s="5" customFormat="1" ht="12" customHeight="1" thickBot="1" x14ac:dyDescent="0.35">
      <c r="A29" s="929"/>
      <c r="B29" s="921"/>
      <c r="C29" s="921"/>
      <c r="D29" s="921"/>
      <c r="E29" s="921"/>
      <c r="F29" s="921"/>
      <c r="G29" s="921"/>
      <c r="H29" s="921"/>
      <c r="I29" s="921"/>
      <c r="J29" s="921"/>
      <c r="K29" s="921"/>
      <c r="L29" s="921"/>
      <c r="M29" s="921"/>
      <c r="N29" s="921"/>
      <c r="O29" s="921"/>
      <c r="P29" s="922"/>
      <c r="Q29" s="916"/>
      <c r="R29" s="917"/>
      <c r="S29" s="917"/>
      <c r="T29" s="917"/>
      <c r="U29" s="917"/>
      <c r="V29" s="917"/>
      <c r="W29" s="917"/>
      <c r="X29" s="917"/>
      <c r="Y29" s="917"/>
      <c r="Z29" s="917"/>
      <c r="AA29" s="917"/>
      <c r="AB29" s="917"/>
      <c r="AC29" s="918"/>
      <c r="AD29" s="909"/>
      <c r="AE29" s="867"/>
      <c r="AF29" s="868"/>
      <c r="AG29" s="868"/>
      <c r="AH29" s="868"/>
      <c r="AI29" s="868"/>
      <c r="AJ29" s="868"/>
      <c r="AK29" s="868"/>
      <c r="AL29" s="868"/>
      <c r="AM29" s="868"/>
      <c r="AN29" s="868"/>
      <c r="AO29" s="868"/>
      <c r="AP29" s="868"/>
      <c r="AQ29" s="868"/>
      <c r="AR29" s="868"/>
      <c r="AS29" s="868"/>
      <c r="AT29" s="868"/>
      <c r="AU29" s="868"/>
      <c r="AV29" s="868"/>
      <c r="AW29" s="868"/>
      <c r="AX29" s="868"/>
      <c r="AY29" s="869"/>
      <c r="AZ29" s="251"/>
      <c r="BA29" s="251"/>
      <c r="BB29" s="251"/>
      <c r="BC29" s="251"/>
      <c r="BD29" s="251"/>
      <c r="BE29" s="251"/>
      <c r="BF29" s="251"/>
      <c r="BG29" s="251"/>
      <c r="BH29" s="111"/>
      <c r="BI29" s="111"/>
      <c r="BJ29" s="111"/>
      <c r="BK29" s="111"/>
      <c r="BL29" s="111"/>
      <c r="BM29" s="111"/>
      <c r="BN29" s="111"/>
      <c r="BO29" s="111"/>
      <c r="BP29" s="111"/>
      <c r="BQ29" s="111"/>
      <c r="BR29" s="111"/>
      <c r="BS29" s="111"/>
      <c r="BT29" s="111"/>
      <c r="BU29" s="111"/>
      <c r="BV29" s="111"/>
    </row>
    <row r="30" spans="1:77" s="5" customFormat="1" ht="22.2" customHeight="1" thickBot="1" x14ac:dyDescent="0.35">
      <c r="A30" s="896" t="s">
        <v>901</v>
      </c>
      <c r="B30" s="897"/>
      <c r="C30" s="897"/>
      <c r="D30" s="897"/>
      <c r="E30" s="897"/>
      <c r="F30" s="897"/>
      <c r="G30" s="897"/>
      <c r="H30" s="897"/>
      <c r="I30" s="897"/>
      <c r="J30" s="897"/>
      <c r="K30" s="897"/>
      <c r="L30" s="897"/>
      <c r="M30" s="897"/>
      <c r="N30" s="897"/>
      <c r="O30" s="897"/>
      <c r="P30" s="898"/>
      <c r="Q30" s="870"/>
      <c r="R30" s="871"/>
      <c r="S30" s="871"/>
      <c r="T30" s="871"/>
      <c r="U30" s="871"/>
      <c r="V30" s="871"/>
      <c r="W30" s="871"/>
      <c r="X30" s="871"/>
      <c r="Y30" s="871"/>
      <c r="Z30" s="871"/>
      <c r="AA30" s="871"/>
      <c r="AB30" s="871"/>
      <c r="AC30" s="872"/>
      <c r="AD30" s="253"/>
      <c r="AE30" s="893" t="s">
        <v>902</v>
      </c>
      <c r="AF30" s="894"/>
      <c r="AG30" s="894"/>
      <c r="AH30" s="894"/>
      <c r="AI30" s="894"/>
      <c r="AJ30" s="894"/>
      <c r="AK30" s="894"/>
      <c r="AL30" s="894"/>
      <c r="AM30" s="894"/>
      <c r="AN30" s="894"/>
      <c r="AO30" s="894"/>
      <c r="AP30" s="894"/>
      <c r="AQ30" s="894"/>
      <c r="AR30" s="894"/>
      <c r="AS30" s="894"/>
      <c r="AT30" s="894"/>
      <c r="AU30" s="894"/>
      <c r="AV30" s="894"/>
      <c r="AW30" s="894"/>
      <c r="AX30" s="894"/>
      <c r="AY30" s="895"/>
      <c r="AZ30" s="251"/>
      <c r="BA30" s="251"/>
      <c r="BB30" s="251"/>
      <c r="BC30" s="251"/>
      <c r="BD30" s="251"/>
      <c r="BE30" s="251"/>
      <c r="BF30" s="251"/>
      <c r="BG30" s="251"/>
      <c r="BH30" s="111"/>
      <c r="BI30" s="111"/>
      <c r="BJ30" s="111"/>
      <c r="BK30" s="111"/>
      <c r="BL30" s="111"/>
      <c r="BM30" s="111"/>
      <c r="BN30" s="111"/>
      <c r="BO30" s="111"/>
      <c r="BP30" s="111"/>
      <c r="BQ30" s="111"/>
      <c r="BR30" s="111"/>
      <c r="BS30" s="111"/>
      <c r="BT30" s="111"/>
      <c r="BU30" s="111"/>
      <c r="BV30" s="111"/>
    </row>
    <row r="31" spans="1:77" s="5" customFormat="1" ht="27.6" customHeight="1" x14ac:dyDescent="0.3">
      <c r="A31" s="981" t="s">
        <v>576</v>
      </c>
      <c r="B31" s="981"/>
      <c r="C31" s="981"/>
      <c r="D31" s="981"/>
      <c r="E31" s="981"/>
      <c r="F31" s="981"/>
      <c r="G31" s="981"/>
      <c r="H31" s="981"/>
      <c r="I31" s="981"/>
      <c r="J31" s="981"/>
      <c r="K31" s="981"/>
      <c r="L31" s="981"/>
      <c r="M31" s="981"/>
      <c r="N31" s="981"/>
      <c r="O31" s="981"/>
      <c r="P31" s="982"/>
      <c r="Q31" s="913"/>
      <c r="R31" s="914"/>
      <c r="S31" s="914"/>
      <c r="T31" s="914"/>
      <c r="U31" s="914"/>
      <c r="V31" s="914"/>
      <c r="W31" s="914"/>
      <c r="X31" s="914"/>
      <c r="Y31" s="914"/>
      <c r="Z31" s="914"/>
      <c r="AA31" s="914"/>
      <c r="AB31" s="914"/>
      <c r="AC31" s="915"/>
      <c r="AD31" s="882"/>
      <c r="AE31" s="967" t="s">
        <v>698</v>
      </c>
      <c r="AF31" s="968"/>
      <c r="AG31" s="968"/>
      <c r="AH31" s="968"/>
      <c r="AI31" s="968"/>
      <c r="AJ31" s="968"/>
      <c r="AK31" s="968"/>
      <c r="AL31" s="968"/>
      <c r="AM31" s="968"/>
      <c r="AN31" s="968"/>
      <c r="AO31" s="968"/>
      <c r="AP31" s="968"/>
      <c r="AQ31" s="968"/>
      <c r="AR31" s="968"/>
      <c r="AS31" s="968"/>
      <c r="AT31" s="968"/>
      <c r="AU31" s="968"/>
      <c r="AV31" s="968"/>
      <c r="AW31" s="968"/>
      <c r="AX31" s="968"/>
      <c r="AY31" s="969"/>
      <c r="AZ31" s="21"/>
      <c r="BA31" s="21"/>
      <c r="BB31" s="21"/>
      <c r="BC31" s="21"/>
      <c r="BD31" s="21"/>
      <c r="BE31" s="21"/>
      <c r="BF31" s="21"/>
      <c r="BG31" s="21"/>
      <c r="BH31" s="21"/>
      <c r="BI31" s="21"/>
      <c r="BJ31" s="21"/>
      <c r="BK31" s="21"/>
      <c r="BL31" s="21"/>
      <c r="BM31" s="21"/>
      <c r="BN31" s="21"/>
      <c r="BO31" s="21"/>
      <c r="BP31" s="21"/>
      <c r="BQ31" s="21"/>
      <c r="BR31" s="21"/>
      <c r="BS31" s="21"/>
      <c r="BT31" s="21"/>
      <c r="BU31" s="21"/>
      <c r="BV31" s="21"/>
      <c r="BW31" s="21"/>
      <c r="BX31" s="21"/>
      <c r="BY31" s="21"/>
    </row>
    <row r="32" spans="1:77" s="5" customFormat="1" ht="15" customHeight="1" thickBot="1" x14ac:dyDescent="0.35">
      <c r="A32" s="983"/>
      <c r="B32" s="983"/>
      <c r="C32" s="983"/>
      <c r="D32" s="983"/>
      <c r="E32" s="983"/>
      <c r="F32" s="983"/>
      <c r="G32" s="983"/>
      <c r="H32" s="983"/>
      <c r="I32" s="983"/>
      <c r="J32" s="983"/>
      <c r="K32" s="983"/>
      <c r="L32" s="983"/>
      <c r="M32" s="983"/>
      <c r="N32" s="983"/>
      <c r="O32" s="983"/>
      <c r="P32" s="984"/>
      <c r="Q32" s="916"/>
      <c r="R32" s="917"/>
      <c r="S32" s="917"/>
      <c r="T32" s="917"/>
      <c r="U32" s="917"/>
      <c r="V32" s="917"/>
      <c r="W32" s="917"/>
      <c r="X32" s="917"/>
      <c r="Y32" s="917"/>
      <c r="Z32" s="917"/>
      <c r="AA32" s="917"/>
      <c r="AB32" s="917"/>
      <c r="AC32" s="918"/>
      <c r="AD32" s="909"/>
      <c r="AE32" s="970"/>
      <c r="AF32" s="971"/>
      <c r="AG32" s="971"/>
      <c r="AH32" s="971"/>
      <c r="AI32" s="971"/>
      <c r="AJ32" s="971"/>
      <c r="AK32" s="971"/>
      <c r="AL32" s="971"/>
      <c r="AM32" s="971"/>
      <c r="AN32" s="971"/>
      <c r="AO32" s="971"/>
      <c r="AP32" s="971"/>
      <c r="AQ32" s="971"/>
      <c r="AR32" s="971"/>
      <c r="AS32" s="971"/>
      <c r="AT32" s="971"/>
      <c r="AU32" s="971"/>
      <c r="AV32" s="971"/>
      <c r="AW32" s="971"/>
      <c r="AX32" s="971"/>
      <c r="AY32" s="972"/>
      <c r="AZ32" s="21"/>
      <c r="BA32" s="21"/>
      <c r="BB32" s="21"/>
      <c r="BC32" s="21"/>
      <c r="BD32" s="21"/>
      <c r="BE32" s="21"/>
      <c r="BF32" s="21"/>
      <c r="BG32" s="21"/>
      <c r="BH32" s="21"/>
      <c r="BI32" s="21"/>
      <c r="BJ32" s="21"/>
      <c r="BK32" s="21"/>
      <c r="BL32" s="21"/>
      <c r="BM32" s="21"/>
      <c r="BN32" s="21"/>
      <c r="BO32" s="21"/>
      <c r="BP32" s="21"/>
      <c r="BQ32" s="21"/>
      <c r="BR32" s="21"/>
      <c r="BS32" s="21"/>
      <c r="BT32" s="21"/>
      <c r="BU32" s="21"/>
      <c r="BV32" s="21"/>
      <c r="BW32" s="21"/>
      <c r="BX32" s="21"/>
      <c r="BY32" s="21"/>
    </row>
    <row r="33" spans="1:51" ht="15" thickBot="1" x14ac:dyDescent="0.35"/>
    <row r="34" spans="1:51" s="5" customFormat="1" ht="20.100000000000001" customHeight="1" thickBot="1" x14ac:dyDescent="0.35">
      <c r="A34" s="897" t="s">
        <v>674</v>
      </c>
      <c r="B34" s="897"/>
      <c r="C34" s="897"/>
      <c r="D34" s="897"/>
      <c r="E34" s="897"/>
      <c r="F34" s="897"/>
      <c r="G34" s="897"/>
      <c r="H34" s="897"/>
      <c r="I34" s="897"/>
      <c r="J34" s="897"/>
      <c r="K34" s="897"/>
      <c r="L34" s="897"/>
      <c r="M34" s="897"/>
      <c r="N34" s="897"/>
      <c r="O34" s="897"/>
      <c r="P34" s="898"/>
      <c r="Q34" s="890" t="s">
        <v>681</v>
      </c>
      <c r="R34" s="891"/>
      <c r="S34" s="891"/>
      <c r="T34" s="891"/>
      <c r="U34" s="891"/>
      <c r="V34" s="891"/>
      <c r="W34" s="891"/>
      <c r="X34" s="891"/>
      <c r="Y34" s="891"/>
      <c r="Z34" s="891"/>
      <c r="AA34" s="891"/>
      <c r="AB34" s="891"/>
      <c r="AC34" s="891"/>
      <c r="AD34" s="891"/>
      <c r="AE34" s="891"/>
      <c r="AF34" s="891"/>
      <c r="AG34" s="891"/>
      <c r="AH34" s="891"/>
      <c r="AI34" s="891"/>
      <c r="AJ34" s="891"/>
      <c r="AK34" s="891"/>
      <c r="AL34" s="891"/>
      <c r="AM34" s="891"/>
      <c r="AN34" s="891"/>
      <c r="AO34" s="891"/>
      <c r="AP34" s="891"/>
      <c r="AQ34" s="891"/>
      <c r="AR34" s="891"/>
      <c r="AS34" s="891"/>
      <c r="AT34" s="891"/>
      <c r="AU34" s="891"/>
      <c r="AV34" s="891"/>
      <c r="AW34" s="891"/>
      <c r="AX34" s="891"/>
      <c r="AY34" s="892"/>
    </row>
    <row r="35" spans="1:51" s="5" customFormat="1" ht="20.100000000000001" customHeight="1" thickBot="1" x14ac:dyDescent="0.35">
      <c r="A35" s="973" t="s">
        <v>687</v>
      </c>
      <c r="B35" s="973"/>
      <c r="C35" s="973"/>
      <c r="D35" s="973"/>
      <c r="E35" s="973"/>
      <c r="F35" s="973"/>
      <c r="G35" s="973"/>
      <c r="H35" s="973"/>
      <c r="I35" s="973"/>
      <c r="J35" s="973"/>
      <c r="K35" s="973"/>
      <c r="L35" s="973"/>
      <c r="M35" s="973"/>
      <c r="N35" s="973"/>
      <c r="O35" s="973"/>
      <c r="P35" s="974"/>
      <c r="Q35" s="890" t="s">
        <v>681</v>
      </c>
      <c r="R35" s="891"/>
      <c r="S35" s="891"/>
      <c r="T35" s="891"/>
      <c r="U35" s="891"/>
      <c r="V35" s="891"/>
      <c r="W35" s="891"/>
      <c r="X35" s="891"/>
      <c r="Y35" s="891"/>
      <c r="Z35" s="891"/>
      <c r="AA35" s="891"/>
      <c r="AB35" s="891"/>
      <c r="AC35" s="891"/>
      <c r="AD35" s="891"/>
      <c r="AE35" s="891"/>
      <c r="AF35" s="891"/>
      <c r="AG35" s="891"/>
      <c r="AH35" s="891"/>
      <c r="AI35" s="891"/>
      <c r="AJ35" s="891"/>
      <c r="AK35" s="891"/>
      <c r="AL35" s="891"/>
      <c r="AM35" s="891"/>
      <c r="AN35" s="891"/>
      <c r="AO35" s="891"/>
      <c r="AP35" s="891"/>
      <c r="AQ35" s="891"/>
      <c r="AR35" s="891"/>
      <c r="AS35" s="891"/>
      <c r="AT35" s="891"/>
      <c r="AU35" s="891"/>
      <c r="AV35" s="891"/>
      <c r="AW35" s="891"/>
      <c r="AX35" s="891"/>
      <c r="AY35" s="892"/>
    </row>
    <row r="36" spans="1:51" s="5" customFormat="1" ht="20.100000000000001" customHeight="1" thickBot="1" x14ac:dyDescent="0.35">
      <c r="A36" s="964" t="s">
        <v>730</v>
      </c>
      <c r="B36" s="964"/>
      <c r="C36" s="964"/>
      <c r="D36" s="964"/>
      <c r="E36" s="964"/>
      <c r="F36" s="964"/>
      <c r="G36" s="964"/>
      <c r="H36" s="964"/>
      <c r="I36" s="964"/>
      <c r="J36" s="964"/>
      <c r="K36" s="964"/>
      <c r="L36" s="964"/>
      <c r="M36" s="964"/>
      <c r="N36" s="964"/>
      <c r="O36" s="964"/>
      <c r="P36" s="964"/>
      <c r="Q36" s="890" t="s">
        <v>681</v>
      </c>
      <c r="R36" s="891"/>
      <c r="S36" s="891"/>
      <c r="T36" s="891"/>
      <c r="U36" s="891"/>
      <c r="V36" s="891"/>
      <c r="W36" s="891"/>
      <c r="X36" s="891"/>
      <c r="Y36" s="891"/>
      <c r="Z36" s="891"/>
      <c r="AA36" s="891"/>
      <c r="AB36" s="891"/>
      <c r="AC36" s="891"/>
      <c r="AD36" s="891"/>
      <c r="AE36" s="891"/>
      <c r="AF36" s="891"/>
      <c r="AG36" s="891"/>
      <c r="AH36" s="891"/>
      <c r="AI36" s="891"/>
      <c r="AJ36" s="891"/>
      <c r="AK36" s="891"/>
      <c r="AL36" s="891"/>
      <c r="AM36" s="891"/>
      <c r="AN36" s="891"/>
      <c r="AO36" s="891"/>
      <c r="AP36" s="891"/>
      <c r="AQ36" s="891"/>
      <c r="AR36" s="891"/>
      <c r="AS36" s="891"/>
      <c r="AT36" s="891"/>
      <c r="AU36" s="891"/>
      <c r="AV36" s="891"/>
      <c r="AW36" s="891"/>
      <c r="AX36" s="891"/>
      <c r="AY36" s="892"/>
    </row>
    <row r="37" spans="1:51" s="5" customFormat="1" ht="20.100000000000001" customHeight="1" thickBot="1" x14ac:dyDescent="0.35">
      <c r="A37" s="897" t="s">
        <v>688</v>
      </c>
      <c r="B37" s="965"/>
      <c r="C37" s="965"/>
      <c r="D37" s="965"/>
      <c r="E37" s="965"/>
      <c r="F37" s="965"/>
      <c r="G37" s="965"/>
      <c r="H37" s="965"/>
      <c r="I37" s="965"/>
      <c r="J37" s="965"/>
      <c r="K37" s="965"/>
      <c r="L37" s="965"/>
      <c r="M37" s="965"/>
      <c r="N37" s="965"/>
      <c r="O37" s="965"/>
      <c r="P37" s="966"/>
      <c r="Q37" s="890" t="s">
        <v>681</v>
      </c>
      <c r="R37" s="891"/>
      <c r="S37" s="891"/>
      <c r="T37" s="891"/>
      <c r="U37" s="891"/>
      <c r="V37" s="891"/>
      <c r="W37" s="891"/>
      <c r="X37" s="891"/>
      <c r="Y37" s="891"/>
      <c r="Z37" s="891"/>
      <c r="AA37" s="891"/>
      <c r="AB37" s="891"/>
      <c r="AC37" s="891"/>
      <c r="AD37" s="891"/>
      <c r="AE37" s="891"/>
      <c r="AF37" s="891"/>
      <c r="AG37" s="891"/>
      <c r="AH37" s="891"/>
      <c r="AI37" s="891"/>
      <c r="AJ37" s="891"/>
      <c r="AK37" s="891"/>
      <c r="AL37" s="891"/>
      <c r="AM37" s="891"/>
      <c r="AN37" s="891"/>
      <c r="AO37" s="891"/>
      <c r="AP37" s="891"/>
      <c r="AQ37" s="891"/>
      <c r="AR37" s="891"/>
      <c r="AS37" s="891"/>
      <c r="AT37" s="891"/>
      <c r="AU37" s="891"/>
      <c r="AV37" s="891"/>
      <c r="AW37" s="891"/>
      <c r="AX37" s="891"/>
      <c r="AY37" s="892"/>
    </row>
    <row r="38" spans="1:51" s="5" customFormat="1" ht="20.100000000000001" customHeight="1" thickBot="1" x14ac:dyDescent="0.35">
      <c r="A38" s="897" t="s">
        <v>760</v>
      </c>
      <c r="B38" s="897"/>
      <c r="C38" s="897"/>
      <c r="D38" s="897"/>
      <c r="E38" s="897"/>
      <c r="F38" s="897"/>
      <c r="G38" s="897"/>
      <c r="H38" s="897"/>
      <c r="I38" s="897"/>
      <c r="J38" s="897"/>
      <c r="K38" s="897"/>
      <c r="L38" s="897"/>
      <c r="M38" s="897"/>
      <c r="N38" s="897"/>
      <c r="O38" s="897"/>
      <c r="P38" s="898"/>
      <c r="Q38" s="890" t="s">
        <v>681</v>
      </c>
      <c r="R38" s="891"/>
      <c r="S38" s="891"/>
      <c r="T38" s="891"/>
      <c r="U38" s="891"/>
      <c r="V38" s="891"/>
      <c r="W38" s="891"/>
      <c r="X38" s="891"/>
      <c r="Y38" s="891"/>
      <c r="Z38" s="891"/>
      <c r="AA38" s="891"/>
      <c r="AB38" s="891"/>
      <c r="AC38" s="891"/>
      <c r="AD38" s="891"/>
      <c r="AE38" s="891"/>
      <c r="AF38" s="891"/>
      <c r="AG38" s="891"/>
      <c r="AH38" s="891"/>
      <c r="AI38" s="891"/>
      <c r="AJ38" s="891"/>
      <c r="AK38" s="891"/>
      <c r="AL38" s="891"/>
      <c r="AM38" s="891"/>
      <c r="AN38" s="891"/>
      <c r="AO38" s="891"/>
      <c r="AP38" s="891"/>
      <c r="AQ38" s="891"/>
      <c r="AR38" s="891"/>
      <c r="AS38" s="891"/>
      <c r="AT38" s="891"/>
      <c r="AU38" s="891"/>
      <c r="AV38" s="891"/>
      <c r="AW38" s="891"/>
      <c r="AX38" s="891"/>
      <c r="AY38" s="892"/>
    </row>
    <row r="41" spans="1:51" x14ac:dyDescent="0.3">
      <c r="U41" s="48"/>
    </row>
    <row r="45" spans="1:51" x14ac:dyDescent="0.3">
      <c r="I45" s="48"/>
    </row>
    <row r="46" spans="1:51" x14ac:dyDescent="0.3">
      <c r="AA46" s="403"/>
    </row>
  </sheetData>
  <sheetProtection algorithmName="SHA-512" hashValue="0T+oU7tIM+N0W3sIEC6bHNDWfAe2MORRGjXYlr4HG8K+z4jLv6YwSOI6YVy7mxk9Kyc54GsEdwUB/YwkAdRr9Q==" saltValue="Nfb1+tQlooYHmQr+eC74wg==" spinCount="100000" sheet="1" objects="1" scenarios="1"/>
  <mergeCells count="84">
    <mergeCell ref="AE31:AY32"/>
    <mergeCell ref="A35:P35"/>
    <mergeCell ref="AE27:AY27"/>
    <mergeCell ref="AD23:AD24"/>
    <mergeCell ref="A27:P27"/>
    <mergeCell ref="A31:P32"/>
    <mergeCell ref="Q31:AC32"/>
    <mergeCell ref="AD31:AD32"/>
    <mergeCell ref="AD28:AD29"/>
    <mergeCell ref="A38:P38"/>
    <mergeCell ref="Q38:AY38"/>
    <mergeCell ref="Q36:AY36"/>
    <mergeCell ref="A36:P36"/>
    <mergeCell ref="Q34:AY34"/>
    <mergeCell ref="A37:P37"/>
    <mergeCell ref="Q35:AY35"/>
    <mergeCell ref="Q37:AY37"/>
    <mergeCell ref="A34:P34"/>
    <mergeCell ref="A5:P5"/>
    <mergeCell ref="A13:P13"/>
    <mergeCell ref="A14:P14"/>
    <mergeCell ref="A10:P10"/>
    <mergeCell ref="A6:P6"/>
    <mergeCell ref="A7:P7"/>
    <mergeCell ref="A8:P9"/>
    <mergeCell ref="Q5:AC5"/>
    <mergeCell ref="Q4:AC4"/>
    <mergeCell ref="Q7:AC7"/>
    <mergeCell ref="Q10:AC10"/>
    <mergeCell ref="Q6:AC6"/>
    <mergeCell ref="Q8:AC9"/>
    <mergeCell ref="BA4:BO4"/>
    <mergeCell ref="AE11:AY11"/>
    <mergeCell ref="AE15:AY16"/>
    <mergeCell ref="AE17:AY18"/>
    <mergeCell ref="AE12:AY12"/>
    <mergeCell ref="AE13:AY13"/>
    <mergeCell ref="AE14:AY14"/>
    <mergeCell ref="AE8:AY9"/>
    <mergeCell ref="AE5:AY5"/>
    <mergeCell ref="AE10:AY10"/>
    <mergeCell ref="AE6:AY6"/>
    <mergeCell ref="A15:P16"/>
    <mergeCell ref="A11:P11"/>
    <mergeCell ref="A12:P12"/>
    <mergeCell ref="Q26:AC26"/>
    <mergeCell ref="Q28:AC29"/>
    <mergeCell ref="Q11:AC11"/>
    <mergeCell ref="A17:P18"/>
    <mergeCell ref="A28:P29"/>
    <mergeCell ref="A23:P24"/>
    <mergeCell ref="A22:P22"/>
    <mergeCell ref="A26:P26"/>
    <mergeCell ref="A19:P20"/>
    <mergeCell ref="A21:P21"/>
    <mergeCell ref="Q27:AC27"/>
    <mergeCell ref="Q23:AC24"/>
    <mergeCell ref="Q19:AC20"/>
    <mergeCell ref="AD19:AD20"/>
    <mergeCell ref="AE19:AY20"/>
    <mergeCell ref="Q21:AC21"/>
    <mergeCell ref="AE21:AY21"/>
    <mergeCell ref="AD8:AD9"/>
    <mergeCell ref="AD15:AD16"/>
    <mergeCell ref="Q12:AC12"/>
    <mergeCell ref="Q15:AC16"/>
    <mergeCell ref="Q13:AC13"/>
    <mergeCell ref="Q14:AC14"/>
    <mergeCell ref="A2:AD2"/>
    <mergeCell ref="AE23:AY24"/>
    <mergeCell ref="Q30:AC30"/>
    <mergeCell ref="Q22:AC22"/>
    <mergeCell ref="Q17:AC18"/>
    <mergeCell ref="A25:P25"/>
    <mergeCell ref="AD17:AD18"/>
    <mergeCell ref="Q25:AC25"/>
    <mergeCell ref="AE25:AY25"/>
    <mergeCell ref="AE26:AY26"/>
    <mergeCell ref="AE30:AY30"/>
    <mergeCell ref="AE22:AY22"/>
    <mergeCell ref="AE28:AY29"/>
    <mergeCell ref="A30:P30"/>
    <mergeCell ref="A4:P4"/>
    <mergeCell ref="AE7:AY7"/>
  </mergeCells>
  <conditionalFormatting sqref="A5:P29 A30 A31:P32 A34:P38">
    <cfRule type="expression" dxfId="48" priority="1">
      <formula>#REF!</formula>
    </cfRule>
  </conditionalFormatting>
  <conditionalFormatting sqref="AD5:AD8 AD10:AD15 AD17 AD19 AD21:AD28 AD30:AD31">
    <cfRule type="containsText" dxfId="47" priority="3" operator="containsText" text="N/A">
      <formula>NOT(ISERROR(SEARCH("N/A",AD5)))</formula>
    </cfRule>
    <cfRule type="containsText" dxfId="46" priority="4" operator="containsText" text="In progress">
      <formula>NOT(ISERROR(SEARCH("In progress",AD5)))</formula>
    </cfRule>
    <cfRule type="containsText" dxfId="45" priority="5" operator="containsText" text="Completed">
      <formula>NOT(ISERROR(SEARCH("Completed",AD5)))</formula>
    </cfRule>
  </conditionalFormatting>
  <dataValidations count="1">
    <dataValidation type="list" allowBlank="1" showInputMessage="1" showErrorMessage="1" sqref="AD5:AD8 AD10:AD15 AD17 BU6 AD19 AD30:AD31 AD21:AD28" xr:uid="{65A806D0-2D18-42C3-B025-DBD6C1A18008}">
      <formula1>$BU$6:$BU$13</formula1>
    </dataValidation>
  </dataValidations>
  <hyperlinks>
    <hyperlink ref="B5:P5" location="'Department Information'!E3" display="Department Information" xr:uid="{00000000-0004-0000-0300-000000000000}"/>
    <hyperlink ref="B7:P7" location="'County Contact'!A1" display="County Contacts" xr:uid="{00000000-0004-0000-0300-000001000000}"/>
    <hyperlink ref="B10:P10" location="'Communications Info'!A1" display="Communication Info" xr:uid="{00000000-0004-0000-0300-000003000000}"/>
    <hyperlink ref="B11:P11" location="'Governmental Information'!A1" display="Governmental Information" xr:uid="{00000000-0004-0000-0300-000004000000}"/>
    <hyperlink ref="B12:P12" location="'Demographics and Alarms'!A1" display="Demographics  and Alarms" xr:uid="{00000000-0004-0000-0300-000005000000}"/>
    <hyperlink ref="B6:P6" location="'Fire Station Info 1-5'!A1" display="Fire Station Info" xr:uid="{00000000-0004-0000-0300-000006000000}"/>
    <hyperlink ref="B14:P14" location="'Structure Fire Respones'!A1" display="Structure Fire Response" xr:uid="{00000000-0004-0000-0300-000009000000}"/>
    <hyperlink ref="B25:P25" location="'Outside Aid IP'!A1" display="Outside Aid of IP's" xr:uid="{00000000-0004-0000-0300-00000B000000}"/>
    <hyperlink ref="B26:P26" location="'Water System 1'!A1" display="Water System" xr:uid="{00000000-0004-0000-0300-00000C000000}"/>
    <hyperlink ref="B22:P22" location="'Instructions (2)'!A1" display="Training Sheets" xr:uid="{00000000-0004-0000-0300-00000E000000}"/>
    <hyperlink ref="B27:P27" location="'Static Water Point'!A1" display="Static Water Points **" xr:uid="{00000000-0004-0000-0300-000011000000}"/>
    <hyperlink ref="B13:P13" location="'Personnel and On Duty Staffing'!A1" display="Personnel and On Duty Staffing" xr:uid="{00000000-0004-0000-0300-000008000000}"/>
    <hyperlink ref="B8:P9" location="'City or Town Contact'!A1" display="City or Town Contacts" xr:uid="{83ADE8B0-B7F4-44D8-9615-ED5F16E6586A}"/>
    <hyperlink ref="B15:P16" location="'Automatic Response'!A1" display="Automatic Aid Response" xr:uid="{BF0B9FD3-246B-46B7-8B32-784D22CA7726}"/>
    <hyperlink ref="B28:P29" location="'Alternate Water Supply'!A1" display="Alternate Water Supply" xr:uid="{DBDA2438-715A-4055-ABC2-2B33A9EF2400}"/>
    <hyperlink ref="B23:P24" location="'Community Risk Worksheets'!A1" display="Community Risk Reduction" xr:uid="{76FD3C4C-5721-420D-9917-AFAD0CDBAA22}"/>
    <hyperlink ref="B31:P32" location="'Instructions (3)'!A1" display="Deployment Performance *" xr:uid="{DCAA5299-63A3-4C0E-891D-73A616CD1404}"/>
    <hyperlink ref="B34:P34" location="'Personnel Deduction Cal'!A1" display="Personnel Calculator" xr:uid="{A7E8FE26-7661-4A2B-8705-E7D16B7A202D}"/>
    <hyperlink ref="B35:P35" r:id="rId1" display="Save File To the &quot;G&quot; Drive" xr:uid="{8B491D92-867D-49F6-8EEE-5FE4DF8DEAC8}"/>
    <hyperlink ref="B37:P37" r:id="rId2" display="Personnel Calculator" xr:uid="{D28D2118-5E1A-451C-9338-DD296D7D7063}"/>
    <hyperlink ref="B36:P36" r:id="rId3" display="Submit EDA" xr:uid="{009E514F-1CCC-42C1-A422-02AF2AF90CEC}"/>
    <hyperlink ref="B38:P38" location="'Inspector Notes'!A1" display="Inspectors Notes" xr:uid="{737C553D-B051-47D2-8FB2-46B6C0C1BC60}"/>
    <hyperlink ref="B30:P30" location="'Alternate Water Appartus List'!A1" display="Water Haul Apparatus List" xr:uid="{7C594EAC-78E4-440C-B969-69A789D8ACA5}"/>
    <hyperlink ref="A17" location="'Auto Aid Worksheet'!A1" display="Automatic Aid Departments" xr:uid="{7BF60C28-B87E-40AC-BCD9-882CF0E580DD}"/>
    <hyperlink ref="A19" location="'Auto Aid Worksheet'!A1" display="Automatic Aid Departments" xr:uid="{35C7AEA2-24BC-45F1-BA60-4CAEBAD19FCE}"/>
    <hyperlink ref="A19:P20" location="'Auto Aid Worksheet'!A1" display="Automatic Aid Worksheets" xr:uid="{5797B9F7-F20F-416D-80C4-F495CDD66188}"/>
    <hyperlink ref="B21:P21" location="'Outside Aid IP'!A1" display="Outside Aid of IP's" xr:uid="{A0B4781A-0341-418B-A802-EA5D4EA1E21A}"/>
    <hyperlink ref="A21:P21" location="'Apparatus Sheet'!A1" display="Apparatus Sheets" xr:uid="{5C01A4E2-DB67-4A41-B95D-B0C180C291CF}"/>
  </hyperlinks>
  <pageMargins left="0.25" right="0.25" top="0.75" bottom="0.75" header="0.3" footer="0.3"/>
  <pageSetup scale="86" fitToHeight="0" orientation="landscape" r:id="rId4"/>
  <headerFooter>
    <oddHeader>&amp;C&amp;G</oddHeader>
  </headerFooter>
  <drawing r:id="rId5"/>
  <legacyDrawingHF r:id="rId6"/>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C505DD-2F5B-4EB8-AF54-F192A1338FC5}">
  <sheetPr>
    <tabColor theme="2" tint="-0.89999084444715716"/>
    <pageSetUpPr fitToPage="1"/>
  </sheetPr>
  <dimension ref="C1:BP44"/>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294</v>
      </c>
      <c r="AL1" s="1539"/>
      <c r="AM1" s="1539"/>
      <c r="AN1" s="1539"/>
      <c r="AO1" s="1539"/>
      <c r="AP1" s="1539"/>
      <c r="BD1" s="692"/>
    </row>
    <row r="2" spans="3:68" ht="19.649999999999999"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649999999999999"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649999999999999"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649999999999999"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BD5" s="132"/>
      <c r="BE5" s="133"/>
      <c r="BF5" s="133"/>
      <c r="BG5" s="134"/>
      <c r="BH5" s="133"/>
      <c r="BK5" s="5">
        <v>1250</v>
      </c>
      <c r="BL5" s="5" t="s">
        <v>41</v>
      </c>
      <c r="BM5" s="5" t="s">
        <v>266</v>
      </c>
      <c r="BN5" s="5" t="s">
        <v>267</v>
      </c>
      <c r="BP5" s="5" t="s">
        <v>257</v>
      </c>
    </row>
    <row r="6" spans="3:68" s="5" customFormat="1" ht="19.649999999999999"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649999999999999"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649999999999999"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649999999999999"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649999999999999"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649999999999999"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649999999999999"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649999999999999"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649999999999999"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649999999999999"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649999999999999"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6" s="5" customFormat="1" ht="19.649999999999999"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6" s="5" customFormat="1" ht="19.649999999999999"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row>
    <row r="19" spans="3:56" s="5" customFormat="1" ht="19.649999999999999"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6" s="5" customFormat="1" ht="19.649999999999999"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6" s="5" customFormat="1" ht="19.649999999999999"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6" s="5" customFormat="1" ht="19.649999999999999"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6" s="5" customFormat="1" ht="19.649999999999999"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6" s="5" customFormat="1" ht="19.649999999999999"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6" s="5" customFormat="1" ht="19.649999999999999"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6" s="5" customFormat="1" ht="19.649999999999999"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6" s="5" customFormat="1" ht="19.649999999999999"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6" s="5" customFormat="1" ht="19.649999999999999"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6" s="5" customFormat="1" ht="19.649999999999999"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6" s="5" customFormat="1" ht="19.649999999999999"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6" s="5" customFormat="1" ht="19.649999999999999"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6" s="5" customFormat="1" ht="19.649999999999999"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649999999999999"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649999999999999"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649999999999999"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649999999999999"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649999999999999"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649999999999999"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649999999999999"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649999999999999"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649999999999999"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649999999999999"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649999999999999"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p6TOHa+/LjeKJaX0mkE4Tl/ndP/JZonutZwmz5LY6VYLVKMfs93g5+n5Ibyn1yoNxMpIgIRqqDKBkseXtW/gXQ==" saltValue="IHERjYa7QBXkT61vwT3O0Q=="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list" allowBlank="1" showInputMessage="1" showErrorMessage="1" sqref="AO5:AP5 W37:W38" xr:uid="{0BDE29EA-3355-4094-9818-7FA7CB90897F}">
      <formula1>$BL$4:$BL$5</formula1>
    </dataValidation>
    <dataValidation type="list" allowBlank="1" showInputMessage="1" showErrorMessage="1" sqref="K11:N11" xr:uid="{E29A4C2B-A898-4BD6-8C9B-3E8E892DBA51}">
      <formula1>$BM$9:$BM$11</formula1>
    </dataValidation>
    <dataValidation type="list" allowBlank="1" showInputMessage="1" showErrorMessage="1" sqref="AI11" xr:uid="{2714C169-71FA-4C09-89D8-B9E9D783EDC8}">
      <formula1>$BM$4:$BM$8</formula1>
    </dataValidation>
    <dataValidation type="list" allowBlank="1" showInputMessage="1" showErrorMessage="1" sqref="AN26:AP35" xr:uid="{9910B9A9-7774-42EC-89E2-B03683510A07}">
      <formula1>$BL$3:$BL$5</formula1>
    </dataValidation>
    <dataValidation type="list" allowBlank="1" showInputMessage="1" showErrorMessage="1" sqref="AD2:AH2" xr:uid="{9B19160B-AABC-4C89-97DE-B6D938AD8BBF}">
      <formula1>$BP$4:$BP$13</formula1>
    </dataValidation>
    <dataValidation type="whole" errorStyle="information" allowBlank="1" showInputMessage="1" showErrorMessage="1" error="This cell must be a number" sqref="T19:V20 T15:V17 T22:V22 T25:V31 T33:V33 T37:V37 T39:V41 T43:V43 AN20:AP24 AN14:AP18" xr:uid="{41527F62-583E-487F-B639-C815BE8B16E9}">
      <formula1>0</formula1>
      <formula2>5000</formula2>
    </dataValidation>
  </dataValidations>
  <hyperlinks>
    <hyperlink ref="AT6" location="'Apparatus Sheet'!A1" display="'Apparatus Sheet'!A1" xr:uid="{E9619BB6-B6C1-41DE-B322-8C21E899FB98}"/>
    <hyperlink ref="AV6" location="'Apparatus Sheet (16)'!A1" display="'Apparatus Sheet (16)'!A1" xr:uid="{05116782-B77F-4729-A757-B042F429570B}"/>
    <hyperlink ref="AT7" location="'Apparatus Sheet (2)'!A1" display="'Apparatus Sheet (2)'!A1" xr:uid="{01FB26BE-0234-4D3D-82AA-EBD5D3544E06}"/>
    <hyperlink ref="AV7" location="'Apparatus Sheet (17)'!A1" display="'Apparatus Sheet (17)'!A1" xr:uid="{E21A6F73-3105-4ACA-ACD3-0809974D8B79}"/>
    <hyperlink ref="AT8" location="'Apparatus Sheet (9)'!A1" display="'Apparatus Sheet (9)'!A1" xr:uid="{DE9B6A7F-0F10-439D-B14C-1FB0B37D83E1}"/>
    <hyperlink ref="AV8" location="'Apparatus Sheet (18)'!A1" display="'Apparatus Sheet (18)'!A1" xr:uid="{B4E2A359-86B5-45C5-82E9-612E0F327A7E}"/>
    <hyperlink ref="AT9" location="'Apparatus Sheet (4)'!A1" display="'Apparatus Sheet (4)'!A1" xr:uid="{18041A19-ED42-4BA6-93F1-A0D5E46B582A}"/>
    <hyperlink ref="AV9" location="'Apparatus Sheet (19)'!A1" display="'Apparatus Sheet (19)'!A1" xr:uid="{96A3FA7C-5187-45DA-A992-D03A52281A57}"/>
    <hyperlink ref="AT10" location="'Apparatus Sheet (5)'!A1" display="'Apparatus Sheet (5)'!A1" xr:uid="{BCD25572-8C2B-45FB-8394-DF9BF53AC7E4}"/>
    <hyperlink ref="AV10" location="'Apparatus Sheet (20)'!A1" display="'Apparatus Sheet (20)'!A1" xr:uid="{FD653483-D484-459A-88A8-76183844DB8C}"/>
    <hyperlink ref="AT11" location="'Apparatus Sheet (6)'!A1" display="'Apparatus Sheet (6)'!A1" xr:uid="{3C8A9810-7472-4398-9AC9-C0AF6C0EB46B}"/>
    <hyperlink ref="AV11" location="'Apparatus Sheet (21)'!A1" display="'Apparatus Sheet (21)'!A1" xr:uid="{DBFAED76-CFAB-481E-B616-0D45C69345DB}"/>
    <hyperlink ref="AT12" location="'Apparatus Sheet (7)'!A1" display="'Apparatus Sheet (7)'!A1" xr:uid="{E986E9C0-B73D-4667-B165-CC590BA0028B}"/>
    <hyperlink ref="AV12" location="'Apparatus Sheet (22)'!A1" display="'Apparatus Sheet (22)'!A1" xr:uid="{B1081343-8094-4BA9-B590-E43A00393D4B}"/>
    <hyperlink ref="AT13" location="'Apparatus Sheet (8)'!A1" display="'Apparatus Sheet (8)'!A1" xr:uid="{72F7B86A-1927-4646-9EC2-507E30E9C2EF}"/>
    <hyperlink ref="AV13" location="'Apparatus Sheet (23)'!A1" display="'Apparatus Sheet (23)'!A1" xr:uid="{50BE7F11-89AF-4529-9320-8E4F5C24A1B3}"/>
    <hyperlink ref="AT14" location="'Apparatus Sheet (9)'!A1" display="'Apparatus Sheet (9)'!A1" xr:uid="{088ABC14-A025-4903-9DE5-17B204D6F4D2}"/>
    <hyperlink ref="AV14" location="'Apparatus Sheet (24)'!A1" display="'Apparatus Sheet (24)'!A1" xr:uid="{B0445172-BB33-4C03-AE01-5E79E38B2953}"/>
    <hyperlink ref="AT15" location="'Apparatus Sheet (10)'!A1" display="'Apparatus Sheet (10)'!A1" xr:uid="{25738DB2-DB3C-44A6-928E-33095889F966}"/>
    <hyperlink ref="AV15" location="'Apparatus Sheet (25)'!A1" display="'Apparatus Sheet (25)'!A1" xr:uid="{FBC95899-3346-4BC3-B53E-D1AFC849EBA9}"/>
    <hyperlink ref="AT16" location="'Apparatus Sheet (11)'!A1" display="'Apparatus Sheet (11)'!A1" xr:uid="{7B53F17C-B712-4951-AB70-50389D809EF7}"/>
    <hyperlink ref="AV16" location="'Apparatus Sheet (26)'!A1" display="'Apparatus Sheet (26)'!A1" xr:uid="{17938631-9694-458B-84E5-020E619FB2AF}"/>
    <hyperlink ref="AT17" location="'Apparatus Sheet (12)'!A1" display="'Apparatus Sheet (12)'!A1" xr:uid="{68DB018D-93DD-4EB4-AFD1-C34C5C37A313}"/>
    <hyperlink ref="AV17" location="'Apparatus Sheet (27)'!A1" display="'Apparatus Sheet (27)'!A1" xr:uid="{3F30E2B1-53AC-4BD5-8F80-B715401AF7EE}"/>
    <hyperlink ref="AT18" location="'Apparatus Sheet (13)'!A1" display="'Apparatus Sheet (13)'!A1" xr:uid="{668D813A-1054-468F-ACED-E90579701760}"/>
    <hyperlink ref="AV18" location="'Apparatus Sheet (28)'!A1" display="'Apparatus Sheet (28)'!A1" xr:uid="{B5F4CD77-6FF6-4EA7-9405-E0B7FD5A1A6F}"/>
    <hyperlink ref="AT19" location="'Apparatus Sheet (14)'!A1" display="'Apparatus Sheet (14)'!A1" xr:uid="{4611E91B-753B-42E3-9B72-E57D9136DB87}"/>
    <hyperlink ref="AV19" location="'Apparatus Sheet (29)'!A1" display="'Apparatus Sheet (29)'!A1" xr:uid="{E69EEAA0-10B6-44EE-A117-A2019508C0A0}"/>
    <hyperlink ref="AT20" location="'Apparatus Sheet (15)'!A1" display="'Apparatus Sheet (15)'!A1" xr:uid="{E0D31197-730D-4DEB-B55A-770F1C26B85D}"/>
    <hyperlink ref="AV20" location="'Apparatus Sheet (30)'!A1" display="'Apparatus Sheet (30)'!A1" xr:uid="{8C7E2878-EE75-4D2E-82BB-4C457A0DA21F}"/>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60F714DB-1A99-47CA-87E3-139445E881FD}">
          <x14:formula1>
            <xm:f>'Fire Station Info 1-5'!$AA$3:$AA$28</xm:f>
          </x14:formula1>
          <xm:sqref>AB3:AP3</xm:sqref>
        </x14:dataValidation>
      </x14:dataValidations>
    </ext>
  </extLst>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E1D00-0289-4794-A256-83A268F27E70}">
  <sheetPr>
    <tabColor theme="2" tint="-0.89999084444715716"/>
    <pageSetUpPr fitToPage="1"/>
  </sheetPr>
  <dimension ref="C1:BP44"/>
  <sheetViews>
    <sheetView showGridLines="0" showRowColHeaders="0" zoomScaleNormal="100" workbookViewId="0">
      <selection activeCell="AT6" sqref="AT6"/>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301</v>
      </c>
      <c r="AL1" s="1539"/>
      <c r="AM1" s="1539"/>
      <c r="AN1" s="1539"/>
      <c r="AO1" s="1539"/>
      <c r="AP1" s="1539"/>
      <c r="BD1" s="692"/>
    </row>
    <row r="2" spans="3:68" ht="19.649999999999999"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649999999999999"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649999999999999"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649999999999999"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BD5" s="132"/>
      <c r="BE5" s="133"/>
      <c r="BF5" s="133"/>
      <c r="BG5" s="134"/>
      <c r="BH5" s="133"/>
      <c r="BK5" s="5">
        <v>1250</v>
      </c>
      <c r="BL5" s="5" t="s">
        <v>41</v>
      </c>
      <c r="BM5" s="5" t="s">
        <v>266</v>
      </c>
      <c r="BN5" s="5" t="s">
        <v>267</v>
      </c>
      <c r="BP5" s="5" t="s">
        <v>257</v>
      </c>
    </row>
    <row r="6" spans="3:68" s="5" customFormat="1" ht="19.649999999999999"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649999999999999"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649999999999999"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649999999999999"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649999999999999"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649999999999999"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649999999999999"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649999999999999"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649999999999999"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649999999999999"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649999999999999"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6" s="5" customFormat="1" ht="19.649999999999999"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6" s="5" customFormat="1" ht="19.649999999999999"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row>
    <row r="19" spans="3:56" s="5" customFormat="1" ht="19.649999999999999"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6" s="5" customFormat="1" ht="19.649999999999999"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6" s="5" customFormat="1" ht="19.649999999999999"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6" s="5" customFormat="1" ht="19.649999999999999"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6" s="5" customFormat="1" ht="19.649999999999999"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6" s="5" customFormat="1" ht="19.649999999999999"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6" s="5" customFormat="1" ht="19.649999999999999"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6" s="5" customFormat="1" ht="19.649999999999999"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6" s="5" customFormat="1" ht="19.649999999999999"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6" s="5" customFormat="1" ht="19.649999999999999"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6" s="5" customFormat="1" ht="19.649999999999999"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6" s="5" customFormat="1" ht="19.649999999999999"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6" s="5" customFormat="1" ht="19.649999999999999"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6" s="5" customFormat="1" ht="19.649999999999999"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649999999999999"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649999999999999"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649999999999999"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649999999999999"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649999999999999"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649999999999999"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649999999999999"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649999999999999"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649999999999999"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649999999999999"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649999999999999"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I2eF02MFcyoxPzb5+cMo84h5WfWhuaJo/5UplBL3veaXO9semACNeDlq7CA2ybRDJoj2wdx0cYvtaGR/gCYtlg==" saltValue="WLC2RhGwnRyBpXK8VI7pLQ=="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whole" errorStyle="information" allowBlank="1" showInputMessage="1" showErrorMessage="1" error="This cell must be a number" sqref="T19:V20 T15:V17 T22:V22 T25:V31 T33:V33 T37:V37 T39:V41 T43:V43 AN20:AP24 AN14:AP18" xr:uid="{FBA786E0-97DB-4965-A7DF-D6F5D5063AA6}">
      <formula1>0</formula1>
      <formula2>5000</formula2>
    </dataValidation>
    <dataValidation type="list" allowBlank="1" showInputMessage="1" showErrorMessage="1" sqref="AD2:AH2" xr:uid="{8A7F916E-BC87-4129-A57C-E4EA0E55AE1A}">
      <formula1>$BP$4:$BP$13</formula1>
    </dataValidation>
    <dataValidation type="list" allowBlank="1" showInputMessage="1" showErrorMessage="1" sqref="AN26:AP35" xr:uid="{6A873E9D-3EEB-49DE-A5D5-EF8BF8DE0296}">
      <formula1>$BL$3:$BL$5</formula1>
    </dataValidation>
    <dataValidation type="list" allowBlank="1" showInputMessage="1" showErrorMessage="1" sqref="AI11" xr:uid="{3C3C8FB1-AFEF-4CDA-B713-C229A6EBF318}">
      <formula1>$BM$4:$BM$8</formula1>
    </dataValidation>
    <dataValidation type="list" allowBlank="1" showInputMessage="1" showErrorMessage="1" sqref="K11:N11" xr:uid="{A9ED3F0C-9128-4F5B-B263-B49F5A201220}">
      <formula1>$BM$9:$BM$11</formula1>
    </dataValidation>
    <dataValidation type="list" allowBlank="1" showInputMessage="1" showErrorMessage="1" sqref="AO5:AP5 W37:W38" xr:uid="{F37EDA74-1ECA-4084-9457-1C0D549B221B}">
      <formula1>$BL$4:$BL$5</formula1>
    </dataValidation>
  </dataValidations>
  <hyperlinks>
    <hyperlink ref="AT6" location="'Apparatus Sheet'!A1" display="'Apparatus Sheet'!A1" xr:uid="{8A534973-2625-4DFD-95D1-C9BFA0EE3CEB}"/>
    <hyperlink ref="AV6" location="'Apparatus Sheet (16)'!A1" display="'Apparatus Sheet (16)'!A1" xr:uid="{6FF938EE-D0CF-4E89-A518-6A1C10CBCA15}"/>
    <hyperlink ref="AT7" location="'Apparatus Sheet (2)'!A1" display="'Apparatus Sheet (2)'!A1" xr:uid="{427AC10A-9496-4303-85C1-D9B684B7D0E4}"/>
    <hyperlink ref="AV7" location="'Apparatus Sheet (17)'!A1" display="'Apparatus Sheet (17)'!A1" xr:uid="{7D2D911D-D029-4E70-9CC0-E1CDDDBCFAF1}"/>
    <hyperlink ref="AT8" location="'Apparatus Sheet (10)'!A1" display="'Apparatus Sheet (10)'!A1" xr:uid="{5BE7FECD-29EB-46DD-92DB-67FDDC89A991}"/>
    <hyperlink ref="AV8" location="'Apparatus Sheet (18)'!A1" display="'Apparatus Sheet (18)'!A1" xr:uid="{6FBFFD5D-F42F-4BB5-9473-2855858E73BA}"/>
    <hyperlink ref="AT9" location="'Apparatus Sheet (4)'!A1" display="'Apparatus Sheet (4)'!A1" xr:uid="{FB572C6D-791D-42EA-A18A-0A81238BA55C}"/>
    <hyperlink ref="AV9" location="'Apparatus Sheet (19)'!A1" display="'Apparatus Sheet (19)'!A1" xr:uid="{3748DD9D-A2B9-4011-929E-66B751DA2D8B}"/>
    <hyperlink ref="AT10" location="'Apparatus Sheet (5)'!A1" display="'Apparatus Sheet (5)'!A1" xr:uid="{0E409134-BADC-40B7-8FF8-B8A6E7FADF88}"/>
    <hyperlink ref="AV10" location="'Apparatus Sheet (20)'!A1" display="'Apparatus Sheet (20)'!A1" xr:uid="{1F52BCAB-7873-41F8-9B61-017F51F005BA}"/>
    <hyperlink ref="AT11" location="'Apparatus Sheet (6)'!A1" display="'Apparatus Sheet (6)'!A1" xr:uid="{8B343E93-4B50-4F8B-B324-4B64A5167F32}"/>
    <hyperlink ref="AV11" location="'Apparatus Sheet (21)'!A1" display="'Apparatus Sheet (21)'!A1" xr:uid="{D6B31C79-5FAA-4E17-B36E-404912B5FE42}"/>
    <hyperlink ref="AT12" location="'Apparatus Sheet (7)'!A1" display="'Apparatus Sheet (7)'!A1" xr:uid="{63F8B418-04C5-406D-98D3-16A2FB9D7A70}"/>
    <hyperlink ref="AV12" location="'Apparatus Sheet (22)'!A1" display="'Apparatus Sheet (22)'!A1" xr:uid="{19A8C46C-8D40-4BFE-A515-068065202EAD}"/>
    <hyperlink ref="AT13" location="'Apparatus Sheet (8)'!A1" display="'Apparatus Sheet (8)'!A1" xr:uid="{008A3A84-2463-4C02-9F89-83452EBD3651}"/>
    <hyperlink ref="AV13" location="'Apparatus Sheet (23)'!A1" display="'Apparatus Sheet (23)'!A1" xr:uid="{B5C42A9E-4137-4DEA-9DF7-DFE11A65ABE7}"/>
    <hyperlink ref="AT14" location="'Apparatus Sheet (9)'!A1" display="'Apparatus Sheet (9)'!A1" xr:uid="{840BD54F-87DE-419A-81FF-C05E73202EBA}"/>
    <hyperlink ref="AV14" location="'Apparatus Sheet (24)'!A1" display="'Apparatus Sheet (24)'!A1" xr:uid="{35BD97A5-3840-451D-8D65-D3E3283A89B1}"/>
    <hyperlink ref="AT15" location="'Apparatus Sheet (10)'!A1" display="'Apparatus Sheet (10)'!A1" xr:uid="{12DAF3D2-6C30-45DB-8026-4E06CDD6EFE2}"/>
    <hyperlink ref="AV15" location="'Apparatus Sheet (25)'!A1" display="'Apparatus Sheet (25)'!A1" xr:uid="{A6328376-7123-4381-970A-F1820897032C}"/>
    <hyperlink ref="AT16" location="'Apparatus Sheet (11)'!A1" display="'Apparatus Sheet (11)'!A1" xr:uid="{AB1C9D37-D5A1-4967-9BFC-10C2E0FAE971}"/>
    <hyperlink ref="AV16" location="'Apparatus Sheet (26)'!A1" display="'Apparatus Sheet (26)'!A1" xr:uid="{8120D2BC-F449-4455-90FD-A77FAA9C169D}"/>
    <hyperlink ref="AT17" location="'Apparatus Sheet (12)'!A1" display="'Apparatus Sheet (12)'!A1" xr:uid="{1D51C051-2EBC-4A46-A6FE-3C0C5A0FF56C}"/>
    <hyperlink ref="AV17" location="'Apparatus Sheet (27)'!A1" display="'Apparatus Sheet (27)'!A1" xr:uid="{7842D79D-0078-471B-9019-AB2970F1792F}"/>
    <hyperlink ref="AT18" location="'Apparatus Sheet (13)'!A1" display="'Apparatus Sheet (13)'!A1" xr:uid="{84312243-460C-490C-A18A-29EE2D5897D0}"/>
    <hyperlink ref="AV18" location="'Apparatus Sheet (28)'!A1" display="'Apparatus Sheet (28)'!A1" xr:uid="{8C5795FF-E2DE-43BF-9AFC-13ED1BC22476}"/>
    <hyperlink ref="AT19" location="'Apparatus Sheet (14)'!A1" display="'Apparatus Sheet (14)'!A1" xr:uid="{434E227C-2450-4F57-91BD-F86EF31AC7B5}"/>
    <hyperlink ref="AV19" location="'Apparatus Sheet (29)'!A1" display="'Apparatus Sheet (29)'!A1" xr:uid="{DD83672E-4A1B-4090-AD51-A1C7F8A68332}"/>
    <hyperlink ref="AT20" location="'Apparatus Sheet (15)'!A1" display="'Apparatus Sheet (15)'!A1" xr:uid="{C547DC4D-1BA7-44D6-AEE5-1563B71A1685}"/>
    <hyperlink ref="AV20" location="'Apparatus Sheet (30)'!A1" display="'Apparatus Sheet (30)'!A1" xr:uid="{F95449CB-AC16-451A-9CDD-DF025E4F1A4E}"/>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0873F155-13A8-4381-81C0-E7600DC3FBEA}">
          <x14:formula1>
            <xm:f>'Fire Station Info 1-5'!$AA$3:$AA$28</xm:f>
          </x14:formula1>
          <xm:sqref>AB3:AP3</xm:sqref>
        </x14:dataValidation>
      </x14:dataValidations>
    </ext>
  </extLst>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92801-9626-4E34-9671-0A40D9944E3E}">
  <sheetPr>
    <tabColor theme="2" tint="-0.89999084444715716"/>
    <pageSetUpPr fitToPage="1"/>
  </sheetPr>
  <dimension ref="C1:BP44"/>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249</v>
      </c>
      <c r="AL1" s="1539"/>
      <c r="AM1" s="1539"/>
      <c r="AN1" s="1539"/>
      <c r="AO1" s="1539"/>
      <c r="AP1" s="1539"/>
      <c r="BD1" s="692"/>
    </row>
    <row r="2" spans="3:68" ht="19.2"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2"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2"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2"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BD5" s="132"/>
      <c r="BE5" s="133"/>
      <c r="BF5" s="133"/>
      <c r="BG5" s="134"/>
      <c r="BH5" s="133"/>
      <c r="BK5" s="5">
        <v>1250</v>
      </c>
      <c r="BL5" s="5" t="s">
        <v>41</v>
      </c>
      <c r="BM5" s="5" t="s">
        <v>266</v>
      </c>
      <c r="BN5" s="5" t="s">
        <v>267</v>
      </c>
      <c r="BP5" s="5" t="s">
        <v>257</v>
      </c>
    </row>
    <row r="6" spans="3:68" s="5" customFormat="1" ht="19.2"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2"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2"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2"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2"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2"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2"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2"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2"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2"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2"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6" s="5" customFormat="1" ht="19.2"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6" s="5" customFormat="1" ht="19.2"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row>
    <row r="19" spans="3:56" s="5" customFormat="1" ht="19.2"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6" s="5" customFormat="1" ht="19.2"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6" s="5" customFormat="1" ht="19.2"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6" s="5" customFormat="1" ht="19.2"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6" s="5" customFormat="1" ht="19.2"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6" s="5" customFormat="1" ht="19.2"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6" s="5" customFormat="1" ht="19.2"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6" s="5" customFormat="1" ht="19.2"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6" s="5" customFormat="1" ht="19.2"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6" s="5" customFormat="1" ht="19.2"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6" s="5" customFormat="1" ht="19.2"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6" s="5" customFormat="1" ht="19.2"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6" s="5" customFormat="1" ht="19.2"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6" s="5" customFormat="1" ht="19.2"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2"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2"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2"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2"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2"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2"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2"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2"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2"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2"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2"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GhzlDy0AKstbWt3R8bB2UYiE2urM8pm8dBDDcz4LcA1GpwS9YA+BGoZYeIdi6Ykf6tUmx/3gpIiFcMe8POIXTA==" saltValue="BixtVWv4gDH0N+bzSYxNww=="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list" allowBlank="1" showInputMessage="1" showErrorMessage="1" sqref="AO5:AP5 W37:W38" xr:uid="{DD85B9F6-E45C-4170-9E58-F7C867D239E6}">
      <formula1>$BL$4:$BL$5</formula1>
    </dataValidation>
    <dataValidation type="list" allowBlank="1" showInputMessage="1" showErrorMessage="1" sqref="K11:N11" xr:uid="{5F23481E-EA2A-44A5-A7C3-664D1A6DBB20}">
      <formula1>$BM$9:$BM$11</formula1>
    </dataValidation>
    <dataValidation type="list" allowBlank="1" showInputMessage="1" showErrorMessage="1" sqref="AI11" xr:uid="{FC4C31E8-513D-4B6E-B195-07E5D3CD0803}">
      <formula1>$BM$4:$BM$8</formula1>
    </dataValidation>
    <dataValidation type="list" allowBlank="1" showInputMessage="1" showErrorMessage="1" sqref="AN26:AP35" xr:uid="{6CD09857-301C-4F5C-B7C6-56F11C024962}">
      <formula1>$BL$3:$BL$5</formula1>
    </dataValidation>
    <dataValidation type="list" allowBlank="1" showInputMessage="1" showErrorMessage="1" sqref="AD2:AH2" xr:uid="{892A98D8-63E7-413E-BB3C-1C10D93D5023}">
      <formula1>$BP$4:$BP$13</formula1>
    </dataValidation>
    <dataValidation type="whole" errorStyle="information" allowBlank="1" showInputMessage="1" showErrorMessage="1" error="This cell must be a number" sqref="T19:V20 T15:V17 T22:V22 T25:V31 T33:V33 T37:V37 T39:V41 T43:V43 AN20:AP24 AN14:AP18" xr:uid="{37A58706-DE02-4F00-944D-B29D3FA0A659}">
      <formula1>0</formula1>
      <formula2>5000</formula2>
    </dataValidation>
  </dataValidations>
  <hyperlinks>
    <hyperlink ref="AT6" location="'Apparatus Sheet'!A1" display="'Apparatus Sheet'!A1" xr:uid="{577194D5-59F8-4E93-AF83-141EE1EC3DAB}"/>
    <hyperlink ref="AV6" location="'Apparatus Sheet (16)'!A1" display="'Apparatus Sheet (16)'!A1" xr:uid="{57E0991A-7E29-42D0-9A26-9E316A69D44D}"/>
    <hyperlink ref="AT7" location="'Apparatus Sheet (2)'!A1" display="'Apparatus Sheet (2)'!A1" xr:uid="{AB968765-D160-408E-80D8-6F229BCC16DF}"/>
    <hyperlink ref="AV7" location="'Apparatus Sheet (17)'!A1" display="'Apparatus Sheet (17)'!A1" xr:uid="{FF9D874C-D56B-4D9C-BA8B-2D975FDD7722}"/>
    <hyperlink ref="AT8" location="'Apparatus Sheet (11)'!A1" display="'Apparatus Sheet (11)'!A1" xr:uid="{073A3367-FD3A-480A-80E6-DCB8923A15FD}"/>
    <hyperlink ref="AV8" location="'Apparatus Sheet (18)'!A1" display="'Apparatus Sheet (18)'!A1" xr:uid="{FA1D2E8D-C156-49AB-8A02-0B7B76C75588}"/>
    <hyperlink ref="AT9" location="'Apparatus Sheet (4)'!A1" display="'Apparatus Sheet (4)'!A1" xr:uid="{583B5FAA-7AA2-4966-919D-F6207BDF22B3}"/>
    <hyperlink ref="AV9" location="'Apparatus Sheet (19)'!A1" display="'Apparatus Sheet (19)'!A1" xr:uid="{EAFFDFD0-12C6-485C-AE37-D3BCCD166EB0}"/>
    <hyperlink ref="AT10" location="'Apparatus Sheet (5)'!A1" display="'Apparatus Sheet (5)'!A1" xr:uid="{4C9A99D6-5A47-400F-927D-0E35CEA63317}"/>
    <hyperlink ref="AV10" location="'Apparatus Sheet (20)'!A1" display="'Apparatus Sheet (20)'!A1" xr:uid="{B07C32B1-467D-4DF8-A6F1-15A0B656048E}"/>
    <hyperlink ref="AT11" location="'Apparatus Sheet (6)'!A1" display="'Apparatus Sheet (6)'!A1" xr:uid="{4C96D6A6-095E-4267-AEBA-0EBA316A74DD}"/>
    <hyperlink ref="AV11" location="'Apparatus Sheet (21)'!A1" display="'Apparatus Sheet (21)'!A1" xr:uid="{D61BA30F-5763-483D-BE58-438BFC28A566}"/>
    <hyperlink ref="AT12" location="'Apparatus Sheet (7)'!A1" display="'Apparatus Sheet (7)'!A1" xr:uid="{0B8D13F6-5DD9-404F-A133-30201968C4AC}"/>
    <hyperlink ref="AV12" location="'Apparatus Sheet (22)'!A1" display="'Apparatus Sheet (22)'!A1" xr:uid="{0E261CC3-29A3-4DAA-9ABE-013414E75F99}"/>
    <hyperlink ref="AT13" location="'Apparatus Sheet (8)'!A1" display="'Apparatus Sheet (8)'!A1" xr:uid="{2A2F1F48-4740-41A0-8F0A-54D199362CF2}"/>
    <hyperlink ref="AV13" location="'Apparatus Sheet (23)'!A1" display="'Apparatus Sheet (23)'!A1" xr:uid="{34ED4E58-D855-4203-8217-EE90358AE1C3}"/>
    <hyperlink ref="AT14" location="'Apparatus Sheet (9)'!A1" display="'Apparatus Sheet (9)'!A1" xr:uid="{DB7920CE-3BB0-4E8F-B3DC-5044475B2913}"/>
    <hyperlink ref="AV14" location="'Apparatus Sheet (24)'!A1" display="'Apparatus Sheet (24)'!A1" xr:uid="{82FC3A85-1F3D-433B-8B8B-B04CDB155E33}"/>
    <hyperlink ref="AT15" location="'Apparatus Sheet (10)'!A1" display="'Apparatus Sheet (10)'!A1" xr:uid="{0839EF57-EB0F-487F-85CE-D42C2ABBADC8}"/>
    <hyperlink ref="AV15" location="'Apparatus Sheet (25)'!A1" display="'Apparatus Sheet (25)'!A1" xr:uid="{A291C5CB-390C-48C2-AAFB-34094E79406C}"/>
    <hyperlink ref="AT16" location="'Apparatus Sheet (11)'!A1" display="'Apparatus Sheet (11)'!A1" xr:uid="{D5353D25-4FD8-487E-B00E-73464F586F3D}"/>
    <hyperlink ref="AV16" location="'Apparatus Sheet (26)'!A1" display="'Apparatus Sheet (26)'!A1" xr:uid="{72EAF921-BC3D-49C4-90AA-24C1A7B20E7D}"/>
    <hyperlink ref="AT17" location="'Apparatus Sheet (12)'!A1" display="'Apparatus Sheet (12)'!A1" xr:uid="{244E1246-7367-4925-81BB-DA254E69E931}"/>
    <hyperlink ref="AV17" location="'Apparatus Sheet (27)'!A1" display="'Apparatus Sheet (27)'!A1" xr:uid="{2D4C686E-9316-43DB-934F-A124AB520870}"/>
    <hyperlink ref="AT18" location="'Apparatus Sheet (13)'!A1" display="'Apparatus Sheet (13)'!A1" xr:uid="{A57B7842-7B8D-48AD-8D09-21923D096F47}"/>
    <hyperlink ref="AV18" location="'Apparatus Sheet (28)'!A1" display="'Apparatus Sheet (28)'!A1" xr:uid="{D83CB8E0-D4A0-4B31-B731-F5AC61D65CED}"/>
    <hyperlink ref="AT19" location="'Apparatus Sheet (14)'!A1" display="'Apparatus Sheet (14)'!A1" xr:uid="{BE30DE95-359F-47AD-9004-46AECC08A64E}"/>
    <hyperlink ref="AV19" location="'Apparatus Sheet (29)'!A1" display="'Apparatus Sheet (29)'!A1" xr:uid="{F4775B1A-4965-4529-9E01-B13E3558709E}"/>
    <hyperlink ref="AT20" location="'Apparatus Sheet (15)'!A1" display="'Apparatus Sheet (15)'!A1" xr:uid="{2A638A41-1A6A-4D37-8F2A-7F2911C2F003}"/>
    <hyperlink ref="AV20" location="'Apparatus Sheet (30)'!A1" display="'Apparatus Sheet (30)'!A1" xr:uid="{4E067779-2064-4D32-9E2F-052772278425}"/>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BD8205D9-0826-44D7-A6B9-9E49664D1ACE}">
          <x14:formula1>
            <xm:f>'Fire Station Info 1-5'!$AA$3:$AA$28</xm:f>
          </x14:formula1>
          <xm:sqref>AB3:AP3</xm:sqref>
        </x14:dataValidation>
      </x14:dataValidations>
    </ext>
  </extLst>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25AB35-9DE3-472B-B7CE-90FEEFC5B998}">
  <sheetPr>
    <tabColor theme="2" tint="-0.89999084444715716"/>
    <pageSetUpPr fitToPage="1"/>
  </sheetPr>
  <dimension ref="C1:BP44"/>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253</v>
      </c>
      <c r="AL1" s="1539"/>
      <c r="AM1" s="1539"/>
      <c r="AN1" s="1539"/>
      <c r="AO1" s="1539"/>
      <c r="AP1" s="1539"/>
      <c r="BD1" s="692"/>
    </row>
    <row r="2" spans="3:68" ht="19.2"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2"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2"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2"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BD5" s="132"/>
      <c r="BE5" s="133"/>
      <c r="BF5" s="133"/>
      <c r="BG5" s="134"/>
      <c r="BH5" s="133"/>
      <c r="BK5" s="5">
        <v>1250</v>
      </c>
      <c r="BL5" s="5" t="s">
        <v>41</v>
      </c>
      <c r="BM5" s="5" t="s">
        <v>266</v>
      </c>
      <c r="BN5" s="5" t="s">
        <v>267</v>
      </c>
      <c r="BP5" s="5" t="s">
        <v>257</v>
      </c>
    </row>
    <row r="6" spans="3:68" s="5" customFormat="1" ht="19.2"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2"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2"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2"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2"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2"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2"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2"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2"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2"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2"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7" s="5" customFormat="1" ht="19.2"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7" s="5" customFormat="1" ht="19.2"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c r="BE18" s="111"/>
    </row>
    <row r="19" spans="3:57" s="5" customFormat="1" ht="19.2"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7" s="5" customFormat="1" ht="19.2"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7" s="5" customFormat="1" ht="19.2"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7" s="5" customFormat="1" ht="19.2"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7" s="5" customFormat="1" ht="19.2"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7" s="5" customFormat="1" ht="19.2"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7" s="5" customFormat="1" ht="19.2"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7" s="5" customFormat="1" ht="19.2"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7" s="5" customFormat="1" ht="19.2"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7" s="5" customFormat="1" ht="19.2"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7" s="5" customFormat="1" ht="19.2"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7" s="5" customFormat="1" ht="19.2"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7" s="5" customFormat="1" ht="19.2"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7" s="5" customFormat="1" ht="19.2"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2"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2"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2"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2"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2"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2"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2"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2"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2"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2"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2"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OmQbeOtG0PoGF8GRE2bA3OPDFMQqIqBvj+qCrYkGQL+ZJZh+83DWKuL+0jRr8Uf8nvSxX0PVRQD6EAnEnZtDKA==" saltValue="iBdfFi2OY8KG7SYymEMxDg=="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whole" errorStyle="information" allowBlank="1" showInputMessage="1" showErrorMessage="1" error="This cell must be a number" sqref="T19:V20 T15:V17 T22:V22 T25:V31 T33:V33 T37:V37 T39:V41 T43:V43 AN20:AP24 AN14:AP18" xr:uid="{22C77EDF-C479-4173-917A-D598ECFFA094}">
      <formula1>0</formula1>
      <formula2>5000</formula2>
    </dataValidation>
    <dataValidation type="list" allowBlank="1" showInputMessage="1" showErrorMessage="1" sqref="AD2:AH2" xr:uid="{478B3B6D-202F-4305-9F80-4786DFC7D046}">
      <formula1>$BP$4:$BP$13</formula1>
    </dataValidation>
    <dataValidation type="list" allowBlank="1" showInputMessage="1" showErrorMessage="1" sqref="AN26:AP35" xr:uid="{D02AC4D1-35C9-4139-BC6F-DABB8C5158DA}">
      <formula1>$BL$3:$BL$5</formula1>
    </dataValidation>
    <dataValidation type="list" allowBlank="1" showInputMessage="1" showErrorMessage="1" sqref="AI11" xr:uid="{425D22E6-863D-4A23-A61B-C4532816630E}">
      <formula1>$BM$4:$BM$8</formula1>
    </dataValidation>
    <dataValidation type="list" allowBlank="1" showInputMessage="1" showErrorMessage="1" sqref="K11:N11" xr:uid="{0D001391-C2E3-4086-920D-C54F4DD44013}">
      <formula1>$BM$9:$BM$11</formula1>
    </dataValidation>
    <dataValidation type="list" allowBlank="1" showInputMessage="1" showErrorMessage="1" sqref="AO5:AP5 W37:W38" xr:uid="{85A76E80-9A1D-40C2-B06F-813EDFDC9C5E}">
      <formula1>$BL$4:$BL$5</formula1>
    </dataValidation>
  </dataValidations>
  <hyperlinks>
    <hyperlink ref="AT6" location="'Apparatus Sheet'!A1" display="'Apparatus Sheet'!A1" xr:uid="{9DFA4B84-3C3F-43C8-86A7-19F9B57F2E14}"/>
    <hyperlink ref="AV6" location="'Apparatus Sheet (16)'!A1" display="'Apparatus Sheet (16)'!A1" xr:uid="{9C4F3BDB-2264-4ABC-8341-E38761AC7BE1}"/>
    <hyperlink ref="AT7" location="'Apparatus Sheet (2)'!A1" display="'Apparatus Sheet (2)'!A1" xr:uid="{7C7FAAD1-61FF-48EF-B539-D77338840549}"/>
    <hyperlink ref="AV7" location="'Apparatus Sheet (17)'!A1" display="'Apparatus Sheet (17)'!A1" xr:uid="{86F368BE-186F-4A14-8A91-32C47D93CF3C}"/>
    <hyperlink ref="AT8" location="'Apparatus Sheet (12)'!A1" display="'Apparatus Sheet (12)'!A1" xr:uid="{4EB5E071-7E44-42EE-98D9-C268A8E630B5}"/>
    <hyperlink ref="AV8" location="'Apparatus Sheet (18)'!A1" display="'Apparatus Sheet (18)'!A1" xr:uid="{3CC431F0-66D2-49D5-89AF-7F5FB18E0029}"/>
    <hyperlink ref="AT9" location="'Apparatus Sheet (4)'!A1" display="'Apparatus Sheet (4)'!A1" xr:uid="{A268427D-B34C-44DF-9A14-9AD380827927}"/>
    <hyperlink ref="AV9" location="'Apparatus Sheet (19)'!A1" display="'Apparatus Sheet (19)'!A1" xr:uid="{2A1CDA8A-C44D-4C34-84CB-8DDDDA06B5B9}"/>
    <hyperlink ref="AT10" location="'Apparatus Sheet (5)'!A1" display="'Apparatus Sheet (5)'!A1" xr:uid="{A05BF5E1-4BAE-4C6D-92F7-CE290D8CED81}"/>
    <hyperlink ref="AV10" location="'Apparatus Sheet (20)'!A1" display="'Apparatus Sheet (20)'!A1" xr:uid="{96FBA3EB-8600-40FA-A1C1-0FA81556086A}"/>
    <hyperlink ref="AT11" location="'Apparatus Sheet (6)'!A1" display="'Apparatus Sheet (6)'!A1" xr:uid="{8C4A27B8-1CDC-400E-A80F-FE1DA14132F2}"/>
    <hyperlink ref="AV11" location="'Apparatus Sheet (21)'!A1" display="'Apparatus Sheet (21)'!A1" xr:uid="{3D8C2D8E-B83D-4A60-9832-68BCF27948DD}"/>
    <hyperlink ref="AT12" location="'Apparatus Sheet (7)'!A1" display="'Apparatus Sheet (7)'!A1" xr:uid="{CFD130A1-1ECE-42D1-B4FC-ACCF69376B81}"/>
    <hyperlink ref="AV12" location="'Apparatus Sheet (22)'!A1" display="'Apparatus Sheet (22)'!A1" xr:uid="{4D1E8E08-F02A-4A8F-8C18-EE0E887906F7}"/>
    <hyperlink ref="AT13" location="'Apparatus Sheet (8)'!A1" display="'Apparatus Sheet (8)'!A1" xr:uid="{4EF7D5DC-620F-43AA-9867-DAD8A5F8A9E6}"/>
    <hyperlink ref="AV13" location="'Apparatus Sheet (23)'!A1" display="'Apparatus Sheet (23)'!A1" xr:uid="{4C0D24DA-E0E8-41DE-89C5-C9FD09C44FE3}"/>
    <hyperlink ref="AT14" location="'Apparatus Sheet (9)'!A1" display="'Apparatus Sheet (9)'!A1" xr:uid="{2B09FE7E-30B1-4BD6-8ACE-14697ECE4D28}"/>
    <hyperlink ref="AV14" location="'Apparatus Sheet (24)'!A1" display="'Apparatus Sheet (24)'!A1" xr:uid="{8557B32C-59DD-4D68-A281-31EE9170155F}"/>
    <hyperlink ref="AT15" location="'Apparatus Sheet (10)'!A1" display="'Apparatus Sheet (10)'!A1" xr:uid="{3CAE8BFE-9C29-486F-B1C5-22A235E9CC95}"/>
    <hyperlink ref="AV15" location="'Apparatus Sheet (25)'!A1" display="'Apparatus Sheet (25)'!A1" xr:uid="{05F48AA7-E373-4899-9A4B-F2369A4D37A8}"/>
    <hyperlink ref="AT16" location="'Apparatus Sheet (11)'!A1" display="'Apparatus Sheet (11)'!A1" xr:uid="{4D82C4E7-3A0A-414E-95D2-2583E6B2F0BE}"/>
    <hyperlink ref="AV16" location="'Apparatus Sheet (26)'!A1" display="'Apparatus Sheet (26)'!A1" xr:uid="{F93BDAA6-A227-4CEB-AC87-116AAF5AA787}"/>
    <hyperlink ref="AT17" location="'Apparatus Sheet (12)'!A1" display="'Apparatus Sheet (12)'!A1" xr:uid="{E83AED11-DD5F-4359-B4DE-911FF0661F5A}"/>
    <hyperlink ref="AV17" location="'Apparatus Sheet (27)'!A1" display="'Apparatus Sheet (27)'!A1" xr:uid="{8B80D895-D5C6-48F0-A7B5-05FB85E61D9C}"/>
    <hyperlink ref="AT18" location="'Apparatus Sheet (13)'!A1" display="'Apparatus Sheet (13)'!A1" xr:uid="{474565CF-6597-464F-8DD9-C5EBE619034C}"/>
    <hyperlink ref="AV18" location="'Apparatus Sheet (28)'!A1" display="'Apparatus Sheet (28)'!A1" xr:uid="{B2874058-6C8A-4F02-9B3D-164A94DC6B19}"/>
    <hyperlink ref="AT19" location="'Apparatus Sheet (14)'!A1" display="'Apparatus Sheet (14)'!A1" xr:uid="{41428DF6-C3D2-404F-97F0-A32752AC411D}"/>
    <hyperlink ref="AV19" location="'Apparatus Sheet (29)'!A1" display="'Apparatus Sheet (29)'!A1" xr:uid="{4FDDFAD3-5BBF-493F-80E4-506A81BC26E1}"/>
    <hyperlink ref="AT20" location="'Apparatus Sheet (15)'!A1" display="'Apparatus Sheet (15)'!A1" xr:uid="{8B1B795E-4632-4876-A4DB-9C5BAAE1386C}"/>
    <hyperlink ref="AV20" location="'Apparatus Sheet (30)'!A1" display="'Apparatus Sheet (30)'!A1" xr:uid="{1359958A-86F4-4F0C-A0E7-43BA63DBAE3F}"/>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BD48A2C5-D31B-4F2F-8037-67CC3FD48EBE}">
          <x14:formula1>
            <xm:f>'Fire Station Info 1-5'!$AA$3:$AA$28</xm:f>
          </x14:formula1>
          <xm:sqref>AB3:AP3</xm:sqref>
        </x14:dataValidation>
      </x14:dataValidations>
    </ext>
  </extLst>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EFF3D-5283-482C-AF7E-C6B37A883D67}">
  <sheetPr>
    <tabColor theme="2" tint="-0.89999084444715716"/>
    <pageSetUpPr fitToPage="1"/>
  </sheetPr>
  <dimension ref="C1:BP44"/>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256</v>
      </c>
      <c r="AL1" s="1539"/>
      <c r="AM1" s="1539"/>
      <c r="AN1" s="1539"/>
      <c r="AO1" s="1539"/>
      <c r="AP1" s="1539"/>
      <c r="BD1" s="692"/>
    </row>
    <row r="2" spans="3:68" ht="19.2"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2"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2"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2"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BD5" s="132"/>
      <c r="BE5" s="133"/>
      <c r="BF5" s="133"/>
      <c r="BG5" s="134"/>
      <c r="BH5" s="133"/>
      <c r="BK5" s="5">
        <v>1250</v>
      </c>
      <c r="BL5" s="5" t="s">
        <v>41</v>
      </c>
      <c r="BM5" s="5" t="s">
        <v>266</v>
      </c>
      <c r="BN5" s="5" t="s">
        <v>267</v>
      </c>
      <c r="BP5" s="5" t="s">
        <v>257</v>
      </c>
    </row>
    <row r="6" spans="3:68" s="5" customFormat="1" ht="19.2"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2"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2"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2"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2"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2"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2"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2"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2"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2"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2"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7" s="5" customFormat="1" ht="19.2"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7" s="5" customFormat="1" ht="19.2"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c r="BE18" s="111"/>
    </row>
    <row r="19" spans="3:57" s="5" customFormat="1" ht="19.2"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7" s="5" customFormat="1" ht="19.2"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7" s="5" customFormat="1" ht="19.2"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7" s="5" customFormat="1" ht="19.2"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7" s="5" customFormat="1" ht="19.2"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7" s="5" customFormat="1" ht="19.2"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7" s="5" customFormat="1" ht="19.2"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7" s="5" customFormat="1" ht="19.2"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7" s="5" customFormat="1" ht="19.2"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7" s="5" customFormat="1" ht="19.2"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7" s="5" customFormat="1" ht="19.2"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7" s="5" customFormat="1" ht="19.2"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7" s="5" customFormat="1" ht="19.2"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7" s="5" customFormat="1" ht="19.2"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2"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2"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2"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2"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2"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2"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2"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2"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2"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2"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2"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aC9lV4Zv15fD9c8FNCgPuHm/DTQLK7hhxIP0W6bAByUYhDUF+X4D80xCJok6DiGknfLnMhARt8D8RHqcGgdM1w==" saltValue="BY32kp9BFGtzbc71DVbI2A=="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whole" errorStyle="information" allowBlank="1" showInputMessage="1" showErrorMessage="1" error="This cell must be a number" sqref="T19:V20 T15:V17 T22:V22 T25:V31 T33:V33 T37:V37 T39:V41 T43:V43 AN20:AP24 AN14:AP18" xr:uid="{4169A3A4-7032-4B1E-A80E-AB46204E0AAF}">
      <formula1>0</formula1>
      <formula2>5000</formula2>
    </dataValidation>
    <dataValidation type="list" allowBlank="1" showInputMessage="1" showErrorMessage="1" sqref="AD2:AH2" xr:uid="{7E77219F-15DD-40F4-8F56-EC346D33430C}">
      <formula1>$BP$4:$BP$13</formula1>
    </dataValidation>
    <dataValidation type="list" allowBlank="1" showInputMessage="1" showErrorMessage="1" sqref="AN26:AP35" xr:uid="{A1DCC218-4F3B-4777-8744-8B5B8B199E65}">
      <formula1>$BL$3:$BL$5</formula1>
    </dataValidation>
    <dataValidation type="list" allowBlank="1" showInputMessage="1" showErrorMessage="1" sqref="AI11" xr:uid="{A262D8A2-6D2B-4DE4-A24D-922199FC7C94}">
      <formula1>$BM$4:$BM$8</formula1>
    </dataValidation>
    <dataValidation type="list" allowBlank="1" showInputMessage="1" showErrorMessage="1" sqref="K11:N11" xr:uid="{D00D5413-A75B-4646-949A-AF165B122291}">
      <formula1>$BM$9:$BM$11</formula1>
    </dataValidation>
    <dataValidation type="list" allowBlank="1" showInputMessage="1" showErrorMessage="1" sqref="AO5:AP5 W37:W38" xr:uid="{6A40E445-1C55-4E5D-8260-DB952B52AF52}">
      <formula1>$BL$4:$BL$5</formula1>
    </dataValidation>
  </dataValidations>
  <hyperlinks>
    <hyperlink ref="AT6" location="'Apparatus Sheet'!A1" display="'Apparatus Sheet'!A1" xr:uid="{FF23D47C-161A-42E5-A633-943D3883977C}"/>
    <hyperlink ref="AV6" location="'Apparatus Sheet (16)'!A1" display="'Apparatus Sheet (16)'!A1" xr:uid="{D8197FCE-FC11-494D-9B77-CC465C030DE6}"/>
    <hyperlink ref="AT7" location="'Apparatus Sheet (2)'!A1" display="'Apparatus Sheet (2)'!A1" xr:uid="{BF7E4085-1054-4FC0-8431-F3BBD3CDE7B8}"/>
    <hyperlink ref="AV7" location="'Apparatus Sheet (17)'!A1" display="'Apparatus Sheet (17)'!A1" xr:uid="{05979EB8-4C3F-4BAC-818E-403A2F807376}"/>
    <hyperlink ref="AT8" location="'Apparatus Sheet (13)'!A1" display="'Apparatus Sheet (13)'!A1" xr:uid="{2B7F62F4-9980-4FC9-AB02-D70B48942AA8}"/>
    <hyperlink ref="AV8" location="'Apparatus Sheet (18)'!A1" display="'Apparatus Sheet (18)'!A1" xr:uid="{FCDF641B-F4CC-4395-ADA6-192EB94CD14A}"/>
    <hyperlink ref="AT9" location="'Apparatus Sheet (4)'!A1" display="'Apparatus Sheet (4)'!A1" xr:uid="{EAE27AAD-892F-4D2F-9B22-956EE3563A0A}"/>
    <hyperlink ref="AV9" location="'Apparatus Sheet (19)'!A1" display="'Apparatus Sheet (19)'!A1" xr:uid="{BE099F75-6BE8-49FE-99F7-CA7DB6D605F4}"/>
    <hyperlink ref="AT10" location="'Apparatus Sheet (5)'!A1" display="'Apparatus Sheet (5)'!A1" xr:uid="{79F0FC00-704E-4FA1-8B42-F0934161FFDC}"/>
    <hyperlink ref="AV10" location="'Apparatus Sheet (20)'!A1" display="'Apparatus Sheet (20)'!A1" xr:uid="{E114E149-B8D9-42AD-9EF8-D2325F738B31}"/>
    <hyperlink ref="AT11" location="'Apparatus Sheet (6)'!A1" display="'Apparatus Sheet (6)'!A1" xr:uid="{D5E087AF-FCD4-4885-AE62-AFE0792AD1C4}"/>
    <hyperlink ref="AV11" location="'Apparatus Sheet (21)'!A1" display="'Apparatus Sheet (21)'!A1" xr:uid="{417D50C7-AA44-4D1F-85A3-5A8DE82E513E}"/>
    <hyperlink ref="AT12" location="'Apparatus Sheet (7)'!A1" display="'Apparatus Sheet (7)'!A1" xr:uid="{885FCC5B-564C-4AC6-9FC4-BFE117EB33C2}"/>
    <hyperlink ref="AV12" location="'Apparatus Sheet (22)'!A1" display="'Apparatus Sheet (22)'!A1" xr:uid="{288E0B86-9756-4CA2-8FEB-5790B39F5417}"/>
    <hyperlink ref="AT13" location="'Apparatus Sheet (8)'!A1" display="'Apparatus Sheet (8)'!A1" xr:uid="{CF7771B6-9222-431B-BE1F-7248A7AB1C7E}"/>
    <hyperlink ref="AV13" location="'Apparatus Sheet (23)'!A1" display="'Apparatus Sheet (23)'!A1" xr:uid="{DDED4E16-01CF-41EB-A77F-32135B763447}"/>
    <hyperlink ref="AT14" location="'Apparatus Sheet (9)'!A1" display="'Apparatus Sheet (9)'!A1" xr:uid="{24107841-8F63-4C32-8678-1F7D0A2F8AEF}"/>
    <hyperlink ref="AV14" location="'Apparatus Sheet (24)'!A1" display="'Apparatus Sheet (24)'!A1" xr:uid="{43615DAC-1470-44F0-85A2-8F2ACFC3555C}"/>
    <hyperlink ref="AT15" location="'Apparatus Sheet (10)'!A1" display="'Apparatus Sheet (10)'!A1" xr:uid="{38896649-BEF5-42FF-A60C-CCCAB4038E88}"/>
    <hyperlink ref="AV15" location="'Apparatus Sheet (25)'!A1" display="'Apparatus Sheet (25)'!A1" xr:uid="{D21B42D4-604C-4810-B7C0-95A42287393D}"/>
    <hyperlink ref="AT16" location="'Apparatus Sheet (11)'!A1" display="'Apparatus Sheet (11)'!A1" xr:uid="{D86AE955-8B94-49AA-8985-E061AD3102BC}"/>
    <hyperlink ref="AV16" location="'Apparatus Sheet (26)'!A1" display="'Apparatus Sheet (26)'!A1" xr:uid="{31D4545B-4A3B-45B6-84A1-924912BC0545}"/>
    <hyperlink ref="AT17" location="'Apparatus Sheet (12)'!A1" display="'Apparatus Sheet (12)'!A1" xr:uid="{E3D3AE4E-9D22-4747-BC1D-2792DE6159C3}"/>
    <hyperlink ref="AV17" location="'Apparatus Sheet (27)'!A1" display="'Apparatus Sheet (27)'!A1" xr:uid="{0C28287A-2621-442F-B77D-C27075B92466}"/>
    <hyperlink ref="AT18" location="'Apparatus Sheet (13)'!A1" display="'Apparatus Sheet (13)'!A1" xr:uid="{F96E2FEC-B5AE-4BF6-9970-F4BB7936BE51}"/>
    <hyperlink ref="AV18" location="'Apparatus Sheet (28)'!A1" display="'Apparatus Sheet (28)'!A1" xr:uid="{A5F609F6-03F1-4586-8D71-216DFA23DB01}"/>
    <hyperlink ref="AT19" location="'Apparatus Sheet (14)'!A1" display="'Apparatus Sheet (14)'!A1" xr:uid="{B23A4188-F4EF-4EAC-A6C9-A2E7A48E7E57}"/>
    <hyperlink ref="AV19" location="'Apparatus Sheet (29)'!A1" display="'Apparatus Sheet (29)'!A1" xr:uid="{5F6B0DBF-0899-4BFA-A0EF-A6664FDBE4C0}"/>
    <hyperlink ref="AT20" location="'Apparatus Sheet (15)'!A1" display="'Apparatus Sheet (15)'!A1" xr:uid="{74271A2F-5DE7-4A91-B469-3C283CF51866}"/>
    <hyperlink ref="AV20" location="'Apparatus Sheet (30)'!A1" display="'Apparatus Sheet (30)'!A1" xr:uid="{B221D1EB-269E-4554-B2BB-49310388B6E3}"/>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7722AE6D-DD3C-43CF-A0AC-088BCF1E0994}">
          <x14:formula1>
            <xm:f>'Fire Station Info 1-5'!$AA$3:$AA$28</xm:f>
          </x14:formula1>
          <xm:sqref>AB3:AP3</xm:sqref>
        </x14:dataValidation>
      </x14:dataValidations>
    </ext>
  </extLst>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EB246-3617-4CDF-9EC7-BE424281418F}">
  <sheetPr>
    <tabColor theme="2" tint="-0.89999084444715716"/>
    <pageSetUpPr fitToPage="1"/>
  </sheetPr>
  <dimension ref="C1:BP44"/>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264</v>
      </c>
      <c r="AL1" s="1539"/>
      <c r="AM1" s="1539"/>
      <c r="AN1" s="1539"/>
      <c r="AO1" s="1539"/>
      <c r="AP1" s="1539"/>
      <c r="BD1" s="692"/>
    </row>
    <row r="2" spans="3:68" ht="19.2"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2"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2"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2"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BD5" s="132"/>
      <c r="BE5" s="133"/>
      <c r="BF5" s="133"/>
      <c r="BG5" s="134"/>
      <c r="BH5" s="133"/>
      <c r="BK5" s="5">
        <v>1250</v>
      </c>
      <c r="BL5" s="5" t="s">
        <v>41</v>
      </c>
      <c r="BM5" s="5" t="s">
        <v>266</v>
      </c>
      <c r="BN5" s="5" t="s">
        <v>267</v>
      </c>
      <c r="BP5" s="5" t="s">
        <v>257</v>
      </c>
    </row>
    <row r="6" spans="3:68" s="5" customFormat="1" ht="19.2"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2"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2"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2"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2"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2"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2"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2"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2"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2"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2"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7" s="5" customFormat="1" ht="19.2"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7" s="5" customFormat="1" ht="19.2"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c r="BE18" s="111"/>
    </row>
    <row r="19" spans="3:57" s="5" customFormat="1" ht="19.2"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7" s="5" customFormat="1" ht="19.2"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7" s="5" customFormat="1" ht="19.2"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7" s="5" customFormat="1" ht="19.2"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7" s="5" customFormat="1" ht="19.2"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7" s="5" customFormat="1" ht="19.2"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7" s="5" customFormat="1" ht="19.2"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7" s="5" customFormat="1" ht="19.2"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7" s="5" customFormat="1" ht="19.2"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7" s="5" customFormat="1" ht="19.2"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7" s="5" customFormat="1" ht="19.2"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7" s="5" customFormat="1" ht="19.2"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7" s="5" customFormat="1" ht="19.2"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7" s="5" customFormat="1" ht="19.2"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2"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2"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2"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2"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2"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2"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2"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2"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2"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2"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2"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O5nKXdCVpP417pEBoWz2GidFpt/3YHJp9KzkmLwSuWYXL7btea1XGBS5lAcIQILFT/N6JRw2B+s6MTKeebJb4w==" saltValue="AJUnGp3xx4nzdazfhLKQFA=="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list" allowBlank="1" showInputMessage="1" showErrorMessage="1" sqref="AO5:AP5 W37:W38" xr:uid="{61014E64-EF41-453B-A1B8-C59C2B8FF4ED}">
      <formula1>$BL$4:$BL$5</formula1>
    </dataValidation>
    <dataValidation type="list" allowBlank="1" showInputMessage="1" showErrorMessage="1" sqref="K11:N11" xr:uid="{642B4783-09E8-467D-9392-477C2AE62BAF}">
      <formula1>$BM$9:$BM$11</formula1>
    </dataValidation>
    <dataValidation type="list" allowBlank="1" showInputMessage="1" showErrorMessage="1" sqref="AI11" xr:uid="{75EDEEF7-7D88-4F5D-8CC3-8EA18BF770A4}">
      <formula1>$BM$4:$BM$8</formula1>
    </dataValidation>
    <dataValidation type="list" allowBlank="1" showInputMessage="1" showErrorMessage="1" sqref="AN26:AP35" xr:uid="{2F8620EB-CDED-4CB1-969A-787966B3E4BB}">
      <formula1>$BL$3:$BL$5</formula1>
    </dataValidation>
    <dataValidation type="list" allowBlank="1" showInputMessage="1" showErrorMessage="1" sqref="AD2:AH2" xr:uid="{9791CDE4-11A8-4577-94B6-8E013B5ABFBD}">
      <formula1>$BP$4:$BP$13</formula1>
    </dataValidation>
    <dataValidation type="whole" errorStyle="information" allowBlank="1" showInputMessage="1" showErrorMessage="1" error="This cell must be a number" sqref="T19:V20 T15:V17 T22:V22 T25:V31 T33:V33 T37:V37 T39:V41 T43:V43 AN20:AP24 AN14:AP18" xr:uid="{ABF948B5-B38B-4E75-8D50-EDCF4E18B7C2}">
      <formula1>0</formula1>
      <formula2>5000</formula2>
    </dataValidation>
  </dataValidations>
  <hyperlinks>
    <hyperlink ref="AT6" location="'Apparatus Sheet'!A1" display="'Apparatus Sheet'!A1" xr:uid="{3381369A-161D-439C-9E25-1DBC0B1548C3}"/>
    <hyperlink ref="AV6" location="'Apparatus Sheet (16)'!A1" display="'Apparatus Sheet (16)'!A1" xr:uid="{A576A24B-B5B4-4A40-A04C-C19E86BBCF2E}"/>
    <hyperlink ref="AT7" location="'Apparatus Sheet (2)'!A1" display="'Apparatus Sheet (2)'!A1" xr:uid="{53085917-0597-4A4E-9410-8FDF73EACBF2}"/>
    <hyperlink ref="AV7" location="'Apparatus Sheet (17)'!A1" display="'Apparatus Sheet (17)'!A1" xr:uid="{4B3124B9-9B99-45A4-9FC3-199241BBC75E}"/>
    <hyperlink ref="AT8" location="'Apparatus Sheet (14)'!A1" display="'Apparatus Sheet (14)'!A1" xr:uid="{4A651D5C-E9E8-4DF4-874B-4FD4648C8757}"/>
    <hyperlink ref="AV8" location="'Apparatus Sheet (18)'!A1" display="'Apparatus Sheet (18)'!A1" xr:uid="{60E28CBF-FCEA-4224-83D8-BDD46BADF32A}"/>
    <hyperlink ref="AT9" location="'Apparatus Sheet (4)'!A1" display="'Apparatus Sheet (4)'!A1" xr:uid="{CBC883E9-41E8-4FE1-8957-E4DFCD9EE22E}"/>
    <hyperlink ref="AV9" location="'Apparatus Sheet (19)'!A1" display="'Apparatus Sheet (19)'!A1" xr:uid="{6FC7A33C-341F-4E21-B777-2D2F3AAD29A6}"/>
    <hyperlink ref="AT10" location="'Apparatus Sheet (5)'!A1" display="'Apparatus Sheet (5)'!A1" xr:uid="{27EDA7C2-1C81-49BC-A893-8CD88E198DF9}"/>
    <hyperlink ref="AV10" location="'Apparatus Sheet (20)'!A1" display="'Apparatus Sheet (20)'!A1" xr:uid="{1F25D51F-261B-4EFA-AFB6-A2F37151DE4B}"/>
    <hyperlink ref="AT11" location="'Apparatus Sheet (6)'!A1" display="'Apparatus Sheet (6)'!A1" xr:uid="{270ECB32-9174-4CDA-A378-6AFDD4AF1846}"/>
    <hyperlink ref="AV11" location="'Apparatus Sheet (21)'!A1" display="'Apparatus Sheet (21)'!A1" xr:uid="{2D2E5E02-C370-4A3A-B197-38C503F421BB}"/>
    <hyperlink ref="AT12" location="'Apparatus Sheet (7)'!A1" display="'Apparatus Sheet (7)'!A1" xr:uid="{F5572D11-2664-4436-B008-7809A60B9199}"/>
    <hyperlink ref="AV12" location="'Apparatus Sheet (22)'!A1" display="'Apparatus Sheet (22)'!A1" xr:uid="{6F4C38AE-22C2-4880-8DC4-92B5C51F1DE2}"/>
    <hyperlink ref="AT13" location="'Apparatus Sheet (8)'!A1" display="'Apparatus Sheet (8)'!A1" xr:uid="{A9215F81-0485-4334-9DAE-72105F0199A4}"/>
    <hyperlink ref="AV13" location="'Apparatus Sheet (23)'!A1" display="'Apparatus Sheet (23)'!A1" xr:uid="{DAC532D6-F4F2-4634-887C-6ED7B087B7A8}"/>
    <hyperlink ref="AT14" location="'Apparatus Sheet (9)'!A1" display="'Apparatus Sheet (9)'!A1" xr:uid="{D629A7ED-A254-4F9B-889E-BE1F4D125C5D}"/>
    <hyperlink ref="AV14" location="'Apparatus Sheet (24)'!A1" display="'Apparatus Sheet (24)'!A1" xr:uid="{092AB270-F93D-4ABA-99AD-86F65E3B5340}"/>
    <hyperlink ref="AT15" location="'Apparatus Sheet (10)'!A1" display="'Apparatus Sheet (10)'!A1" xr:uid="{92DC5161-D3E7-4F60-B5AF-1097792F59B2}"/>
    <hyperlink ref="AV15" location="'Apparatus Sheet (25)'!A1" display="'Apparatus Sheet (25)'!A1" xr:uid="{810D19CA-0BC7-4760-9715-E1DE3BC61E60}"/>
    <hyperlink ref="AT16" location="'Apparatus Sheet (11)'!A1" display="'Apparatus Sheet (11)'!A1" xr:uid="{A19FBC48-7C3D-42AC-86EA-6842432F9F92}"/>
    <hyperlink ref="AV16" location="'Apparatus Sheet (26)'!A1" display="'Apparatus Sheet (26)'!A1" xr:uid="{CAF73D22-DC97-44FF-A6BF-452D3AAF0F28}"/>
    <hyperlink ref="AT17" location="'Apparatus Sheet (12)'!A1" display="'Apparatus Sheet (12)'!A1" xr:uid="{FE17A6ED-0FF4-48B3-97FF-AE8D7816D446}"/>
    <hyperlink ref="AV17" location="'Apparatus Sheet (27)'!A1" display="'Apparatus Sheet (27)'!A1" xr:uid="{62B31794-3BEB-49F0-9D75-342B698198C4}"/>
    <hyperlink ref="AT18" location="'Apparatus Sheet (13)'!A1" display="'Apparatus Sheet (13)'!A1" xr:uid="{F6359935-A06B-4C69-99BD-BDB4E5BC7DB3}"/>
    <hyperlink ref="AV18" location="'Apparatus Sheet (28)'!A1" display="'Apparatus Sheet (28)'!A1" xr:uid="{E4E5D976-7C72-42C2-90F3-7D87FBA10028}"/>
    <hyperlink ref="AT19" location="'Apparatus Sheet (14)'!A1" display="'Apparatus Sheet (14)'!A1" xr:uid="{23A59558-CC24-48B4-BC4B-00A77F8FA92B}"/>
    <hyperlink ref="AV19" location="'Apparatus Sheet (29)'!A1" display="'Apparatus Sheet (29)'!A1" xr:uid="{CCF733D6-4677-4129-8BC7-0971E03D9BD9}"/>
    <hyperlink ref="AT20" location="'Apparatus Sheet (15)'!A1" display="'Apparatus Sheet (15)'!A1" xr:uid="{1FD5CD85-D50F-4889-A4CF-574E298C2CF9}"/>
    <hyperlink ref="AV20" location="'Apparatus Sheet (30)'!A1" display="'Apparatus Sheet (30)'!A1" xr:uid="{6C9A4900-9723-4E96-864A-6C06379A0D08}"/>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9675A192-7F32-48D4-A6C0-F7DF80551CA8}">
          <x14:formula1>
            <xm:f>'Fire Station Info 1-5'!$AA$3:$AA$28</xm:f>
          </x14:formula1>
          <xm:sqref>AB3:AP3</xm:sqref>
        </x14:dataValidation>
      </x14:dataValidations>
    </ext>
  </extLst>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C555D-AC26-4C40-8F6D-5ACFB60CCFE8}">
  <sheetPr>
    <tabColor theme="2" tint="-0.89999084444715716"/>
    <pageSetUpPr fitToPage="1"/>
  </sheetPr>
  <dimension ref="C1:BP44"/>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274</v>
      </c>
      <c r="AL1" s="1539"/>
      <c r="AM1" s="1539"/>
      <c r="AN1" s="1539"/>
      <c r="AO1" s="1539"/>
      <c r="AP1" s="1539"/>
      <c r="BD1" s="692"/>
    </row>
    <row r="2" spans="3:68" ht="19.2"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2"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2"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2"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AX5" s="809"/>
      <c r="BD5" s="132"/>
      <c r="BE5" s="133"/>
      <c r="BF5" s="133"/>
      <c r="BG5" s="134"/>
      <c r="BH5" s="133"/>
      <c r="BK5" s="5">
        <v>1250</v>
      </c>
      <c r="BL5" s="5" t="s">
        <v>41</v>
      </c>
      <c r="BM5" s="5" t="s">
        <v>266</v>
      </c>
      <c r="BN5" s="5" t="s">
        <v>267</v>
      </c>
      <c r="BP5" s="5" t="s">
        <v>257</v>
      </c>
    </row>
    <row r="6" spans="3:68" s="5" customFormat="1" ht="19.2"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2"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2"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2"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2"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2"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2"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2"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2"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2"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2"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7" s="5" customFormat="1" ht="19.2"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7" s="5" customFormat="1" ht="19.2"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c r="BE18" s="111"/>
    </row>
    <row r="19" spans="3:57" s="5" customFormat="1" ht="19.2"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7" s="5" customFormat="1" ht="19.2"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7" s="5" customFormat="1" ht="19.2"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7" s="5" customFormat="1" ht="19.2"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7" s="5" customFormat="1" ht="19.2"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7" s="5" customFormat="1" ht="19.2"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7" s="5" customFormat="1" ht="19.2"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7" s="5" customFormat="1" ht="19.2"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7" s="5" customFormat="1" ht="19.2"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7" s="5" customFormat="1" ht="19.2"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7" s="5" customFormat="1" ht="19.2"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7" s="5" customFormat="1" ht="19.2"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7" s="5" customFormat="1" ht="19.2"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7" s="5" customFormat="1" ht="19.2"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2"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2"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2"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2"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2"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2"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2"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2"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2"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2"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2"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tzPLWB7o7ACZxvE8CTAyW6atRlwUXybK4QuP8stB//7/mmValDGdP34o0CkZYBp8NTvihu8NlKGPUP1/+7Dxng==" saltValue="ll4uBd5nZYqWkaEeqJfoXA=="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whole" errorStyle="information" allowBlank="1" showInputMessage="1" showErrorMessage="1" error="This cell must be a number" sqref="T19:V20 T15:V17 T22:V22 T25:V31 T33:V33 T37:V37 T39:V41 T43:V43 AN20:AP24 AN14:AP18" xr:uid="{D2EAC90F-F380-4DA2-8EE7-F2F5F98F751C}">
      <formula1>0</formula1>
      <formula2>5000</formula2>
    </dataValidation>
    <dataValidation type="list" allowBlank="1" showInputMessage="1" showErrorMessage="1" sqref="AD2:AH2" xr:uid="{A9BD88BA-E815-4376-B993-78B5456B7815}">
      <formula1>$BP$4:$BP$13</formula1>
    </dataValidation>
    <dataValidation type="list" allowBlank="1" showInputMessage="1" showErrorMessage="1" sqref="AN26:AP35" xr:uid="{85034085-4620-4ED0-B58E-B9CFE59B1BB9}">
      <formula1>$BL$3:$BL$5</formula1>
    </dataValidation>
    <dataValidation type="list" allowBlank="1" showInputMessage="1" showErrorMessage="1" sqref="AI11" xr:uid="{CFB01362-05E1-46C9-8E0F-E656AECFB2D7}">
      <formula1>$BM$4:$BM$8</formula1>
    </dataValidation>
    <dataValidation type="list" allowBlank="1" showInputMessage="1" showErrorMessage="1" sqref="K11:N11" xr:uid="{5B7BE1E5-2C98-4710-866B-D049043D0516}">
      <formula1>$BM$9:$BM$11</formula1>
    </dataValidation>
    <dataValidation type="list" allowBlank="1" showInputMessage="1" showErrorMessage="1" sqref="AO5:AP5 W37:W38" xr:uid="{9139F792-2EFA-49FA-9B75-E6700AB258AC}">
      <formula1>$BL$4:$BL$5</formula1>
    </dataValidation>
  </dataValidations>
  <hyperlinks>
    <hyperlink ref="AT6" location="'Apparatus Sheet'!A1" display="'Apparatus Sheet'!A1" xr:uid="{F1D74015-C36B-415C-83E6-14F3BCD07BFD}"/>
    <hyperlink ref="AV6" location="'Apparatus Sheet (16)'!A1" display="'Apparatus Sheet (16)'!A1" xr:uid="{2A8DFFF1-218A-4329-A9DD-55D0B11653C0}"/>
    <hyperlink ref="AT7" location="'Apparatus Sheet (2)'!A1" display="'Apparatus Sheet (2)'!A1" xr:uid="{21506338-CE35-45B7-923A-E52989B0A248}"/>
    <hyperlink ref="AV7" location="'Apparatus Sheet (17)'!A1" display="'Apparatus Sheet (17)'!A1" xr:uid="{161CD7EC-EC1C-432D-AA0E-EC613A384A1F}"/>
    <hyperlink ref="AT8" location="'Apparatus Sheet (15)'!A1" display="'Apparatus Sheet (15)'!A1" xr:uid="{128AD491-5257-433E-87F9-751D0CE1A676}"/>
    <hyperlink ref="AV8" location="'Apparatus Sheet (18)'!A1" display="'Apparatus Sheet (18)'!A1" xr:uid="{1A9393D4-F705-4266-9328-0F694F1098F3}"/>
    <hyperlink ref="AT9" location="'Apparatus Sheet (4)'!A1" display="'Apparatus Sheet (4)'!A1" xr:uid="{EF95FA2D-6702-44A0-B79F-D452BCB73BE5}"/>
    <hyperlink ref="AV9" location="'Apparatus Sheet (19)'!A1" display="'Apparatus Sheet (19)'!A1" xr:uid="{8402B9FB-77C3-432B-AD4F-475F8A966878}"/>
    <hyperlink ref="AT10" location="'Apparatus Sheet (5)'!A1" display="'Apparatus Sheet (5)'!A1" xr:uid="{51817E80-7603-4E74-B319-DCF0987F1033}"/>
    <hyperlink ref="AV10" location="'Apparatus Sheet (20)'!A1" display="'Apparatus Sheet (20)'!A1" xr:uid="{0BECDC13-7A12-40C4-99F6-5000A6067651}"/>
    <hyperlink ref="AT11" location="'Apparatus Sheet (6)'!A1" display="'Apparatus Sheet (6)'!A1" xr:uid="{CCA28F60-A1B9-4E32-A356-8C9FEB8D92E3}"/>
    <hyperlink ref="AV11" location="'Apparatus Sheet (21)'!A1" display="'Apparatus Sheet (21)'!A1" xr:uid="{D2658918-F81C-47BD-81C2-E5A658E061EE}"/>
    <hyperlink ref="AT12" location="'Apparatus Sheet (7)'!A1" display="'Apparatus Sheet (7)'!A1" xr:uid="{5838939E-C6B7-433B-9718-C4610933242E}"/>
    <hyperlink ref="AV12" location="'Apparatus Sheet (22)'!A1" display="'Apparatus Sheet (22)'!A1" xr:uid="{445B974F-E295-42A9-8C49-1EAA3CB4A67F}"/>
    <hyperlink ref="AT13" location="'Apparatus Sheet (8)'!A1" display="'Apparatus Sheet (8)'!A1" xr:uid="{6110BAA8-DF89-42F3-9E86-D72ED386E6FE}"/>
    <hyperlink ref="AV13" location="'Apparatus Sheet (23)'!A1" display="'Apparatus Sheet (23)'!A1" xr:uid="{ABB1D78C-A3D6-4B83-B222-E2645A6326BF}"/>
    <hyperlink ref="AT14" location="'Apparatus Sheet (9)'!A1" display="'Apparatus Sheet (9)'!A1" xr:uid="{D6F9D403-514B-4F77-9A83-DCD24FAF3F88}"/>
    <hyperlink ref="AV14" location="'Apparatus Sheet (24)'!A1" display="'Apparatus Sheet (24)'!A1" xr:uid="{3210FD6E-841E-4941-AD23-B502542F763F}"/>
    <hyperlink ref="AT15" location="'Apparatus Sheet (10)'!A1" display="'Apparatus Sheet (10)'!A1" xr:uid="{BA9E2DD1-A18A-4F90-A29B-3A6DB460EE64}"/>
    <hyperlink ref="AV15" location="'Apparatus Sheet (25)'!A1" display="'Apparatus Sheet (25)'!A1" xr:uid="{D66B46A0-1AF9-45D1-921E-EB34F03DAEF6}"/>
    <hyperlink ref="AT16" location="'Apparatus Sheet (11)'!A1" display="'Apparatus Sheet (11)'!A1" xr:uid="{BAF428A6-1F6A-444F-B3B2-E530A4C42FD4}"/>
    <hyperlink ref="AV16" location="'Apparatus Sheet (26)'!A1" display="'Apparatus Sheet (26)'!A1" xr:uid="{3FA4E2AE-98AA-4E16-8803-6B97FC2A46F5}"/>
    <hyperlink ref="AT17" location="'Apparatus Sheet (12)'!A1" display="'Apparatus Sheet (12)'!A1" xr:uid="{4CA15200-B492-4CFB-9F60-398747A2663E}"/>
    <hyperlink ref="AV17" location="'Apparatus Sheet (27)'!A1" display="'Apparatus Sheet (27)'!A1" xr:uid="{13D461D3-1561-43A4-B4FD-23F365D03BB4}"/>
    <hyperlink ref="AT18" location="'Apparatus Sheet (13)'!A1" display="'Apparatus Sheet (13)'!A1" xr:uid="{A5CA4A11-BA83-4777-801C-1BA98C709A41}"/>
    <hyperlink ref="AV18" location="'Apparatus Sheet (28)'!A1" display="'Apparatus Sheet (28)'!A1" xr:uid="{BFCCFFD6-F5B2-426D-AB35-2AFBBD48D9DA}"/>
    <hyperlink ref="AT19" location="'Apparatus Sheet (14)'!A1" display="'Apparatus Sheet (14)'!A1" xr:uid="{F88390A1-2333-4C65-BB24-6A041C6ED7CC}"/>
    <hyperlink ref="AV19" location="'Apparatus Sheet (29)'!A1" display="'Apparatus Sheet (29)'!A1" xr:uid="{084DEA69-9215-4791-A867-0CEB56BF9A89}"/>
    <hyperlink ref="AT20" location="'Apparatus Sheet (15)'!A1" display="'Apparatus Sheet (15)'!A1" xr:uid="{2DECAFA9-2E99-4893-912A-069367590E6C}"/>
    <hyperlink ref="AV20" location="'Apparatus Sheet (30)'!A1" display="'Apparatus Sheet (30)'!A1" xr:uid="{BE1F8D4D-AE4E-41FA-B55C-A2C6697ABA02}"/>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BCABB884-EDAC-4A7F-B29F-8D87F6650BDE}">
          <x14:formula1>
            <xm:f>'Fire Station Info 1-5'!$AA$3:$AA$28</xm:f>
          </x14:formula1>
          <xm:sqref>AB3:AP3</xm:sqref>
        </x14:dataValidation>
      </x14:dataValidations>
    </ext>
  </extLst>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CA768-F388-46E0-B56A-A8BA53B036F2}">
  <sheetPr>
    <tabColor theme="2" tint="-0.89999084444715716"/>
    <pageSetUpPr fitToPage="1"/>
  </sheetPr>
  <dimension ref="C1:BP44"/>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280</v>
      </c>
      <c r="AL1" s="1539"/>
      <c r="AM1" s="1539"/>
      <c r="AN1" s="1539"/>
      <c r="AO1" s="1539"/>
      <c r="AP1" s="1539"/>
      <c r="BD1" s="692"/>
    </row>
    <row r="2" spans="3:68" ht="19.2"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2"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2"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2"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AX5" s="809"/>
      <c r="BD5" s="132"/>
      <c r="BE5" s="133"/>
      <c r="BF5" s="133"/>
      <c r="BG5" s="134"/>
      <c r="BH5" s="133"/>
      <c r="BK5" s="5">
        <v>1250</v>
      </c>
      <c r="BL5" s="5" t="s">
        <v>41</v>
      </c>
      <c r="BM5" s="5" t="s">
        <v>266</v>
      </c>
      <c r="BN5" s="5" t="s">
        <v>267</v>
      </c>
      <c r="BP5" s="5" t="s">
        <v>257</v>
      </c>
    </row>
    <row r="6" spans="3:68" s="5" customFormat="1" ht="19.2"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2"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2"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2"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2"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2"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2"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2"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2"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2"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2"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7" s="5" customFormat="1" ht="19.2"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7" s="5" customFormat="1" ht="19.2"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c r="BE18" s="111"/>
    </row>
    <row r="19" spans="3:57" s="5" customFormat="1" ht="19.2"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7" s="5" customFormat="1" ht="19.2"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7" s="5" customFormat="1" ht="19.2"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7" s="5" customFormat="1" ht="19.2"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7" s="5" customFormat="1" ht="19.2"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7" s="5" customFormat="1" ht="19.2"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7" s="5" customFormat="1" ht="19.2"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7" s="5" customFormat="1" ht="19.2"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7" s="5" customFormat="1" ht="19.2"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7" s="5" customFormat="1" ht="19.2"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7" s="5" customFormat="1" ht="19.2"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7" s="5" customFormat="1" ht="19.2"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7" s="5" customFormat="1" ht="19.2"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7" s="5" customFormat="1" ht="19.2"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2"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2"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2"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2"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2"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2"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2"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2"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2"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2"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2"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85NUZugN4Gewxf5VZRur2D4VjGmSaUA18MnsP3otUqHMueRcFiQlHgLYNRtv7wnnv7sJzpD5o7D+UKWnkHKEvw==" saltValue="Vrkhp4wQB28lySqML7QAlg=="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whole" errorStyle="information" allowBlank="1" showInputMessage="1" showErrorMessage="1" error="This cell must be a number" sqref="T19:V20 T15:V17 T22:V22 T25:V31 T33:V33 T37:V37 T39:V41 T43:V43 AN20:AP24 AN14:AP18" xr:uid="{67DE358D-0799-436B-9397-08BB3BFF02D4}">
      <formula1>0</formula1>
      <formula2>5000</formula2>
    </dataValidation>
    <dataValidation type="list" allowBlank="1" showInputMessage="1" showErrorMessage="1" sqref="AD2:AH2" xr:uid="{01695DAC-90B0-4FCB-A1B4-C933E1876D01}">
      <formula1>$BP$4:$BP$13</formula1>
    </dataValidation>
    <dataValidation type="list" allowBlank="1" showInputMessage="1" showErrorMessage="1" sqref="AN26:AP35" xr:uid="{26957121-E83B-46F2-9F23-1EABC599FEC7}">
      <formula1>$BL$3:$BL$5</formula1>
    </dataValidation>
    <dataValidation type="list" allowBlank="1" showInputMessage="1" showErrorMessage="1" sqref="AI11" xr:uid="{1762C9F0-C259-45A2-9AFF-E8A76040BB8F}">
      <formula1>$BM$4:$BM$8</formula1>
    </dataValidation>
    <dataValidation type="list" allowBlank="1" showInputMessage="1" showErrorMessage="1" sqref="K11:N11" xr:uid="{CF0F8AA1-2F7E-4C07-ACB0-DE79648D3777}">
      <formula1>$BM$9:$BM$11</formula1>
    </dataValidation>
    <dataValidation type="list" allowBlank="1" showInputMessage="1" showErrorMessage="1" sqref="AO5:AP5 W37:W38" xr:uid="{1A5C22EE-6790-439D-8205-6F14ADC97AC2}">
      <formula1>$BL$4:$BL$5</formula1>
    </dataValidation>
  </dataValidations>
  <hyperlinks>
    <hyperlink ref="AT6" location="'Apparatus Sheet'!A1" display="'Apparatus Sheet'!A1" xr:uid="{B86A0B3E-FCBC-4BE7-971A-12CB55EB98B3}"/>
    <hyperlink ref="AV6" location="'Apparatus Sheet (16)'!A1" display="'Apparatus Sheet (16)'!A1" xr:uid="{22D829C1-9244-4535-AF1E-D75664114E43}"/>
    <hyperlink ref="AT7" location="'Apparatus Sheet (2)'!A1" display="'Apparatus Sheet (2)'!A1" xr:uid="{6025F832-95A5-4F3F-9AC7-AE4B7768F6BB}"/>
    <hyperlink ref="AV7" location="'Apparatus Sheet (17)'!A1" display="'Apparatus Sheet (17)'!A1" xr:uid="{4DE33D08-5F35-4480-8A7E-A8BD17DB55CD}"/>
    <hyperlink ref="AT8" location="'Apparatus Sheet (16)'!A1" display="'Apparatus Sheet (16)'!A1" xr:uid="{171B100C-455C-4ABA-B66F-BE07C3A05F18}"/>
    <hyperlink ref="AV8" location="'Apparatus Sheet (18)'!A1" display="'Apparatus Sheet (18)'!A1" xr:uid="{9B9DA0D9-5991-4111-8084-718178B82C85}"/>
    <hyperlink ref="AT9" location="'Apparatus Sheet (4)'!A1" display="'Apparatus Sheet (4)'!A1" xr:uid="{D94E8734-CADD-4EBD-8179-FF37D49E5FA7}"/>
    <hyperlink ref="AV9" location="'Apparatus Sheet (19)'!A1" display="'Apparatus Sheet (19)'!A1" xr:uid="{C2A3563E-37AD-4A82-B40E-9C3A075811FC}"/>
    <hyperlink ref="AT10" location="'Apparatus Sheet (5)'!A1" display="'Apparatus Sheet (5)'!A1" xr:uid="{A242D752-9348-420B-9994-16C854F76B3C}"/>
    <hyperlink ref="AV10" location="'Apparatus Sheet (20)'!A1" display="'Apparatus Sheet (20)'!A1" xr:uid="{68C3A4A5-CA3D-44F8-8568-19EF1D7C3A1E}"/>
    <hyperlink ref="AT11" location="'Apparatus Sheet (6)'!A1" display="'Apparatus Sheet (6)'!A1" xr:uid="{FAA94A57-0D3B-4A5F-9197-2F8C67762973}"/>
    <hyperlink ref="AV11" location="'Apparatus Sheet (21)'!A1" display="'Apparatus Sheet (21)'!A1" xr:uid="{D154B3AC-D5BE-4128-BF7A-F6CE805275D1}"/>
    <hyperlink ref="AT12" location="'Apparatus Sheet (7)'!A1" display="'Apparatus Sheet (7)'!A1" xr:uid="{640A7E08-510E-4FD2-B943-38D728778367}"/>
    <hyperlink ref="AV12" location="'Apparatus Sheet (22)'!A1" display="'Apparatus Sheet (22)'!A1" xr:uid="{A523CFC8-9175-4945-8D44-2305B51CE40B}"/>
    <hyperlink ref="AT13" location="'Apparatus Sheet (8)'!A1" display="'Apparatus Sheet (8)'!A1" xr:uid="{9486E1ED-0E81-437C-A556-173A3F4189AD}"/>
    <hyperlink ref="AV13" location="'Apparatus Sheet (23)'!A1" display="'Apparatus Sheet (23)'!A1" xr:uid="{81BC92D6-6379-492D-B9C8-FDF30D746869}"/>
    <hyperlink ref="AT14" location="'Apparatus Sheet (9)'!A1" display="'Apparatus Sheet (9)'!A1" xr:uid="{57E08EF4-69CA-4B5E-94F7-A5E3A432F122}"/>
    <hyperlink ref="AV14" location="'Apparatus Sheet (24)'!A1" display="'Apparatus Sheet (24)'!A1" xr:uid="{D770B795-41EE-46CE-861E-EF4863B834FB}"/>
    <hyperlink ref="AT15" location="'Apparatus Sheet (10)'!A1" display="'Apparatus Sheet (10)'!A1" xr:uid="{651E66B1-16FB-4D72-BED0-74ECFC26E3E1}"/>
    <hyperlink ref="AV15" location="'Apparatus Sheet (25)'!A1" display="'Apparatus Sheet (25)'!A1" xr:uid="{24EAF941-A082-424F-90DF-D7B6FAEB6351}"/>
    <hyperlink ref="AT16" location="'Apparatus Sheet (11)'!A1" display="'Apparatus Sheet (11)'!A1" xr:uid="{77EB4968-4CFA-49BE-9A4A-72D3CBBA8C04}"/>
    <hyperlink ref="AV16" location="'Apparatus Sheet (26)'!A1" display="'Apparatus Sheet (26)'!A1" xr:uid="{2E777BFD-E482-4330-92E4-2FD587B481DD}"/>
    <hyperlink ref="AT17" location="'Apparatus Sheet (12)'!A1" display="'Apparatus Sheet (12)'!A1" xr:uid="{A6A23AB0-45FA-4A6C-9AAA-6C433846BE88}"/>
    <hyperlink ref="AV17" location="'Apparatus Sheet (27)'!A1" display="'Apparatus Sheet (27)'!A1" xr:uid="{2C5083FC-BCB4-4BDB-92AD-5BC059572464}"/>
    <hyperlink ref="AT18" location="'Apparatus Sheet (13)'!A1" display="'Apparatus Sheet (13)'!A1" xr:uid="{D9B42733-96B1-43B6-9860-5ACE5EBEC8B9}"/>
    <hyperlink ref="AV18" location="'Apparatus Sheet (28)'!A1" display="'Apparatus Sheet (28)'!A1" xr:uid="{38AB93F9-2B16-459A-90FA-D2C0CF9E662F}"/>
    <hyperlink ref="AT19" location="'Apparatus Sheet (14)'!A1" display="'Apparatus Sheet (14)'!A1" xr:uid="{B53A9967-76F2-4393-9C58-F3029CADF892}"/>
    <hyperlink ref="AV19" location="'Apparatus Sheet (29)'!A1" display="'Apparatus Sheet (29)'!A1" xr:uid="{6E45EA4A-9059-4CA0-8885-7491AF01D8C9}"/>
    <hyperlink ref="AT20" location="'Apparatus Sheet (15)'!A1" display="'Apparatus Sheet (15)'!A1" xr:uid="{895CB66E-17B9-4C32-A647-2F696A9D47C6}"/>
    <hyperlink ref="AV20" location="'Apparatus Sheet (30)'!A1" display="'Apparatus Sheet (30)'!A1" xr:uid="{2871C275-1E66-46EA-8ED7-A2A43A6B00C8}"/>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B98ECEC4-1E48-461D-A748-7B285CFD6BB3}">
          <x14:formula1>
            <xm:f>'Fire Station Info 1-5'!$AA$3:$AA$28</xm:f>
          </x14:formula1>
          <xm:sqref>AB3:AP3</xm:sqref>
        </x14:dataValidation>
      </x14:dataValidations>
    </ext>
  </extLst>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810B9-84BB-4C40-9221-360BD4D833C9}">
  <sheetPr>
    <tabColor theme="2" tint="-0.89999084444715716"/>
    <pageSetUpPr fitToPage="1"/>
  </sheetPr>
  <dimension ref="C1:BP44"/>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285</v>
      </c>
      <c r="AL1" s="1539"/>
      <c r="AM1" s="1539"/>
      <c r="AN1" s="1539"/>
      <c r="AO1" s="1539"/>
      <c r="AP1" s="1539"/>
      <c r="BD1" s="692"/>
    </row>
    <row r="2" spans="3:68" ht="19.2"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2"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2"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2"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AX5" s="809"/>
      <c r="BD5" s="132"/>
      <c r="BE5" s="133"/>
      <c r="BF5" s="133"/>
      <c r="BG5" s="134"/>
      <c r="BH5" s="133"/>
      <c r="BK5" s="5">
        <v>1250</v>
      </c>
      <c r="BL5" s="5" t="s">
        <v>41</v>
      </c>
      <c r="BM5" s="5" t="s">
        <v>266</v>
      </c>
      <c r="BN5" s="5" t="s">
        <v>267</v>
      </c>
      <c r="BP5" s="5" t="s">
        <v>257</v>
      </c>
    </row>
    <row r="6" spans="3:68" s="5" customFormat="1" ht="19.2"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2"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2"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2"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2"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2"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2"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2"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2"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2"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2"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7" s="5" customFormat="1" ht="19.2"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7" s="5" customFormat="1" ht="19.2"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c r="BE18" s="111"/>
    </row>
    <row r="19" spans="3:57" s="5" customFormat="1" ht="19.2"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7" s="5" customFormat="1" ht="19.2"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7" s="5" customFormat="1" ht="19.2"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7" s="5" customFormat="1" ht="19.2"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7" s="5" customFormat="1" ht="19.2"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7" s="5" customFormat="1" ht="19.2"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7" s="5" customFormat="1" ht="19.2"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7" s="5" customFormat="1" ht="19.2"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7" s="5" customFormat="1" ht="19.2"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7" s="5" customFormat="1" ht="19.2"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7" s="5" customFormat="1" ht="19.2"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7" s="5" customFormat="1" ht="19.2"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7" s="5" customFormat="1" ht="19.2"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7" s="5" customFormat="1" ht="19.2"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2"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2"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2"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2"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2"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2"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2"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2"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2"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2"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2"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CnJImfTS5D9HqML2LSUnaUCD63sXvvDn1k+XnmnQonkjrxNC7nfvwwvAdDmkgvoI92u6fK6/Wb/MgCTjfWguZA==" saltValue="dS/RMlGM2Pib8R+ol+3zjg=="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list" allowBlank="1" showInputMessage="1" showErrorMessage="1" sqref="AO5:AP5 W37:W38" xr:uid="{B575E0B8-0B38-42F0-A7BB-C04EC043DD5A}">
      <formula1>$BL$4:$BL$5</formula1>
    </dataValidation>
    <dataValidation type="list" allowBlank="1" showInputMessage="1" showErrorMessage="1" sqref="K11:N11" xr:uid="{FB429A0B-5CBC-4371-A6EE-D7CFC18397D4}">
      <formula1>$BM$9:$BM$11</formula1>
    </dataValidation>
    <dataValidation type="list" allowBlank="1" showInputMessage="1" showErrorMessage="1" sqref="AI11" xr:uid="{BB0DCE31-C248-4609-B8E7-93CF3ABB85B3}">
      <formula1>$BM$4:$BM$8</formula1>
    </dataValidation>
    <dataValidation type="list" allowBlank="1" showInputMessage="1" showErrorMessage="1" sqref="AN26:AP35" xr:uid="{D2C40BB5-9BC3-4CED-9E07-9204C2357C3F}">
      <formula1>$BL$3:$BL$5</formula1>
    </dataValidation>
    <dataValidation type="list" allowBlank="1" showInputMessage="1" showErrorMessage="1" sqref="AD2:AH2" xr:uid="{7E477B8C-E82E-4977-A493-2EFCEC788B81}">
      <formula1>$BP$4:$BP$13</formula1>
    </dataValidation>
    <dataValidation type="whole" errorStyle="information" allowBlank="1" showInputMessage="1" showErrorMessage="1" error="This cell must be a number" sqref="T19:V20 T15:V17 T22:V22 T25:V31 T33:V33 T37:V37 T39:V41 T43:V43 AN20:AP24 AN14:AP18" xr:uid="{46DA3AF9-B6C5-40EA-9AC5-3AC8EDAA75A0}">
      <formula1>0</formula1>
      <formula2>5000</formula2>
    </dataValidation>
  </dataValidations>
  <hyperlinks>
    <hyperlink ref="AT6" location="'Apparatus Sheet'!A1" display="'Apparatus Sheet'!A1" xr:uid="{C634DE62-F358-4767-A765-9CDEC8D204A3}"/>
    <hyperlink ref="AV6" location="'Apparatus Sheet (16)'!A1" display="'Apparatus Sheet (16)'!A1" xr:uid="{FDB73B35-6F0C-4152-92E0-286501FC5388}"/>
    <hyperlink ref="AT7" location="'Apparatus Sheet (2)'!A1" display="'Apparatus Sheet (2)'!A1" xr:uid="{8FF08351-3A47-4B4F-86E8-64A71E10D6BC}"/>
    <hyperlink ref="AV7" location="'Apparatus Sheet (17)'!A1" display="'Apparatus Sheet (17)'!A1" xr:uid="{08081698-7FB1-466C-80F0-71D7EB9D80EA}"/>
    <hyperlink ref="AT8" location="'Apparatus Sheet (17)'!A1" display="'Apparatus Sheet (17)'!A1" xr:uid="{64634E8A-C53F-4C29-9FA8-6B47943C381F}"/>
    <hyperlink ref="AV8" location="'Apparatus Sheet (18)'!A1" display="'Apparatus Sheet (18)'!A1" xr:uid="{56542749-5AD7-4408-8E33-8BF1C7416C19}"/>
    <hyperlink ref="AT9" location="'Apparatus Sheet (4)'!A1" display="'Apparatus Sheet (4)'!A1" xr:uid="{0C3138DF-066F-4B50-BA50-DA13B43A2BC3}"/>
    <hyperlink ref="AV9" location="'Apparatus Sheet (19)'!A1" display="'Apparatus Sheet (19)'!A1" xr:uid="{CA17C031-166E-4ECC-8637-585BD9B889B6}"/>
    <hyperlink ref="AT10" location="'Apparatus Sheet (5)'!A1" display="'Apparatus Sheet (5)'!A1" xr:uid="{FC21E4FC-C2F1-4162-9776-27587331544E}"/>
    <hyperlink ref="AV10" location="'Apparatus Sheet (20)'!A1" display="'Apparatus Sheet (20)'!A1" xr:uid="{F2FCB086-BFBA-40C9-96D0-7D2DE3B4A4F8}"/>
    <hyperlink ref="AT11" location="'Apparatus Sheet (6)'!A1" display="'Apparatus Sheet (6)'!A1" xr:uid="{4739FBA7-FD49-44AD-B124-0359C426B675}"/>
    <hyperlink ref="AV11" location="'Apparatus Sheet (21)'!A1" display="'Apparatus Sheet (21)'!A1" xr:uid="{6DC0D989-D4A5-45BD-A82E-178AF9458BD2}"/>
    <hyperlink ref="AT12" location="'Apparatus Sheet (7)'!A1" display="'Apparatus Sheet (7)'!A1" xr:uid="{86CC0897-193B-4B21-A622-2BEAF503C533}"/>
    <hyperlink ref="AV12" location="'Apparatus Sheet (22)'!A1" display="'Apparatus Sheet (22)'!A1" xr:uid="{3D1ADA09-F6AC-402D-A889-FE3D6528F92E}"/>
    <hyperlink ref="AT13" location="'Apparatus Sheet (8)'!A1" display="'Apparatus Sheet (8)'!A1" xr:uid="{D8E7D15B-2010-4868-B7A5-061E79D14234}"/>
    <hyperlink ref="AV13" location="'Apparatus Sheet (23)'!A1" display="'Apparatus Sheet (23)'!A1" xr:uid="{C612F329-39EF-4283-A1D5-51EBB40EF0DC}"/>
    <hyperlink ref="AT14" location="'Apparatus Sheet (9)'!A1" display="'Apparatus Sheet (9)'!A1" xr:uid="{ADBCE927-E7C5-4C87-B2DA-F2555105A44D}"/>
    <hyperlink ref="AV14" location="'Apparatus Sheet (24)'!A1" display="'Apparatus Sheet (24)'!A1" xr:uid="{68A50CBE-4946-4E17-A159-E2FC9F3A13FC}"/>
    <hyperlink ref="AT15" location="'Apparatus Sheet (10)'!A1" display="'Apparatus Sheet (10)'!A1" xr:uid="{B6F06052-734F-4893-B906-2FDB25CE2220}"/>
    <hyperlink ref="AV15" location="'Apparatus Sheet (25)'!A1" display="'Apparatus Sheet (25)'!A1" xr:uid="{3BB3C260-F2FB-444B-82AB-FC6A41117540}"/>
    <hyperlink ref="AT16" location="'Apparatus Sheet (11)'!A1" display="'Apparatus Sheet (11)'!A1" xr:uid="{17A91A46-5F4D-4716-BC4C-8DF8786B380F}"/>
    <hyperlink ref="AV16" location="'Apparatus Sheet (26)'!A1" display="'Apparatus Sheet (26)'!A1" xr:uid="{1D16E008-4587-435B-AA35-8C8BF577A4B4}"/>
    <hyperlink ref="AT17" location="'Apparatus Sheet (12)'!A1" display="'Apparatus Sheet (12)'!A1" xr:uid="{E142F975-2363-4A5E-ABFC-D921C0BE951F}"/>
    <hyperlink ref="AV17" location="'Apparatus Sheet (27)'!A1" display="'Apparatus Sheet (27)'!A1" xr:uid="{3E6F9751-DF3A-475A-85CB-7FE2EAA1C17A}"/>
    <hyperlink ref="AT18" location="'Apparatus Sheet (13)'!A1" display="'Apparatus Sheet (13)'!A1" xr:uid="{6B5750A2-0DD8-4103-B65D-94019B817F77}"/>
    <hyperlink ref="AV18" location="'Apparatus Sheet (28)'!A1" display="'Apparatus Sheet (28)'!A1" xr:uid="{AB5F28D4-C1C7-4DC2-A264-4A497AEAC1B1}"/>
    <hyperlink ref="AT19" location="'Apparatus Sheet (14)'!A1" display="'Apparatus Sheet (14)'!A1" xr:uid="{E7FBE533-6EE4-4EEC-9461-BD0D0E7B05AE}"/>
    <hyperlink ref="AV19" location="'Apparatus Sheet (29)'!A1" display="'Apparatus Sheet (29)'!A1" xr:uid="{A8CCFCDA-B97D-484A-90CD-13C56CA50B80}"/>
    <hyperlink ref="AT20" location="'Apparatus Sheet (15)'!A1" display="'Apparatus Sheet (15)'!A1" xr:uid="{4FE0043B-4C12-4A2D-A006-2C99D50948D4}"/>
    <hyperlink ref="AV20" location="'Apparatus Sheet (30)'!A1" display="'Apparatus Sheet (30)'!A1" xr:uid="{3C88A064-6CF0-4C39-AB03-14F91FA22FB2}"/>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A3649083-460C-4FE4-8C3D-7565729C8C00}">
          <x14:formula1>
            <xm:f>'Fire Station Info 1-5'!$AA$3:$AA$28</xm:f>
          </x14:formula1>
          <xm:sqref>AB3:AP3</xm:sqref>
        </x14:dataValidation>
      </x14:dataValidations>
    </ext>
  </extLst>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2EB6A-C764-4719-9187-2B8014115F20}">
  <sheetPr>
    <tabColor theme="2" tint="-0.89999084444715716"/>
    <pageSetUpPr fitToPage="1"/>
  </sheetPr>
  <dimension ref="C1:BP44"/>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291</v>
      </c>
      <c r="AL1" s="1539"/>
      <c r="AM1" s="1539"/>
      <c r="AN1" s="1539"/>
      <c r="AO1" s="1539"/>
      <c r="AP1" s="1539"/>
      <c r="BD1" s="692"/>
    </row>
    <row r="2" spans="3:68" ht="19.2"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2"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2"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2"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AX5" s="809"/>
      <c r="BD5" s="132"/>
      <c r="BE5" s="133"/>
      <c r="BF5" s="133"/>
      <c r="BG5" s="134"/>
      <c r="BH5" s="133"/>
      <c r="BK5" s="5">
        <v>1250</v>
      </c>
      <c r="BL5" s="5" t="s">
        <v>41</v>
      </c>
      <c r="BM5" s="5" t="s">
        <v>266</v>
      </c>
      <c r="BN5" s="5" t="s">
        <v>267</v>
      </c>
      <c r="BP5" s="5" t="s">
        <v>257</v>
      </c>
    </row>
    <row r="6" spans="3:68" s="5" customFormat="1" ht="19.2"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2"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2"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2"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2"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2"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2"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2"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2"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2"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2"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7" s="5" customFormat="1" ht="19.2"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7" s="5" customFormat="1" ht="19.2"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c r="BE18" s="111"/>
    </row>
    <row r="19" spans="3:57" s="5" customFormat="1" ht="19.2"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7" s="5" customFormat="1" ht="19.2"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7" s="5" customFormat="1" ht="19.2"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7" s="5" customFormat="1" ht="19.2"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7" s="5" customFormat="1" ht="19.2"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7" s="5" customFormat="1" ht="19.2"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7" s="5" customFormat="1" ht="19.2"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7" s="5" customFormat="1" ht="19.2"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7" s="5" customFormat="1" ht="19.2"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7" s="5" customFormat="1" ht="19.2"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7" s="5" customFormat="1" ht="19.2"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7" s="5" customFormat="1" ht="19.2"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7" s="5" customFormat="1" ht="19.2"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7" s="5" customFormat="1" ht="19.2"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2"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2"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2"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2"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2"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2"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2"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2"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2"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2"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2"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OWPhpBlPgu7KehiqK2g5/o211JKI/aNNjPXwIMArLuYIBhmFc/DawoQYaj/9VY7FlY2PhCcb7pOOgccX6ZkPg==" saltValue="TOSsHTY9eGiNgn4NtD6SsQ=="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list" allowBlank="1" showInputMessage="1" showErrorMessage="1" sqref="AO5:AP5 W37:W38" xr:uid="{B0D688AB-B99D-42F8-AE27-06C27CFF0D2A}">
      <formula1>$BL$4:$BL$5</formula1>
    </dataValidation>
    <dataValidation type="list" allowBlank="1" showInputMessage="1" showErrorMessage="1" sqref="K11:N11" xr:uid="{647BB3DA-0175-48A0-97BD-3EA8EEE58C2E}">
      <formula1>$BM$9:$BM$11</formula1>
    </dataValidation>
    <dataValidation type="list" allowBlank="1" showInputMessage="1" showErrorMessage="1" sqref="AI11" xr:uid="{7DB6CA15-449C-43BA-BD13-E5CEBA92E8C5}">
      <formula1>$BM$4:$BM$8</formula1>
    </dataValidation>
    <dataValidation type="list" allowBlank="1" showInputMessage="1" showErrorMessage="1" sqref="AN26:AP35" xr:uid="{E0AFE886-EC00-430D-A9E7-F847D75054AB}">
      <formula1>$BL$3:$BL$5</formula1>
    </dataValidation>
    <dataValidation type="list" allowBlank="1" showInputMessage="1" showErrorMessage="1" sqref="AD2:AH2" xr:uid="{465E25B0-0C27-441C-97AD-75A138578079}">
      <formula1>$BP$4:$BP$13</formula1>
    </dataValidation>
    <dataValidation type="whole" errorStyle="information" allowBlank="1" showInputMessage="1" showErrorMessage="1" error="This cell must be a number" sqref="T19:V20 T15:V17 T22:V22 T25:V31 T33:V33 T37:V37 T39:V41 T43:V43 AN20:AP24 AN14:AP18" xr:uid="{44F7E3E4-8D92-4781-9420-9677BBB85CC6}">
      <formula1>0</formula1>
      <formula2>5000</formula2>
    </dataValidation>
  </dataValidations>
  <hyperlinks>
    <hyperlink ref="AT6" location="'Apparatus Sheet'!A1" display="'Apparatus Sheet'!A1" xr:uid="{B74194A5-B575-488A-A7D3-3E406E0B7C9F}"/>
    <hyperlink ref="AV6" location="'Apparatus Sheet (16)'!A1" display="'Apparatus Sheet (16)'!A1" xr:uid="{840F64F2-7E73-4F65-9CBA-DB4F526F354B}"/>
    <hyperlink ref="AT7" location="'Apparatus Sheet (2)'!A1" display="'Apparatus Sheet (2)'!A1" xr:uid="{8BA85C8A-6958-4871-9008-7A4CE7E57FAD}"/>
    <hyperlink ref="AV7" location="'Apparatus Sheet (17)'!A1" display="'Apparatus Sheet (17)'!A1" xr:uid="{CF164A14-9ADE-48AE-BE67-229D9C10BF1D}"/>
    <hyperlink ref="AT8" location="'Apparatus Sheet (18)'!A1" display="'Apparatus Sheet (18)'!A1" xr:uid="{F2CEE2FE-8E5B-4FF3-9620-9C3AEECB2B90}"/>
    <hyperlink ref="AV8" location="'Apparatus Sheet (18)'!A1" display="'Apparatus Sheet (18)'!A1" xr:uid="{B7E149B1-627B-4B0C-8E46-49DF40A92EEC}"/>
    <hyperlink ref="AT9" location="'Apparatus Sheet (4)'!A1" display="'Apparatus Sheet (4)'!A1" xr:uid="{CA24310E-CE74-4727-A9D8-B9FF7D246383}"/>
    <hyperlink ref="AV9" location="'Apparatus Sheet (19)'!A1" display="'Apparatus Sheet (19)'!A1" xr:uid="{5041120C-2A52-42B8-9E0D-157BD8C7AD80}"/>
    <hyperlink ref="AT10" location="'Apparatus Sheet (5)'!A1" display="'Apparatus Sheet (5)'!A1" xr:uid="{CD5B482C-D508-4FAA-9D45-5A9291CA269E}"/>
    <hyperlink ref="AV10" location="'Apparatus Sheet (20)'!A1" display="'Apparatus Sheet (20)'!A1" xr:uid="{7F3DCBA7-E644-46FB-B778-A95EB9710613}"/>
    <hyperlink ref="AT11" location="'Apparatus Sheet (6)'!A1" display="'Apparatus Sheet (6)'!A1" xr:uid="{ED247ECD-269F-4194-9C6F-E0C9634A7CCE}"/>
    <hyperlink ref="AV11" location="'Apparatus Sheet (21)'!A1" display="'Apparatus Sheet (21)'!A1" xr:uid="{EC7DE03F-93C7-4591-82BC-B3E1231880CA}"/>
    <hyperlink ref="AT12" location="'Apparatus Sheet (7)'!A1" display="'Apparatus Sheet (7)'!A1" xr:uid="{9A61BD53-E462-4E49-A7EA-92173D16C5A7}"/>
    <hyperlink ref="AV12" location="'Apparatus Sheet (22)'!A1" display="'Apparatus Sheet (22)'!A1" xr:uid="{31999CEB-2450-48F9-8FBF-C3CDFC6B5814}"/>
    <hyperlink ref="AT13" location="'Apparatus Sheet (8)'!A1" display="'Apparatus Sheet (8)'!A1" xr:uid="{1FC8E0BC-F3AF-4C7C-ACBB-5256A1634DD1}"/>
    <hyperlink ref="AV13" location="'Apparatus Sheet (23)'!A1" display="'Apparatus Sheet (23)'!A1" xr:uid="{E29AF12A-1C67-4A87-9042-F69D2761368E}"/>
    <hyperlink ref="AT14" location="'Apparatus Sheet (9)'!A1" display="'Apparatus Sheet (9)'!A1" xr:uid="{42D6C4B5-3169-4A70-A5B3-3448B713F50F}"/>
    <hyperlink ref="AV14" location="'Apparatus Sheet (24)'!A1" display="'Apparatus Sheet (24)'!A1" xr:uid="{16395E19-7673-4CDE-BB06-EFECB9232565}"/>
    <hyperlink ref="AT15" location="'Apparatus Sheet (10)'!A1" display="'Apparatus Sheet (10)'!A1" xr:uid="{A1CAC603-B38D-4B2A-B78A-8D4E117BD01C}"/>
    <hyperlink ref="AV15" location="'Apparatus Sheet (25)'!A1" display="'Apparatus Sheet (25)'!A1" xr:uid="{C3671258-C02F-4250-85BE-1EA4F402CB9F}"/>
    <hyperlink ref="AT16" location="'Apparatus Sheet (11)'!A1" display="'Apparatus Sheet (11)'!A1" xr:uid="{6082DAC3-0585-41FF-95EB-B95FC6DC5A9B}"/>
    <hyperlink ref="AV16" location="'Apparatus Sheet (26)'!A1" display="'Apparatus Sheet (26)'!A1" xr:uid="{2A3DDB8C-C0AD-4220-B6D5-4BD57D9E2181}"/>
    <hyperlink ref="AT17" location="'Apparatus Sheet (12)'!A1" display="'Apparatus Sheet (12)'!A1" xr:uid="{FC173E2F-932C-4007-A98E-87997C9BD7AB}"/>
    <hyperlink ref="AV17" location="'Apparatus Sheet (27)'!A1" display="'Apparatus Sheet (27)'!A1" xr:uid="{D7B850AC-A12A-462D-891E-F85B6FA802D8}"/>
    <hyperlink ref="AT18" location="'Apparatus Sheet (13)'!A1" display="'Apparatus Sheet (13)'!A1" xr:uid="{D5FD8DA4-74BA-43EA-81F1-AB52DD2341BD}"/>
    <hyperlink ref="AV18" location="'Apparatus Sheet (28)'!A1" display="'Apparatus Sheet (28)'!A1" xr:uid="{7521358F-2E73-4C0D-A57E-E19F46115C87}"/>
    <hyperlink ref="AT19" location="'Apparatus Sheet (14)'!A1" display="'Apparatus Sheet (14)'!A1" xr:uid="{8306F9E6-4D1E-4116-B5C8-14A3CC99B7BE}"/>
    <hyperlink ref="AV19" location="'Apparatus Sheet (29)'!A1" display="'Apparatus Sheet (29)'!A1" xr:uid="{FB7C021B-5EEB-4A64-A783-6B13E0558F3C}"/>
    <hyperlink ref="AT20" location="'Apparatus Sheet (15)'!A1" display="'Apparatus Sheet (15)'!A1" xr:uid="{7962DE19-E112-46C0-818F-34E48E93B5FF}"/>
    <hyperlink ref="AV20" location="'Apparatus Sheet (30)'!A1" display="'Apparatus Sheet (30)'!A1" xr:uid="{B480FF3D-E407-4C47-A08F-B931A7F36076}"/>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B44FC1D7-A09E-4685-BA4B-A2311E83BB15}">
          <x14:formula1>
            <xm:f>'Fire Station Info 1-5'!$AA$3:$AA$28</xm:f>
          </x14:formula1>
          <xm:sqref>AB3:AP3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4">
    <tabColor theme="1"/>
  </sheetPr>
  <dimension ref="A2:CR115"/>
  <sheetViews>
    <sheetView showGridLines="0" showRowColHeaders="0" zoomScale="110" zoomScaleNormal="110" workbookViewId="0"/>
  </sheetViews>
  <sheetFormatPr defaultRowHeight="14.4" x14ac:dyDescent="0.3"/>
  <cols>
    <col min="2" max="2" width="3.44140625" customWidth="1"/>
    <col min="3" max="93" width="1.6640625" customWidth="1"/>
  </cols>
  <sheetData>
    <row r="2" spans="3:80" ht="16.95" customHeight="1" x14ac:dyDescent="0.3">
      <c r="C2" s="947" t="s">
        <v>616</v>
      </c>
      <c r="D2" s="947"/>
      <c r="E2" s="947"/>
      <c r="F2" s="947"/>
      <c r="G2" s="947"/>
      <c r="H2" s="947"/>
      <c r="I2" s="947"/>
      <c r="J2" s="947"/>
      <c r="K2" s="947"/>
      <c r="L2" s="947"/>
      <c r="M2" s="947"/>
      <c r="N2" s="947"/>
      <c r="O2" s="947"/>
      <c r="P2" s="947"/>
      <c r="Q2" s="947"/>
      <c r="R2" s="947"/>
      <c r="S2" s="947"/>
      <c r="T2" s="947"/>
      <c r="U2" s="947"/>
      <c r="V2" s="947"/>
      <c r="W2" s="947"/>
      <c r="X2" s="947"/>
      <c r="Y2" s="947"/>
      <c r="Z2" s="947"/>
      <c r="AA2" s="947"/>
      <c r="AB2" s="947"/>
      <c r="AC2" s="947"/>
      <c r="AD2" s="947"/>
      <c r="AE2" s="947"/>
      <c r="AF2" s="947"/>
      <c r="AG2" s="947"/>
      <c r="AH2" s="947"/>
      <c r="AI2" s="947"/>
      <c r="AJ2" s="947"/>
      <c r="AK2" s="947"/>
      <c r="AL2" s="947"/>
      <c r="AM2" s="947"/>
      <c r="AN2" s="947"/>
      <c r="AO2" s="947"/>
      <c r="AP2" s="947"/>
      <c r="AQ2" s="947"/>
      <c r="AR2" s="947"/>
      <c r="AS2" s="947"/>
      <c r="AT2" s="947"/>
      <c r="AU2" s="947"/>
      <c r="AV2" s="947"/>
      <c r="AW2" s="947"/>
      <c r="AX2" s="947"/>
      <c r="AY2" s="947"/>
      <c r="AZ2" s="947"/>
    </row>
    <row r="3" spans="3:80" ht="16.95" customHeight="1" x14ac:dyDescent="0.3">
      <c r="C3" s="782"/>
      <c r="D3" s="989" t="s">
        <v>938</v>
      </c>
      <c r="E3" s="989"/>
      <c r="F3" s="989"/>
      <c r="G3" s="989"/>
      <c r="H3" s="989"/>
      <c r="I3" s="989"/>
      <c r="J3" s="989"/>
      <c r="K3" s="989"/>
      <c r="L3" s="989"/>
      <c r="M3" s="989"/>
      <c r="N3" s="989"/>
      <c r="O3" s="989"/>
      <c r="P3" s="989"/>
      <c r="Q3" s="989"/>
      <c r="R3" s="989"/>
      <c r="S3" s="989"/>
      <c r="T3" s="989"/>
      <c r="U3" s="989"/>
      <c r="V3" s="989"/>
      <c r="W3" s="989"/>
      <c r="X3" s="989"/>
      <c r="Y3" s="989"/>
      <c r="Z3" s="989"/>
      <c r="AA3" s="989"/>
      <c r="AB3" s="989"/>
      <c r="AC3" s="989"/>
      <c r="AD3" s="989"/>
      <c r="AE3" s="989"/>
      <c r="AF3" s="989"/>
      <c r="AG3" s="989"/>
      <c r="AH3" s="989"/>
      <c r="AI3" s="989"/>
      <c r="AJ3" s="989"/>
      <c r="AK3" s="989"/>
      <c r="AL3" s="989"/>
      <c r="AM3" s="989"/>
      <c r="AN3" s="989"/>
      <c r="AO3" s="989"/>
      <c r="AP3" s="989"/>
      <c r="AQ3" s="989"/>
      <c r="AR3" s="989"/>
      <c r="AS3" s="989"/>
      <c r="AT3" s="989"/>
      <c r="AU3" s="989"/>
      <c r="AV3" s="989"/>
      <c r="AW3" s="989"/>
      <c r="AX3" s="989"/>
      <c r="AY3" s="989"/>
      <c r="AZ3" s="782"/>
    </row>
    <row r="4" spans="3:80" ht="16.95" customHeight="1" x14ac:dyDescent="0.3">
      <c r="C4" s="781"/>
      <c r="D4" s="989"/>
      <c r="E4" s="989"/>
      <c r="F4" s="989"/>
      <c r="G4" s="989"/>
      <c r="H4" s="989"/>
      <c r="I4" s="989"/>
      <c r="J4" s="989"/>
      <c r="K4" s="989"/>
      <c r="L4" s="989"/>
      <c r="M4" s="989"/>
      <c r="N4" s="989"/>
      <c r="O4" s="989"/>
      <c r="P4" s="989"/>
      <c r="Q4" s="989"/>
      <c r="R4" s="989"/>
      <c r="S4" s="989"/>
      <c r="T4" s="989"/>
      <c r="U4" s="989"/>
      <c r="V4" s="989"/>
      <c r="W4" s="989"/>
      <c r="X4" s="989"/>
      <c r="Y4" s="989"/>
      <c r="Z4" s="989"/>
      <c r="AA4" s="989"/>
      <c r="AB4" s="989"/>
      <c r="AC4" s="989"/>
      <c r="AD4" s="989"/>
      <c r="AE4" s="989"/>
      <c r="AF4" s="989"/>
      <c r="AG4" s="989"/>
      <c r="AH4" s="989"/>
      <c r="AI4" s="989"/>
      <c r="AJ4" s="989"/>
      <c r="AK4" s="989"/>
      <c r="AL4" s="989"/>
      <c r="AM4" s="989"/>
      <c r="AN4" s="989"/>
      <c r="AO4" s="989"/>
      <c r="AP4" s="989"/>
      <c r="AQ4" s="989"/>
      <c r="AR4" s="989"/>
      <c r="AS4" s="989"/>
      <c r="AT4" s="989"/>
      <c r="AU4" s="989"/>
      <c r="AV4" s="989"/>
      <c r="AW4" s="989"/>
      <c r="AX4" s="989"/>
      <c r="AY4" s="989"/>
      <c r="AZ4" s="781"/>
    </row>
    <row r="5" spans="3:80" ht="5.4" customHeight="1" x14ac:dyDescent="0.3">
      <c r="C5" s="781"/>
      <c r="D5" s="781"/>
      <c r="E5" s="781"/>
      <c r="F5" s="781"/>
      <c r="G5" s="781"/>
      <c r="H5" s="781"/>
      <c r="I5" s="781"/>
      <c r="J5" s="781"/>
      <c r="K5" s="781"/>
      <c r="L5" s="781"/>
      <c r="M5" s="781"/>
      <c r="N5" s="781"/>
      <c r="O5" s="781"/>
      <c r="P5" s="781"/>
      <c r="Q5" s="781"/>
      <c r="R5" s="781"/>
      <c r="S5" s="781"/>
      <c r="T5" s="781"/>
      <c r="U5" s="781"/>
      <c r="V5" s="781"/>
      <c r="W5" s="781"/>
      <c r="X5" s="781"/>
      <c r="Y5" s="781"/>
      <c r="Z5" s="781"/>
      <c r="AA5" s="781"/>
      <c r="AB5" s="781"/>
      <c r="AC5" s="781"/>
      <c r="AD5" s="781"/>
      <c r="AE5" s="781"/>
      <c r="AF5" s="781"/>
      <c r="AG5" s="781"/>
      <c r="AH5" s="781"/>
      <c r="AI5" s="781"/>
      <c r="AJ5" s="781"/>
      <c r="AK5" s="781"/>
      <c r="AL5" s="781"/>
      <c r="AM5" s="781"/>
      <c r="AN5" s="781"/>
      <c r="AO5" s="781"/>
      <c r="AP5" s="781"/>
      <c r="AQ5" s="781"/>
      <c r="AR5" s="781"/>
      <c r="AS5" s="781"/>
      <c r="AT5" s="781"/>
      <c r="AU5" s="781"/>
      <c r="AV5" s="781"/>
      <c r="AW5" s="781"/>
      <c r="AX5" s="781"/>
      <c r="AY5" s="781"/>
      <c r="AZ5" s="781"/>
    </row>
    <row r="6" spans="3:80" ht="16.95" customHeight="1" x14ac:dyDescent="0.3">
      <c r="C6" s="781"/>
      <c r="D6" s="783" t="s">
        <v>939</v>
      </c>
      <c r="E6" s="781"/>
      <c r="F6" s="781"/>
      <c r="G6" s="781"/>
      <c r="H6" s="781"/>
      <c r="I6" s="781"/>
      <c r="J6" s="781"/>
      <c r="K6" s="781"/>
      <c r="L6" s="781"/>
      <c r="M6" s="781"/>
      <c r="N6" s="781"/>
      <c r="O6" s="781"/>
      <c r="P6" s="781"/>
      <c r="Q6" s="781"/>
      <c r="R6" s="781"/>
      <c r="S6" s="781"/>
      <c r="T6" s="781"/>
      <c r="U6" s="781"/>
      <c r="V6" s="781"/>
      <c r="W6" s="781"/>
      <c r="X6" s="781"/>
      <c r="Y6" s="781"/>
      <c r="Z6" s="781"/>
      <c r="AA6" s="781"/>
      <c r="AB6" s="781"/>
      <c r="AC6" s="781"/>
      <c r="AD6" s="781"/>
      <c r="AE6" s="781"/>
      <c r="AF6" s="781"/>
      <c r="AG6" s="781"/>
      <c r="AH6" s="781"/>
      <c r="AI6" s="781"/>
      <c r="AJ6" s="781"/>
      <c r="AK6" s="781"/>
      <c r="AL6" s="781"/>
      <c r="AM6" s="781"/>
      <c r="AN6" s="781"/>
      <c r="AO6" s="781"/>
      <c r="AP6" s="781"/>
      <c r="AQ6" s="781"/>
      <c r="AR6" s="781"/>
      <c r="AS6" s="781"/>
      <c r="AT6" s="781"/>
      <c r="AU6" s="781"/>
      <c r="AV6" s="781"/>
      <c r="AW6" s="781"/>
      <c r="AX6" s="781"/>
      <c r="AY6" s="781"/>
      <c r="AZ6" s="781"/>
      <c r="BV6" s="986" t="s">
        <v>242</v>
      </c>
      <c r="BW6" s="986"/>
      <c r="BX6" s="986"/>
      <c r="BY6" s="986"/>
      <c r="BZ6" s="986"/>
      <c r="CA6" s="986"/>
      <c r="CB6" s="986"/>
    </row>
    <row r="7" spans="3:80" ht="16.95" customHeight="1" x14ac:dyDescent="0.3">
      <c r="C7" s="781"/>
      <c r="D7" s="783" t="s">
        <v>940</v>
      </c>
      <c r="E7" s="781"/>
      <c r="F7" s="781"/>
      <c r="G7" s="781"/>
      <c r="H7" s="781"/>
      <c r="I7" s="781"/>
      <c r="J7" s="781"/>
      <c r="K7" s="781"/>
      <c r="L7" s="781"/>
      <c r="M7" s="781"/>
      <c r="N7" s="781"/>
      <c r="O7" s="781"/>
      <c r="P7" s="781"/>
      <c r="Q7" s="781"/>
      <c r="R7" s="781"/>
      <c r="S7" s="781"/>
      <c r="T7" s="781"/>
      <c r="U7" s="781"/>
      <c r="V7" s="781"/>
      <c r="W7" s="781"/>
      <c r="X7" s="781"/>
      <c r="Y7" s="781"/>
      <c r="Z7" s="781"/>
      <c r="AA7" s="781"/>
      <c r="AB7" s="781"/>
      <c r="AC7" s="781"/>
      <c r="AD7" s="781"/>
      <c r="AE7" s="781"/>
      <c r="AF7" s="781"/>
      <c r="AG7" s="781"/>
      <c r="AH7" s="781"/>
      <c r="AI7" s="781"/>
      <c r="AJ7" s="781"/>
      <c r="AK7" s="781"/>
      <c r="AL7" s="781"/>
      <c r="AM7" s="781"/>
      <c r="AN7" s="781"/>
      <c r="AO7" s="781"/>
      <c r="AP7" s="781"/>
      <c r="AQ7" s="781"/>
      <c r="AR7" s="781"/>
      <c r="AS7" s="781"/>
      <c r="AT7" s="781"/>
      <c r="AU7" s="781"/>
      <c r="AV7" s="781"/>
      <c r="AW7" s="781"/>
      <c r="AX7" s="781"/>
      <c r="AY7" s="781"/>
      <c r="AZ7" s="781"/>
    </row>
    <row r="8" spans="3:80" ht="16.95" customHeight="1" x14ac:dyDescent="0.3">
      <c r="C8" s="781"/>
      <c r="D8" s="989" t="s">
        <v>976</v>
      </c>
      <c r="E8" s="989"/>
      <c r="F8" s="989"/>
      <c r="G8" s="989"/>
      <c r="H8" s="989"/>
      <c r="I8" s="989"/>
      <c r="J8" s="989"/>
      <c r="K8" s="989"/>
      <c r="L8" s="989"/>
      <c r="M8" s="989"/>
      <c r="N8" s="989"/>
      <c r="O8" s="989"/>
      <c r="P8" s="989"/>
      <c r="Q8" s="989"/>
      <c r="R8" s="989"/>
      <c r="S8" s="989"/>
      <c r="T8" s="989"/>
      <c r="U8" s="989"/>
      <c r="V8" s="989"/>
      <c r="W8" s="989"/>
      <c r="X8" s="989"/>
      <c r="Y8" s="989"/>
      <c r="Z8" s="989"/>
      <c r="AA8" s="989"/>
      <c r="AB8" s="989"/>
      <c r="AC8" s="989"/>
      <c r="AD8" s="989"/>
      <c r="AE8" s="989"/>
      <c r="AF8" s="989"/>
      <c r="AG8" s="989"/>
      <c r="AH8" s="989"/>
      <c r="AI8" s="989"/>
      <c r="AJ8" s="989"/>
      <c r="AK8" s="989"/>
      <c r="AL8" s="989"/>
      <c r="AM8" s="989"/>
      <c r="AN8" s="989"/>
      <c r="AO8" s="989"/>
      <c r="AP8" s="989"/>
      <c r="AQ8" s="989"/>
      <c r="AR8" s="989"/>
      <c r="AS8" s="989"/>
      <c r="AT8" s="989"/>
      <c r="AU8" s="989"/>
      <c r="AV8" s="989"/>
      <c r="AW8" s="989"/>
      <c r="AX8" s="989"/>
      <c r="AY8" s="989"/>
      <c r="AZ8" s="781"/>
    </row>
    <row r="9" spans="3:80" ht="16.95" customHeight="1" x14ac:dyDescent="0.3">
      <c r="C9" s="781"/>
      <c r="D9" s="989"/>
      <c r="E9" s="989"/>
      <c r="F9" s="989"/>
      <c r="G9" s="989"/>
      <c r="H9" s="989"/>
      <c r="I9" s="989"/>
      <c r="J9" s="989"/>
      <c r="K9" s="989"/>
      <c r="L9" s="989"/>
      <c r="M9" s="989"/>
      <c r="N9" s="989"/>
      <c r="O9" s="989"/>
      <c r="P9" s="989"/>
      <c r="Q9" s="989"/>
      <c r="R9" s="989"/>
      <c r="S9" s="989"/>
      <c r="T9" s="989"/>
      <c r="U9" s="989"/>
      <c r="V9" s="989"/>
      <c r="W9" s="989"/>
      <c r="X9" s="989"/>
      <c r="Y9" s="989"/>
      <c r="Z9" s="989"/>
      <c r="AA9" s="989"/>
      <c r="AB9" s="989"/>
      <c r="AC9" s="989"/>
      <c r="AD9" s="989"/>
      <c r="AE9" s="989"/>
      <c r="AF9" s="989"/>
      <c r="AG9" s="989"/>
      <c r="AH9" s="989"/>
      <c r="AI9" s="989"/>
      <c r="AJ9" s="989"/>
      <c r="AK9" s="989"/>
      <c r="AL9" s="989"/>
      <c r="AM9" s="989"/>
      <c r="AN9" s="989"/>
      <c r="AO9" s="989"/>
      <c r="AP9" s="989"/>
      <c r="AQ9" s="989"/>
      <c r="AR9" s="989"/>
      <c r="AS9" s="989"/>
      <c r="AT9" s="989"/>
      <c r="AU9" s="989"/>
      <c r="AV9" s="989"/>
      <c r="AW9" s="989"/>
      <c r="AX9" s="989"/>
      <c r="AY9" s="989"/>
      <c r="AZ9" s="781"/>
    </row>
    <row r="10" spans="3:80" ht="16.95" customHeight="1" x14ac:dyDescent="0.3">
      <c r="C10" s="781"/>
      <c r="D10" s="783" t="s">
        <v>941</v>
      </c>
      <c r="E10" s="781"/>
      <c r="F10" s="781"/>
      <c r="G10" s="781"/>
      <c r="H10" s="781"/>
      <c r="I10" s="781"/>
      <c r="J10" s="781"/>
      <c r="K10" s="781"/>
      <c r="L10" s="781"/>
      <c r="M10" s="781"/>
      <c r="N10" s="781"/>
      <c r="O10" s="781"/>
      <c r="P10" s="781"/>
      <c r="Q10" s="781"/>
      <c r="R10" s="781"/>
      <c r="S10" s="781"/>
      <c r="T10" s="781"/>
      <c r="U10" s="781"/>
      <c r="V10" s="781"/>
      <c r="W10" s="781"/>
      <c r="X10" s="781"/>
      <c r="Y10" s="781"/>
      <c r="Z10" s="781"/>
      <c r="AA10" s="781"/>
      <c r="AB10" s="781"/>
      <c r="AC10" s="781"/>
      <c r="AD10" s="781"/>
      <c r="AE10" s="781"/>
      <c r="AF10" s="781"/>
      <c r="AG10" s="781"/>
      <c r="AH10" s="781"/>
      <c r="AI10" s="781"/>
      <c r="AJ10" s="781"/>
      <c r="AK10" s="781"/>
      <c r="AL10" s="781"/>
      <c r="AM10" s="781"/>
      <c r="AN10" s="781"/>
      <c r="AO10" s="781"/>
      <c r="AP10" s="781"/>
      <c r="AQ10" s="781"/>
      <c r="AR10" s="781"/>
      <c r="AS10" s="781"/>
      <c r="AT10" s="781"/>
      <c r="AU10" s="781"/>
      <c r="AV10" s="781"/>
      <c r="AW10" s="781"/>
      <c r="AX10" s="781"/>
      <c r="AY10" s="781"/>
      <c r="AZ10" s="781"/>
    </row>
    <row r="11" spans="3:80" ht="16.2" customHeight="1" x14ac:dyDescent="0.3">
      <c r="C11" s="781"/>
      <c r="D11" s="783"/>
      <c r="E11" s="781"/>
      <c r="F11" s="781"/>
      <c r="G11" s="781"/>
      <c r="H11" s="781"/>
      <c r="I11" s="781"/>
      <c r="J11" s="781"/>
      <c r="K11" s="781"/>
      <c r="L11" s="781"/>
      <c r="M11" s="781"/>
      <c r="N11" s="781"/>
      <c r="O11" s="781"/>
      <c r="P11" s="781"/>
      <c r="Q11" s="781"/>
      <c r="R11" s="781"/>
      <c r="S11" s="781"/>
      <c r="T11" s="781"/>
      <c r="U11" s="781"/>
      <c r="V11" s="781"/>
      <c r="W11" s="781"/>
      <c r="X11" s="781"/>
      <c r="Y11" s="781"/>
      <c r="Z11" s="781"/>
      <c r="AA11" s="781"/>
      <c r="AB11" s="781"/>
      <c r="AC11" s="781"/>
      <c r="AD11" s="781"/>
      <c r="AE11" s="781"/>
      <c r="AF11" s="781"/>
      <c r="AG11" s="781"/>
      <c r="AH11" s="781"/>
      <c r="AI11" s="781"/>
      <c r="AJ11" s="781"/>
      <c r="AK11" s="781"/>
      <c r="AL11" s="781"/>
      <c r="AM11" s="781"/>
      <c r="AN11" s="781"/>
      <c r="AO11" s="781"/>
      <c r="AP11" s="781"/>
      <c r="AQ11" s="781"/>
      <c r="AR11" s="781"/>
      <c r="AS11" s="781"/>
      <c r="AT11" s="781"/>
      <c r="AU11" s="781"/>
      <c r="AV11" s="781"/>
      <c r="AW11" s="781"/>
      <c r="AX11" s="781"/>
      <c r="AY11" s="781"/>
      <c r="AZ11" s="781"/>
    </row>
    <row r="12" spans="3:80" ht="16.95" customHeight="1" x14ac:dyDescent="0.35">
      <c r="C12" s="784" t="s">
        <v>686</v>
      </c>
      <c r="D12" s="495"/>
      <c r="E12" s="495"/>
      <c r="F12" s="495"/>
      <c r="G12" s="495"/>
      <c r="H12" s="495"/>
      <c r="I12" s="495"/>
      <c r="J12" s="495"/>
      <c r="K12" s="495"/>
      <c r="L12" s="495"/>
      <c r="M12" s="495"/>
      <c r="N12" s="495"/>
      <c r="O12" s="495"/>
      <c r="P12" s="495"/>
      <c r="Q12" s="495"/>
      <c r="R12" s="495"/>
      <c r="S12" s="495"/>
      <c r="T12" s="495"/>
      <c r="U12" s="495"/>
      <c r="V12" s="495"/>
      <c r="W12" s="495"/>
      <c r="X12" s="495"/>
      <c r="Y12" s="495"/>
      <c r="Z12" s="495"/>
      <c r="AA12" s="495"/>
      <c r="AB12" s="781"/>
      <c r="AC12" s="781"/>
      <c r="AD12" s="781"/>
      <c r="AE12" s="781"/>
      <c r="AF12" s="781"/>
      <c r="AG12" s="781"/>
      <c r="AH12" s="781"/>
      <c r="AI12" s="781"/>
      <c r="AJ12" s="781"/>
      <c r="AK12" s="781"/>
      <c r="AL12" s="781"/>
      <c r="AM12" s="781"/>
      <c r="AN12" s="781"/>
      <c r="AO12" s="781"/>
      <c r="AP12" s="781"/>
      <c r="AQ12" s="781"/>
      <c r="AR12" s="781"/>
      <c r="AS12" s="781"/>
      <c r="AT12" s="781"/>
      <c r="AU12" s="781"/>
      <c r="AV12" s="781"/>
      <c r="AW12" s="781"/>
      <c r="AX12" s="781"/>
      <c r="AY12" s="781"/>
      <c r="AZ12" s="781"/>
    </row>
    <row r="13" spans="3:80" ht="16.95" customHeight="1" x14ac:dyDescent="0.35">
      <c r="C13" s="784"/>
      <c r="D13" s="785" t="s">
        <v>977</v>
      </c>
      <c r="E13" s="495"/>
      <c r="F13" s="495"/>
      <c r="G13" s="495"/>
      <c r="H13" s="495"/>
      <c r="I13" s="495"/>
      <c r="J13" s="495"/>
      <c r="K13" s="495"/>
      <c r="L13" s="495"/>
      <c r="M13" s="495"/>
      <c r="N13" s="495"/>
      <c r="O13" s="495"/>
      <c r="P13" s="495"/>
      <c r="Q13" s="495"/>
      <c r="R13" s="495"/>
      <c r="S13" s="495"/>
      <c r="T13" s="495"/>
      <c r="U13" s="495"/>
      <c r="V13" s="495"/>
      <c r="W13" s="495"/>
      <c r="X13" s="495"/>
      <c r="Y13" s="495"/>
      <c r="Z13" s="495"/>
      <c r="AA13" s="495"/>
      <c r="AB13" s="781"/>
      <c r="AC13" s="781"/>
      <c r="AD13" s="781"/>
      <c r="AE13" s="781"/>
      <c r="AF13" s="781"/>
      <c r="AG13" s="781"/>
      <c r="AH13" s="781"/>
      <c r="AI13" s="781"/>
      <c r="AJ13" s="781"/>
      <c r="AK13" s="781"/>
      <c r="AL13" s="781"/>
      <c r="AM13" s="781"/>
      <c r="AN13" s="781"/>
      <c r="AO13" s="781"/>
      <c r="AP13" s="781"/>
      <c r="AQ13" s="781"/>
      <c r="AR13" s="781"/>
      <c r="AS13" s="781"/>
      <c r="AT13" s="781"/>
      <c r="AU13" s="781"/>
      <c r="AV13" s="781"/>
      <c r="AW13" s="781"/>
      <c r="AX13" s="781"/>
      <c r="AY13" s="781"/>
      <c r="AZ13" s="781"/>
    </row>
    <row r="14" spans="3:80" ht="16.95" customHeight="1" x14ac:dyDescent="0.35">
      <c r="C14" s="784"/>
      <c r="D14" s="785" t="s">
        <v>978</v>
      </c>
      <c r="E14" s="495"/>
      <c r="F14" s="495"/>
      <c r="G14" s="495"/>
      <c r="H14" s="495"/>
      <c r="I14" s="495"/>
      <c r="J14" s="495"/>
      <c r="K14" s="495"/>
      <c r="L14" s="495"/>
      <c r="M14" s="495"/>
      <c r="N14" s="495"/>
      <c r="O14" s="495"/>
      <c r="P14" s="495"/>
      <c r="Q14" s="495"/>
      <c r="R14" s="495"/>
      <c r="S14" s="495"/>
      <c r="T14" s="495"/>
      <c r="U14" s="495"/>
      <c r="V14" s="495"/>
      <c r="W14" s="495"/>
      <c r="X14" s="495"/>
      <c r="Y14" s="495"/>
      <c r="Z14" s="495"/>
      <c r="AA14" s="495"/>
      <c r="AB14" s="781"/>
      <c r="AC14" s="781"/>
      <c r="AD14" s="781"/>
      <c r="AE14" s="781"/>
      <c r="AF14" s="781"/>
      <c r="AG14" s="781"/>
      <c r="AH14" s="781"/>
      <c r="AI14" s="781"/>
      <c r="AJ14" s="781"/>
      <c r="AK14" s="781"/>
      <c r="AL14" s="781"/>
      <c r="AM14" s="781"/>
      <c r="AN14" s="781"/>
      <c r="AO14" s="781"/>
      <c r="AP14" s="781"/>
      <c r="AQ14" s="781"/>
      <c r="AR14" s="781"/>
      <c r="AS14" s="781"/>
      <c r="AT14" s="781"/>
      <c r="AU14" s="781"/>
      <c r="AV14" s="781"/>
      <c r="AW14" s="781"/>
      <c r="AX14" s="781"/>
      <c r="AY14" s="781"/>
      <c r="AZ14" s="781"/>
    </row>
    <row r="15" spans="3:80" ht="16.95" customHeight="1" x14ac:dyDescent="0.35">
      <c r="C15" s="784"/>
      <c r="D15" s="495"/>
      <c r="E15" s="495"/>
      <c r="F15" s="495"/>
      <c r="G15" s="495"/>
      <c r="H15" s="495"/>
      <c r="I15" s="495"/>
      <c r="J15" s="495"/>
      <c r="K15" s="495"/>
      <c r="L15" s="495"/>
      <c r="M15" s="495"/>
      <c r="N15" s="495"/>
      <c r="O15" s="495"/>
      <c r="P15" s="495"/>
      <c r="Q15" s="495"/>
      <c r="R15" s="495"/>
      <c r="S15" s="495"/>
      <c r="T15" s="495"/>
      <c r="U15" s="495"/>
      <c r="V15" s="495"/>
      <c r="W15" s="495"/>
      <c r="X15" s="495"/>
      <c r="Y15" s="495"/>
      <c r="Z15" s="495"/>
      <c r="AA15" s="495"/>
      <c r="AB15" s="781"/>
      <c r="AC15" s="781"/>
      <c r="AD15" s="781"/>
      <c r="AE15" s="781"/>
      <c r="AF15" s="781"/>
      <c r="AG15" s="781"/>
      <c r="AH15" s="781"/>
      <c r="AI15" s="781"/>
      <c r="AJ15" s="781"/>
      <c r="AK15" s="781"/>
      <c r="AL15" s="781"/>
      <c r="AM15" s="781"/>
      <c r="AN15" s="781"/>
      <c r="AO15" s="781"/>
      <c r="AP15" s="781"/>
      <c r="AQ15" s="781"/>
      <c r="AR15" s="781"/>
      <c r="AS15" s="781"/>
      <c r="AT15" s="781"/>
      <c r="AU15" s="781"/>
      <c r="AV15" s="781"/>
      <c r="AW15" s="781"/>
      <c r="AX15" s="781"/>
      <c r="AY15" s="781"/>
      <c r="AZ15" s="781"/>
    </row>
    <row r="16" spans="3:80" ht="16.95" customHeight="1" x14ac:dyDescent="0.3">
      <c r="C16" s="786" t="s">
        <v>798</v>
      </c>
      <c r="D16" s="787"/>
      <c r="E16" s="787"/>
      <c r="F16" s="787"/>
      <c r="G16" s="787"/>
      <c r="H16" s="787"/>
      <c r="I16" s="787"/>
      <c r="J16" s="787"/>
      <c r="K16" s="787"/>
      <c r="L16" s="787"/>
      <c r="M16" s="787"/>
      <c r="N16" s="787"/>
      <c r="O16" s="787"/>
      <c r="P16" s="787"/>
      <c r="Q16" s="787"/>
      <c r="R16" s="787"/>
      <c r="S16" s="787"/>
      <c r="T16" s="787"/>
      <c r="U16" s="787"/>
      <c r="V16" s="787"/>
      <c r="W16" s="787"/>
      <c r="X16" s="787"/>
      <c r="Y16" s="787"/>
      <c r="Z16" s="787"/>
      <c r="AA16" s="787"/>
      <c r="AB16" s="787"/>
      <c r="AC16" s="787"/>
      <c r="AD16" s="787"/>
      <c r="AE16" s="787"/>
      <c r="AF16" s="787"/>
      <c r="AG16" s="787"/>
      <c r="AH16" s="787"/>
      <c r="AI16" s="787"/>
      <c r="AJ16" s="787"/>
      <c r="AK16" s="787"/>
      <c r="AL16" s="787"/>
      <c r="AM16" s="787"/>
      <c r="AN16" s="787"/>
      <c r="AO16" s="787"/>
      <c r="AP16" s="787"/>
      <c r="AQ16" s="787"/>
      <c r="AR16" s="787"/>
      <c r="AS16" s="787"/>
      <c r="AT16" s="787"/>
      <c r="AU16" s="787"/>
      <c r="AV16" s="787"/>
      <c r="AW16" s="787"/>
      <c r="AX16" s="787"/>
      <c r="AY16" s="787"/>
      <c r="AZ16" s="787"/>
    </row>
    <row r="17" spans="3:52" ht="16.95" customHeight="1" x14ac:dyDescent="0.3">
      <c r="C17" s="499"/>
      <c r="D17" s="785" t="s">
        <v>1013</v>
      </c>
      <c r="E17" s="499"/>
      <c r="F17" s="499"/>
      <c r="G17" s="499"/>
      <c r="H17" s="499"/>
      <c r="I17" s="499"/>
      <c r="J17" s="499"/>
      <c r="K17" s="499"/>
      <c r="L17" s="499"/>
      <c r="M17" s="499"/>
      <c r="N17" s="499"/>
      <c r="O17" s="499"/>
      <c r="P17" s="499"/>
      <c r="Q17" s="499"/>
      <c r="R17" s="499"/>
      <c r="S17" s="499"/>
      <c r="T17" s="499"/>
      <c r="U17" s="499"/>
      <c r="V17" s="499"/>
      <c r="W17" s="499"/>
      <c r="X17" s="499"/>
      <c r="Y17" s="499"/>
      <c r="Z17" s="499"/>
      <c r="AA17" s="499"/>
      <c r="AB17" s="499"/>
      <c r="AC17" s="499"/>
      <c r="AD17" s="499"/>
      <c r="AE17" s="499"/>
      <c r="AF17" s="499"/>
      <c r="AG17" s="499"/>
      <c r="AH17" s="499"/>
      <c r="AI17" s="499"/>
      <c r="AJ17" s="499"/>
      <c r="AK17" s="499"/>
      <c r="AL17" s="499"/>
      <c r="AM17" s="499"/>
      <c r="AN17" s="499"/>
      <c r="AO17" s="499"/>
      <c r="AP17" s="499"/>
      <c r="AQ17" s="499"/>
      <c r="AR17" s="499"/>
      <c r="AS17" s="499"/>
      <c r="AT17" s="499"/>
      <c r="AU17" s="499"/>
      <c r="AV17" s="499"/>
      <c r="AW17" s="499"/>
      <c r="AX17" s="499"/>
      <c r="AY17" s="499"/>
      <c r="AZ17" s="499"/>
    </row>
    <row r="18" spans="3:52" ht="16.95" customHeight="1" x14ac:dyDescent="0.3">
      <c r="C18" s="499"/>
      <c r="D18" s="785" t="s">
        <v>942</v>
      </c>
      <c r="E18" s="499"/>
      <c r="F18" s="499"/>
      <c r="G18" s="499"/>
      <c r="H18" s="499"/>
      <c r="I18" s="499"/>
      <c r="J18" s="499"/>
      <c r="K18" s="499"/>
      <c r="L18" s="499"/>
      <c r="M18" s="499"/>
      <c r="N18" s="499"/>
      <c r="O18" s="499"/>
      <c r="P18" s="499"/>
      <c r="Q18" s="499"/>
      <c r="R18" s="499"/>
      <c r="S18" s="499"/>
      <c r="T18" s="499"/>
      <c r="U18" s="499"/>
      <c r="V18" s="499"/>
      <c r="W18" s="499"/>
      <c r="X18" s="499"/>
      <c r="Y18" s="499"/>
      <c r="Z18" s="499"/>
      <c r="AA18" s="499"/>
      <c r="AB18" s="499"/>
      <c r="AC18" s="499"/>
      <c r="AD18" s="499"/>
      <c r="AE18" s="499"/>
      <c r="AF18" s="499"/>
      <c r="AG18" s="499"/>
      <c r="AH18" s="499"/>
      <c r="AI18" s="499"/>
      <c r="AJ18" s="499"/>
      <c r="AK18" s="499"/>
      <c r="AL18" s="499"/>
      <c r="AM18" s="499"/>
      <c r="AN18" s="499"/>
      <c r="AO18" s="499"/>
      <c r="AP18" s="499"/>
      <c r="AQ18" s="499"/>
      <c r="AR18" s="499"/>
      <c r="AS18" s="499"/>
      <c r="AT18" s="499"/>
      <c r="AU18" s="499"/>
      <c r="AV18" s="499"/>
      <c r="AW18" s="499"/>
      <c r="AX18" s="499"/>
      <c r="AY18" s="499"/>
      <c r="AZ18" s="499"/>
    </row>
    <row r="19" spans="3:52" ht="16.95" customHeight="1" x14ac:dyDescent="0.3">
      <c r="C19" s="499"/>
      <c r="D19" s="785" t="s">
        <v>943</v>
      </c>
      <c r="E19" s="499"/>
      <c r="F19" s="499"/>
      <c r="G19" s="499"/>
      <c r="H19" s="499"/>
      <c r="I19" s="499"/>
      <c r="J19" s="499"/>
      <c r="K19" s="499"/>
      <c r="L19" s="499"/>
      <c r="M19" s="499"/>
      <c r="N19" s="499"/>
      <c r="O19" s="499"/>
      <c r="P19" s="499"/>
      <c r="Q19" s="499"/>
      <c r="R19" s="499"/>
      <c r="S19" s="499"/>
      <c r="T19" s="499"/>
      <c r="U19" s="499"/>
      <c r="V19" s="499"/>
      <c r="W19" s="499"/>
      <c r="X19" s="499"/>
      <c r="Y19" s="499"/>
      <c r="Z19" s="499"/>
      <c r="AA19" s="499"/>
      <c r="AB19" s="499"/>
      <c r="AC19" s="499"/>
      <c r="AD19" s="499"/>
      <c r="AE19" s="499"/>
      <c r="AF19" s="499"/>
      <c r="AG19" s="499"/>
      <c r="AH19" s="499"/>
      <c r="AI19" s="499"/>
      <c r="AJ19" s="499"/>
      <c r="AK19" s="499"/>
      <c r="AL19" s="499"/>
      <c r="AM19" s="499"/>
      <c r="AN19" s="499"/>
      <c r="AO19" s="499"/>
      <c r="AP19" s="499"/>
      <c r="AQ19" s="499"/>
      <c r="AR19" s="499"/>
      <c r="AS19" s="499"/>
      <c r="AT19" s="499"/>
      <c r="AU19" s="499"/>
      <c r="AV19" s="499"/>
      <c r="AW19" s="499"/>
      <c r="AX19" s="499"/>
      <c r="AY19" s="499"/>
      <c r="AZ19" s="499"/>
    </row>
    <row r="20" spans="3:52" ht="16.95" customHeight="1" x14ac:dyDescent="0.3">
      <c r="C20" s="499"/>
      <c r="D20" s="499"/>
      <c r="E20" s="499"/>
      <c r="F20" s="499"/>
      <c r="G20" s="499"/>
      <c r="H20" s="499"/>
      <c r="I20" s="499"/>
      <c r="J20" s="499"/>
      <c r="K20" s="499"/>
      <c r="L20" s="499"/>
      <c r="M20" s="499"/>
      <c r="N20" s="499"/>
      <c r="O20" s="499"/>
      <c r="P20" s="499"/>
      <c r="Q20" s="499"/>
      <c r="R20" s="499"/>
      <c r="S20" s="499"/>
      <c r="T20" s="499"/>
      <c r="U20" s="499"/>
      <c r="V20" s="499"/>
      <c r="W20" s="499"/>
      <c r="X20" s="499"/>
      <c r="Y20" s="499"/>
      <c r="Z20" s="499"/>
      <c r="AA20" s="499"/>
      <c r="AB20" s="499"/>
      <c r="AC20" s="499"/>
      <c r="AD20" s="499"/>
      <c r="AE20" s="499"/>
      <c r="AF20" s="499"/>
      <c r="AG20" s="499"/>
      <c r="AH20" s="499"/>
      <c r="AI20" s="499"/>
      <c r="AJ20" s="499"/>
      <c r="AK20" s="499"/>
      <c r="AL20" s="499"/>
      <c r="AM20" s="499"/>
      <c r="AN20" s="499"/>
      <c r="AO20" s="499"/>
      <c r="AP20" s="499"/>
      <c r="AQ20" s="499"/>
      <c r="AR20" s="499"/>
      <c r="AS20" s="499"/>
      <c r="AT20" s="499"/>
      <c r="AU20" s="499"/>
      <c r="AV20" s="499"/>
      <c r="AW20" s="499"/>
      <c r="AX20" s="499"/>
      <c r="AY20" s="499"/>
      <c r="AZ20" s="499"/>
    </row>
    <row r="21" spans="3:52" ht="16.95" customHeight="1" x14ac:dyDescent="0.3">
      <c r="C21" s="788" t="s">
        <v>799</v>
      </c>
      <c r="D21" s="789"/>
      <c r="E21" s="789"/>
      <c r="F21" s="789"/>
      <c r="G21" s="789"/>
      <c r="H21" s="789"/>
      <c r="I21" s="789"/>
      <c r="J21" s="789"/>
      <c r="K21" s="789"/>
      <c r="L21" s="789"/>
      <c r="M21" s="789"/>
      <c r="N21" s="789"/>
      <c r="O21" s="789"/>
      <c r="P21" s="789"/>
      <c r="Q21" s="789"/>
      <c r="R21" s="789"/>
      <c r="S21" s="789"/>
      <c r="T21" s="789"/>
      <c r="U21" s="789"/>
      <c r="V21" s="789"/>
      <c r="W21" s="789"/>
      <c r="X21" s="789"/>
      <c r="Y21" s="789"/>
      <c r="Z21" s="789"/>
      <c r="AA21" s="789"/>
      <c r="AB21" s="789"/>
      <c r="AC21" s="789"/>
      <c r="AD21" s="789"/>
      <c r="AE21" s="789"/>
      <c r="AF21" s="789"/>
      <c r="AG21" s="789"/>
      <c r="AH21" s="789"/>
      <c r="AI21" s="789"/>
      <c r="AJ21" s="789"/>
      <c r="AK21" s="789"/>
      <c r="AL21" s="789"/>
      <c r="AM21" s="789"/>
      <c r="AN21" s="789"/>
      <c r="AO21" s="789"/>
      <c r="AP21" s="789"/>
      <c r="AQ21" s="789"/>
      <c r="AR21" s="789"/>
      <c r="AS21" s="789"/>
      <c r="AT21" s="789"/>
      <c r="AU21" s="789"/>
      <c r="AV21" s="789"/>
      <c r="AW21" s="789"/>
      <c r="AX21" s="789"/>
      <c r="AY21" s="789"/>
      <c r="AZ21" s="789"/>
    </row>
    <row r="22" spans="3:52" ht="16.95" customHeight="1" x14ac:dyDescent="0.3">
      <c r="C22" s="499"/>
      <c r="D22" s="987" t="s">
        <v>944</v>
      </c>
      <c r="E22" s="987"/>
      <c r="F22" s="987"/>
      <c r="G22" s="987"/>
      <c r="H22" s="987"/>
      <c r="I22" s="987"/>
      <c r="J22" s="987"/>
      <c r="K22" s="987"/>
      <c r="L22" s="987"/>
      <c r="M22" s="987"/>
      <c r="N22" s="987"/>
      <c r="O22" s="987"/>
      <c r="P22" s="987"/>
      <c r="Q22" s="987"/>
      <c r="R22" s="987"/>
      <c r="S22" s="987"/>
      <c r="T22" s="987"/>
      <c r="U22" s="987"/>
      <c r="V22" s="987"/>
      <c r="W22" s="987"/>
      <c r="X22" s="987"/>
      <c r="Y22" s="987"/>
      <c r="Z22" s="987"/>
      <c r="AA22" s="987"/>
      <c r="AB22" s="987"/>
      <c r="AC22" s="987"/>
      <c r="AD22" s="987"/>
      <c r="AE22" s="987"/>
      <c r="AF22" s="987"/>
      <c r="AG22" s="987"/>
      <c r="AH22" s="987"/>
      <c r="AI22" s="987"/>
      <c r="AJ22" s="987"/>
      <c r="AK22" s="987"/>
      <c r="AL22" s="987"/>
      <c r="AM22" s="987"/>
      <c r="AN22" s="987"/>
      <c r="AO22" s="987"/>
      <c r="AP22" s="987"/>
      <c r="AQ22" s="987"/>
      <c r="AR22" s="987"/>
      <c r="AS22" s="987"/>
      <c r="AT22" s="987"/>
      <c r="AU22" s="987"/>
      <c r="AV22" s="987"/>
      <c r="AW22" s="987"/>
      <c r="AX22" s="987"/>
      <c r="AY22" s="987"/>
      <c r="AZ22" s="987"/>
    </row>
    <row r="23" spans="3:52" ht="16.95" customHeight="1" x14ac:dyDescent="0.3">
      <c r="C23" s="499"/>
      <c r="D23" s="987"/>
      <c r="E23" s="987"/>
      <c r="F23" s="987"/>
      <c r="G23" s="987"/>
      <c r="H23" s="987"/>
      <c r="I23" s="987"/>
      <c r="J23" s="987"/>
      <c r="K23" s="987"/>
      <c r="L23" s="987"/>
      <c r="M23" s="987"/>
      <c r="N23" s="987"/>
      <c r="O23" s="987"/>
      <c r="P23" s="987"/>
      <c r="Q23" s="987"/>
      <c r="R23" s="987"/>
      <c r="S23" s="987"/>
      <c r="T23" s="987"/>
      <c r="U23" s="987"/>
      <c r="V23" s="987"/>
      <c r="W23" s="987"/>
      <c r="X23" s="987"/>
      <c r="Y23" s="987"/>
      <c r="Z23" s="987"/>
      <c r="AA23" s="987"/>
      <c r="AB23" s="987"/>
      <c r="AC23" s="987"/>
      <c r="AD23" s="987"/>
      <c r="AE23" s="987"/>
      <c r="AF23" s="987"/>
      <c r="AG23" s="987"/>
      <c r="AH23" s="987"/>
      <c r="AI23" s="987"/>
      <c r="AJ23" s="987"/>
      <c r="AK23" s="987"/>
      <c r="AL23" s="987"/>
      <c r="AM23" s="987"/>
      <c r="AN23" s="987"/>
      <c r="AO23" s="987"/>
      <c r="AP23" s="987"/>
      <c r="AQ23" s="987"/>
      <c r="AR23" s="987"/>
      <c r="AS23" s="987"/>
      <c r="AT23" s="987"/>
      <c r="AU23" s="987"/>
      <c r="AV23" s="987"/>
      <c r="AW23" s="987"/>
      <c r="AX23" s="987"/>
      <c r="AY23" s="987"/>
      <c r="AZ23" s="987"/>
    </row>
    <row r="24" spans="3:52" ht="16.95" customHeight="1" x14ac:dyDescent="0.3">
      <c r="C24" s="499"/>
      <c r="D24" s="499"/>
      <c r="E24" s="499"/>
      <c r="F24" s="499"/>
      <c r="G24" s="499"/>
      <c r="H24" s="499"/>
      <c r="I24" s="499"/>
      <c r="J24" s="499"/>
      <c r="K24" s="499"/>
      <c r="L24" s="499"/>
      <c r="M24" s="499"/>
      <c r="N24" s="499"/>
      <c r="O24" s="499"/>
      <c r="P24" s="499"/>
      <c r="Q24" s="499"/>
      <c r="R24" s="499"/>
      <c r="S24" s="499"/>
      <c r="T24" s="499"/>
      <c r="U24" s="499"/>
      <c r="V24" s="499"/>
      <c r="W24" s="499"/>
      <c r="X24" s="499"/>
      <c r="Y24" s="499"/>
      <c r="Z24" s="499"/>
      <c r="AA24" s="499"/>
      <c r="AB24" s="499"/>
      <c r="AC24" s="499"/>
      <c r="AD24" s="499"/>
      <c r="AE24" s="499"/>
      <c r="AF24" s="499"/>
      <c r="AG24" s="499"/>
      <c r="AH24" s="499"/>
      <c r="AI24" s="499"/>
      <c r="AJ24" s="499"/>
      <c r="AK24" s="499"/>
      <c r="AL24" s="499"/>
      <c r="AM24" s="499"/>
      <c r="AN24" s="499"/>
      <c r="AO24" s="499"/>
      <c r="AP24" s="499"/>
      <c r="AQ24" s="499"/>
      <c r="AR24" s="499"/>
      <c r="AS24" s="499"/>
      <c r="AT24" s="499"/>
      <c r="AU24" s="499"/>
      <c r="AV24" s="499"/>
      <c r="AW24" s="499"/>
      <c r="AX24" s="499"/>
      <c r="AY24" s="499"/>
      <c r="AZ24" s="499"/>
    </row>
    <row r="25" spans="3:52" ht="16.95" customHeight="1" x14ac:dyDescent="0.3">
      <c r="C25" s="788" t="s">
        <v>800</v>
      </c>
      <c r="D25" s="789"/>
      <c r="E25" s="789"/>
      <c r="F25" s="789"/>
      <c r="G25" s="789"/>
      <c r="H25" s="789"/>
      <c r="I25" s="789"/>
      <c r="J25" s="789"/>
      <c r="K25" s="789"/>
      <c r="L25" s="789"/>
      <c r="M25" s="789"/>
      <c r="N25" s="789"/>
      <c r="O25" s="789"/>
      <c r="P25" s="789"/>
      <c r="Q25" s="789"/>
      <c r="R25" s="789"/>
      <c r="S25" s="789"/>
      <c r="T25" s="789"/>
      <c r="U25" s="789"/>
      <c r="V25" s="789"/>
      <c r="W25" s="789"/>
      <c r="X25" s="789"/>
      <c r="Y25" s="789"/>
      <c r="Z25" s="789"/>
      <c r="AA25" s="789"/>
      <c r="AB25" s="789"/>
      <c r="AC25" s="789"/>
      <c r="AD25" s="789"/>
      <c r="AE25" s="789"/>
      <c r="AF25" s="789"/>
      <c r="AG25" s="789"/>
      <c r="AH25" s="789"/>
      <c r="AI25" s="789"/>
      <c r="AJ25" s="789"/>
      <c r="AK25" s="789"/>
      <c r="AL25" s="789"/>
      <c r="AM25" s="789"/>
      <c r="AN25" s="789"/>
      <c r="AO25" s="789"/>
      <c r="AP25" s="789"/>
      <c r="AQ25" s="789"/>
      <c r="AR25" s="789"/>
      <c r="AS25" s="789"/>
      <c r="AT25" s="789"/>
      <c r="AU25" s="789"/>
      <c r="AV25" s="789"/>
      <c r="AW25" s="789"/>
      <c r="AX25" s="789"/>
      <c r="AY25" s="789"/>
      <c r="AZ25" s="789"/>
    </row>
    <row r="26" spans="3:52" ht="16.95" customHeight="1" x14ac:dyDescent="0.3">
      <c r="C26" s="499"/>
      <c r="D26" s="987" t="s">
        <v>945</v>
      </c>
      <c r="E26" s="987"/>
      <c r="F26" s="987"/>
      <c r="G26" s="987"/>
      <c r="H26" s="987"/>
      <c r="I26" s="987"/>
      <c r="J26" s="987"/>
      <c r="K26" s="987"/>
      <c r="L26" s="987"/>
      <c r="M26" s="987"/>
      <c r="N26" s="987"/>
      <c r="O26" s="987"/>
      <c r="P26" s="987"/>
      <c r="Q26" s="987"/>
      <c r="R26" s="987"/>
      <c r="S26" s="987"/>
      <c r="T26" s="987"/>
      <c r="U26" s="987"/>
      <c r="V26" s="987"/>
      <c r="W26" s="987"/>
      <c r="X26" s="987"/>
      <c r="Y26" s="987"/>
      <c r="Z26" s="987"/>
      <c r="AA26" s="987"/>
      <c r="AB26" s="987"/>
      <c r="AC26" s="987"/>
      <c r="AD26" s="987"/>
      <c r="AE26" s="987"/>
      <c r="AF26" s="987"/>
      <c r="AG26" s="987"/>
      <c r="AH26" s="987"/>
      <c r="AI26" s="987"/>
      <c r="AJ26" s="987"/>
      <c r="AK26" s="987"/>
      <c r="AL26" s="987"/>
      <c r="AM26" s="987"/>
      <c r="AN26" s="987"/>
      <c r="AO26" s="987"/>
      <c r="AP26" s="987"/>
      <c r="AQ26" s="987"/>
      <c r="AR26" s="987"/>
      <c r="AS26" s="987"/>
      <c r="AT26" s="987"/>
      <c r="AU26" s="987"/>
      <c r="AV26" s="987"/>
      <c r="AW26" s="987"/>
      <c r="AX26" s="987"/>
      <c r="AY26" s="987"/>
      <c r="AZ26" s="499"/>
    </row>
    <row r="27" spans="3:52" ht="16.95" customHeight="1" x14ac:dyDescent="0.3">
      <c r="C27" s="499"/>
      <c r="D27" s="987"/>
      <c r="E27" s="987"/>
      <c r="F27" s="987"/>
      <c r="G27" s="987"/>
      <c r="H27" s="987"/>
      <c r="I27" s="987"/>
      <c r="J27" s="987"/>
      <c r="K27" s="987"/>
      <c r="L27" s="987"/>
      <c r="M27" s="987"/>
      <c r="N27" s="987"/>
      <c r="O27" s="987"/>
      <c r="P27" s="987"/>
      <c r="Q27" s="987"/>
      <c r="R27" s="987"/>
      <c r="S27" s="987"/>
      <c r="T27" s="987"/>
      <c r="U27" s="987"/>
      <c r="V27" s="987"/>
      <c r="W27" s="987"/>
      <c r="X27" s="987"/>
      <c r="Y27" s="987"/>
      <c r="Z27" s="987"/>
      <c r="AA27" s="987"/>
      <c r="AB27" s="987"/>
      <c r="AC27" s="987"/>
      <c r="AD27" s="987"/>
      <c r="AE27" s="987"/>
      <c r="AF27" s="987"/>
      <c r="AG27" s="987"/>
      <c r="AH27" s="987"/>
      <c r="AI27" s="987"/>
      <c r="AJ27" s="987"/>
      <c r="AK27" s="987"/>
      <c r="AL27" s="987"/>
      <c r="AM27" s="987"/>
      <c r="AN27" s="987"/>
      <c r="AO27" s="987"/>
      <c r="AP27" s="987"/>
      <c r="AQ27" s="987"/>
      <c r="AR27" s="987"/>
      <c r="AS27" s="987"/>
      <c r="AT27" s="987"/>
      <c r="AU27" s="987"/>
      <c r="AV27" s="987"/>
      <c r="AW27" s="987"/>
      <c r="AX27" s="987"/>
      <c r="AY27" s="987"/>
      <c r="AZ27" s="499"/>
    </row>
    <row r="28" spans="3:52" ht="16.95" customHeight="1" x14ac:dyDescent="0.3">
      <c r="C28" s="789"/>
      <c r="D28" s="789"/>
      <c r="E28" s="789"/>
      <c r="F28" s="789"/>
      <c r="G28" s="789"/>
      <c r="H28" s="789"/>
      <c r="I28" s="789"/>
      <c r="J28" s="789"/>
      <c r="K28" s="789"/>
      <c r="L28" s="789"/>
      <c r="M28" s="789"/>
      <c r="N28" s="789"/>
      <c r="O28" s="789"/>
      <c r="P28" s="789"/>
      <c r="Q28" s="789"/>
      <c r="R28" s="789"/>
      <c r="S28" s="789"/>
      <c r="T28" s="789"/>
      <c r="U28" s="789"/>
      <c r="V28" s="789"/>
      <c r="W28" s="789"/>
      <c r="X28" s="789"/>
      <c r="Y28" s="789"/>
      <c r="Z28" s="789"/>
      <c r="AA28" s="789"/>
      <c r="AB28" s="789"/>
      <c r="AC28" s="789"/>
      <c r="AD28" s="789"/>
      <c r="AE28" s="789"/>
      <c r="AF28" s="789"/>
      <c r="AG28" s="789"/>
      <c r="AH28" s="789"/>
      <c r="AI28" s="789"/>
      <c r="AJ28" s="789"/>
      <c r="AK28" s="789"/>
      <c r="AL28" s="789"/>
      <c r="AM28" s="789"/>
      <c r="AN28" s="789"/>
      <c r="AO28" s="789"/>
      <c r="AP28" s="789"/>
      <c r="AQ28" s="789"/>
      <c r="AR28" s="789"/>
      <c r="AS28" s="789"/>
      <c r="AT28" s="789"/>
      <c r="AU28" s="789"/>
      <c r="AV28" s="789"/>
      <c r="AW28" s="789"/>
      <c r="AX28" s="789"/>
      <c r="AY28" s="789"/>
      <c r="AZ28" s="789"/>
    </row>
    <row r="29" spans="3:52" ht="16.95" customHeight="1" x14ac:dyDescent="0.3">
      <c r="C29" s="788" t="s">
        <v>801</v>
      </c>
      <c r="D29" s="789"/>
      <c r="E29" s="789"/>
      <c r="F29" s="789"/>
      <c r="G29" s="789"/>
      <c r="H29" s="789"/>
      <c r="I29" s="789"/>
      <c r="J29" s="789"/>
      <c r="K29" s="789"/>
      <c r="L29" s="789"/>
      <c r="M29" s="789"/>
      <c r="N29" s="789"/>
      <c r="O29" s="789"/>
      <c r="P29" s="789"/>
      <c r="Q29" s="789"/>
      <c r="R29" s="789"/>
      <c r="S29" s="789"/>
      <c r="T29" s="789"/>
      <c r="U29" s="789"/>
      <c r="V29" s="789"/>
      <c r="W29" s="789"/>
      <c r="X29" s="789"/>
      <c r="Y29" s="789"/>
      <c r="Z29" s="789"/>
      <c r="AA29" s="789"/>
      <c r="AB29" s="789"/>
      <c r="AC29" s="789"/>
      <c r="AD29" s="789"/>
      <c r="AE29" s="789"/>
      <c r="AF29" s="789"/>
      <c r="AG29" s="789"/>
      <c r="AH29" s="789"/>
      <c r="AI29" s="789"/>
      <c r="AJ29" s="789"/>
      <c r="AK29" s="789"/>
      <c r="AL29" s="789"/>
      <c r="AM29" s="789"/>
      <c r="AN29" s="789"/>
      <c r="AO29" s="789"/>
      <c r="AP29" s="789"/>
      <c r="AQ29" s="789"/>
      <c r="AR29" s="789"/>
      <c r="AS29" s="789"/>
      <c r="AT29" s="789"/>
      <c r="AU29" s="789"/>
      <c r="AV29" s="789"/>
      <c r="AW29" s="789"/>
      <c r="AX29" s="789"/>
      <c r="AY29" s="789"/>
      <c r="AZ29" s="789"/>
    </row>
    <row r="30" spans="3:52" ht="16.95" customHeight="1" x14ac:dyDescent="0.3">
      <c r="C30" s="499"/>
      <c r="D30" s="785" t="s">
        <v>946</v>
      </c>
      <c r="E30" s="499"/>
      <c r="F30" s="499"/>
      <c r="G30" s="499"/>
      <c r="H30" s="499"/>
      <c r="I30" s="499"/>
      <c r="J30" s="499"/>
      <c r="K30" s="499"/>
      <c r="L30" s="499"/>
      <c r="M30" s="499"/>
      <c r="N30" s="499"/>
      <c r="O30" s="499"/>
      <c r="P30" s="499"/>
      <c r="Q30" s="499"/>
      <c r="R30" s="499"/>
      <c r="S30" s="499"/>
      <c r="T30" s="499"/>
      <c r="U30" s="499"/>
      <c r="V30" s="499"/>
      <c r="W30" s="499"/>
      <c r="X30" s="499"/>
      <c r="Y30" s="499"/>
      <c r="Z30" s="499"/>
      <c r="AA30" s="499"/>
      <c r="AB30" s="499"/>
      <c r="AC30" s="499"/>
      <c r="AD30" s="499"/>
      <c r="AE30" s="499"/>
      <c r="AF30" s="499"/>
      <c r="AG30" s="499"/>
      <c r="AH30" s="499"/>
      <c r="AI30" s="499"/>
      <c r="AJ30" s="499"/>
      <c r="AK30" s="499"/>
      <c r="AL30" s="499"/>
      <c r="AM30" s="499"/>
      <c r="AN30" s="499"/>
      <c r="AO30" s="499"/>
      <c r="AP30" s="499"/>
      <c r="AQ30" s="499"/>
      <c r="AR30" s="499"/>
      <c r="AS30" s="499"/>
      <c r="AT30" s="499"/>
      <c r="AU30" s="499"/>
      <c r="AV30" s="499"/>
      <c r="AW30" s="499"/>
      <c r="AX30" s="499"/>
      <c r="AY30" s="499"/>
      <c r="AZ30" s="499"/>
    </row>
    <row r="31" spans="3:52" ht="16.95" customHeight="1" x14ac:dyDescent="0.3">
      <c r="C31" s="499"/>
      <c r="D31" s="785"/>
      <c r="E31" s="499"/>
      <c r="F31" s="499"/>
      <c r="G31" s="499"/>
      <c r="H31" s="499"/>
      <c r="I31" s="499"/>
      <c r="J31" s="499"/>
      <c r="K31" s="499"/>
      <c r="L31" s="499"/>
      <c r="M31" s="499"/>
      <c r="N31" s="499"/>
      <c r="O31" s="499"/>
      <c r="P31" s="499"/>
      <c r="Q31" s="499"/>
      <c r="R31" s="499"/>
      <c r="S31" s="499"/>
      <c r="T31" s="499"/>
      <c r="U31" s="499"/>
      <c r="V31" s="499"/>
      <c r="W31" s="499"/>
      <c r="X31" s="499"/>
      <c r="Y31" s="499"/>
      <c r="Z31" s="499"/>
      <c r="AA31" s="499"/>
      <c r="AB31" s="499"/>
      <c r="AC31" s="499"/>
      <c r="AD31" s="499"/>
      <c r="AE31" s="499"/>
      <c r="AF31" s="499"/>
      <c r="AG31" s="499"/>
      <c r="AH31" s="499"/>
      <c r="AI31" s="499"/>
      <c r="AJ31" s="499"/>
      <c r="AK31" s="499"/>
      <c r="AL31" s="499"/>
      <c r="AM31" s="499"/>
      <c r="AN31" s="499"/>
      <c r="AO31" s="499"/>
      <c r="AP31" s="499"/>
      <c r="AQ31" s="499"/>
      <c r="AR31" s="499"/>
      <c r="AS31" s="499"/>
      <c r="AT31" s="499"/>
      <c r="AU31" s="499"/>
      <c r="AV31" s="499"/>
      <c r="AW31" s="499"/>
      <c r="AX31" s="499"/>
      <c r="AY31" s="499"/>
      <c r="AZ31" s="499"/>
    </row>
    <row r="32" spans="3:52" ht="16.95" customHeight="1" x14ac:dyDescent="0.3">
      <c r="C32" s="786" t="s">
        <v>222</v>
      </c>
      <c r="D32" s="785"/>
      <c r="E32" s="499"/>
      <c r="F32" s="499"/>
      <c r="G32" s="499"/>
      <c r="H32" s="499"/>
      <c r="I32" s="499"/>
      <c r="J32" s="499"/>
      <c r="K32" s="499"/>
      <c r="L32" s="499"/>
      <c r="M32" s="499"/>
      <c r="N32" s="499"/>
      <c r="O32" s="499"/>
      <c r="P32" s="499"/>
      <c r="Q32" s="499"/>
      <c r="R32" s="499"/>
      <c r="S32" s="499"/>
      <c r="T32" s="499"/>
      <c r="U32" s="499"/>
      <c r="V32" s="499"/>
      <c r="W32" s="499"/>
      <c r="X32" s="499"/>
      <c r="Y32" s="499"/>
      <c r="Z32" s="499"/>
      <c r="AA32" s="499"/>
      <c r="AB32" s="499"/>
      <c r="AC32" s="499"/>
      <c r="AD32" s="499"/>
      <c r="AE32" s="499"/>
      <c r="AF32" s="499"/>
      <c r="AG32" s="499"/>
      <c r="AH32" s="499"/>
      <c r="AI32" s="499"/>
      <c r="AJ32" s="499"/>
      <c r="AK32" s="499"/>
      <c r="AL32" s="499"/>
      <c r="AM32" s="499"/>
      <c r="AN32" s="499"/>
      <c r="AO32" s="499"/>
      <c r="AP32" s="499"/>
      <c r="AQ32" s="499"/>
      <c r="AR32" s="499"/>
      <c r="AS32" s="499"/>
      <c r="AT32" s="499"/>
      <c r="AU32" s="499"/>
      <c r="AV32" s="499"/>
      <c r="AW32" s="499"/>
      <c r="AX32" s="499"/>
      <c r="AY32" s="499"/>
      <c r="AZ32" s="499"/>
    </row>
    <row r="33" spans="3:96" ht="16.95" customHeight="1" x14ac:dyDescent="0.3">
      <c r="C33" s="499"/>
      <c r="D33" s="990" t="s">
        <v>1052</v>
      </c>
      <c r="E33" s="990"/>
      <c r="F33" s="990"/>
      <c r="G33" s="990"/>
      <c r="H33" s="990"/>
      <c r="I33" s="990"/>
      <c r="J33" s="990"/>
      <c r="K33" s="990"/>
      <c r="L33" s="990"/>
      <c r="M33" s="990"/>
      <c r="N33" s="990"/>
      <c r="O33" s="990"/>
      <c r="P33" s="990"/>
      <c r="Q33" s="990"/>
      <c r="R33" s="990"/>
      <c r="S33" s="990"/>
      <c r="T33" s="990"/>
      <c r="U33" s="990"/>
      <c r="V33" s="990"/>
      <c r="W33" s="990"/>
      <c r="X33" s="990"/>
      <c r="Y33" s="990"/>
      <c r="Z33" s="990"/>
      <c r="AA33" s="990"/>
      <c r="AB33" s="990"/>
      <c r="AC33" s="990"/>
      <c r="AD33" s="990"/>
      <c r="AE33" s="990"/>
      <c r="AF33" s="990"/>
      <c r="AG33" s="990"/>
      <c r="AH33" s="990"/>
      <c r="AI33" s="990"/>
      <c r="AJ33" s="990"/>
      <c r="AK33" s="990"/>
      <c r="AL33" s="990"/>
      <c r="AM33" s="990"/>
      <c r="AN33" s="990"/>
      <c r="AO33" s="990"/>
      <c r="AP33" s="990"/>
      <c r="AQ33" s="990"/>
      <c r="AR33" s="990"/>
      <c r="AS33" s="990"/>
      <c r="AT33" s="990"/>
      <c r="AU33" s="990"/>
      <c r="AV33" s="990"/>
      <c r="AW33" s="990"/>
      <c r="AX33" s="990"/>
      <c r="AY33" s="990"/>
      <c r="AZ33" s="499"/>
    </row>
    <row r="34" spans="3:96" ht="16.95" customHeight="1" x14ac:dyDescent="0.3">
      <c r="C34" s="499"/>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c r="AU34" s="990"/>
      <c r="AV34" s="990"/>
      <c r="AW34" s="990"/>
      <c r="AX34" s="990"/>
      <c r="AY34" s="990"/>
      <c r="AZ34" s="499"/>
    </row>
    <row r="35" spans="3:96" ht="16.95" customHeight="1" x14ac:dyDescent="0.3">
      <c r="C35" s="499"/>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c r="AU35" s="990"/>
      <c r="AV35" s="990"/>
      <c r="AW35" s="990"/>
      <c r="AX35" s="990"/>
      <c r="AY35" s="990"/>
      <c r="AZ35" s="499"/>
    </row>
    <row r="36" spans="3:96" ht="16.95" customHeight="1" x14ac:dyDescent="0.3">
      <c r="C36" s="499"/>
      <c r="D36" s="791"/>
      <c r="E36" s="791"/>
      <c r="F36" s="791"/>
      <c r="G36" s="791"/>
      <c r="H36" s="791"/>
      <c r="I36" s="791"/>
      <c r="J36" s="791"/>
      <c r="K36" s="791"/>
      <c r="L36" s="791"/>
      <c r="M36" s="791"/>
      <c r="N36" s="791"/>
      <c r="O36" s="791"/>
      <c r="P36" s="791"/>
      <c r="Q36" s="791"/>
      <c r="R36" s="791"/>
      <c r="S36" s="791"/>
      <c r="T36" s="791"/>
      <c r="U36" s="791"/>
      <c r="V36" s="791"/>
      <c r="W36" s="791"/>
      <c r="X36" s="791"/>
      <c r="Y36" s="791"/>
      <c r="Z36" s="791"/>
      <c r="AA36" s="791"/>
      <c r="AB36" s="791"/>
      <c r="AC36" s="791"/>
      <c r="AD36" s="791"/>
      <c r="AE36" s="791"/>
      <c r="AF36" s="791"/>
      <c r="AG36" s="791"/>
      <c r="AH36" s="791"/>
      <c r="AI36" s="791"/>
      <c r="AJ36" s="791"/>
      <c r="AK36" s="791"/>
      <c r="AL36" s="791"/>
      <c r="AM36" s="791"/>
      <c r="AN36" s="791"/>
      <c r="AO36" s="791"/>
      <c r="AP36" s="791"/>
      <c r="AQ36" s="791"/>
      <c r="AR36" s="791"/>
      <c r="AS36" s="791"/>
      <c r="AT36" s="791"/>
      <c r="AU36" s="791"/>
      <c r="AV36" s="791"/>
      <c r="AW36" s="791"/>
      <c r="AX36" s="791"/>
      <c r="AY36" s="791"/>
      <c r="AZ36" s="499"/>
    </row>
    <row r="37" spans="3:96" ht="16.95" customHeight="1" x14ac:dyDescent="0.3">
      <c r="C37" s="499"/>
      <c r="D37" s="791"/>
      <c r="E37" s="791"/>
      <c r="F37" s="791"/>
      <c r="G37" s="791"/>
      <c r="H37" s="791"/>
      <c r="I37" s="791"/>
      <c r="J37" s="791"/>
      <c r="K37" s="791"/>
      <c r="L37" s="791"/>
      <c r="M37" s="791"/>
      <c r="N37" s="791"/>
      <c r="O37" s="791"/>
      <c r="P37" s="791"/>
      <c r="Q37" s="791"/>
      <c r="R37" s="791"/>
      <c r="S37" s="791"/>
      <c r="T37" s="791"/>
      <c r="U37" s="791"/>
      <c r="V37" s="791"/>
      <c r="W37" s="791"/>
      <c r="X37" s="791"/>
      <c r="Y37" s="791"/>
      <c r="Z37" s="791"/>
      <c r="AA37" s="791"/>
      <c r="AB37" s="791"/>
      <c r="AC37" s="791"/>
      <c r="AD37" s="791"/>
      <c r="AE37" s="791"/>
      <c r="AF37" s="791"/>
      <c r="AG37" s="791"/>
      <c r="AH37" s="791"/>
      <c r="AI37" s="791"/>
      <c r="AJ37" s="791"/>
      <c r="AK37" s="791"/>
      <c r="AL37" s="791"/>
      <c r="AM37" s="791"/>
      <c r="AN37" s="791"/>
      <c r="AO37" s="791"/>
      <c r="AP37" s="791"/>
      <c r="AQ37" s="791"/>
      <c r="AR37" s="791"/>
      <c r="AS37" s="791"/>
      <c r="AT37" s="791"/>
      <c r="AU37" s="791"/>
      <c r="AV37" s="791"/>
      <c r="AW37" s="791"/>
      <c r="AX37" s="791"/>
      <c r="AY37" s="791"/>
      <c r="AZ37" s="499"/>
    </row>
    <row r="38" spans="3:96" ht="16.95" customHeight="1" x14ac:dyDescent="0.3">
      <c r="C38" s="499"/>
      <c r="D38" s="791"/>
      <c r="E38" s="791"/>
      <c r="F38" s="791"/>
      <c r="G38" s="791"/>
      <c r="H38" s="791"/>
      <c r="I38" s="791"/>
      <c r="J38" s="791"/>
      <c r="K38" s="791"/>
      <c r="L38" s="791"/>
      <c r="M38" s="791"/>
      <c r="N38" s="791"/>
      <c r="O38" s="791"/>
      <c r="P38" s="791"/>
      <c r="Q38" s="791"/>
      <c r="R38" s="791"/>
      <c r="S38" s="791"/>
      <c r="T38" s="791"/>
      <c r="U38" s="791"/>
      <c r="V38" s="791"/>
      <c r="W38" s="791"/>
      <c r="X38" s="791"/>
      <c r="Y38" s="791"/>
      <c r="Z38" s="791"/>
      <c r="AA38" s="791"/>
      <c r="AB38" s="791"/>
      <c r="AC38" s="791"/>
      <c r="AD38" s="791"/>
      <c r="AE38" s="791"/>
      <c r="AF38" s="791"/>
      <c r="AG38" s="791"/>
      <c r="AH38" s="791"/>
      <c r="AI38" s="791"/>
      <c r="AJ38" s="791"/>
      <c r="AK38" s="791"/>
      <c r="AL38" s="791"/>
      <c r="AM38" s="791"/>
      <c r="AN38" s="791"/>
      <c r="AO38" s="791"/>
      <c r="AP38" s="791"/>
      <c r="AQ38" s="791"/>
      <c r="AR38" s="791"/>
      <c r="AS38" s="791"/>
      <c r="AT38" s="791"/>
      <c r="AU38" s="791"/>
      <c r="AV38" s="791"/>
      <c r="AW38" s="791"/>
      <c r="AX38" s="791"/>
      <c r="AY38" s="791"/>
      <c r="AZ38" s="499"/>
    </row>
    <row r="39" spans="3:96" ht="16.95" customHeight="1" x14ac:dyDescent="0.3">
      <c r="C39" s="499"/>
      <c r="D39" s="499"/>
      <c r="E39" s="499"/>
      <c r="F39" s="499"/>
      <c r="G39" s="499"/>
      <c r="H39" s="499"/>
      <c r="I39" s="499"/>
      <c r="J39" s="499"/>
      <c r="K39" s="499"/>
      <c r="L39" s="499"/>
      <c r="M39" s="499"/>
      <c r="N39" s="499"/>
      <c r="O39" s="499"/>
      <c r="P39" s="499"/>
      <c r="Q39" s="499"/>
      <c r="R39" s="499"/>
      <c r="S39" s="499"/>
      <c r="T39" s="499"/>
      <c r="U39" s="499"/>
      <c r="V39" s="499"/>
      <c r="W39" s="499"/>
      <c r="X39" s="499"/>
      <c r="Y39" s="499"/>
      <c r="Z39" s="499"/>
      <c r="AA39" s="499"/>
      <c r="AB39" s="499"/>
      <c r="AC39" s="499"/>
      <c r="AD39" s="499"/>
      <c r="AE39" s="499"/>
      <c r="AF39" s="499"/>
      <c r="AG39" s="499"/>
      <c r="AH39" s="499"/>
      <c r="AI39" s="499"/>
      <c r="AJ39" s="499"/>
      <c r="AK39" s="499"/>
      <c r="AL39" s="499"/>
      <c r="AM39" s="499"/>
      <c r="AN39" s="499"/>
      <c r="AO39" s="499"/>
      <c r="AP39" s="499"/>
      <c r="AQ39" s="499"/>
      <c r="AR39" s="499"/>
      <c r="AS39" s="499"/>
      <c r="AT39" s="499"/>
      <c r="AU39" s="499"/>
      <c r="AV39" s="499"/>
      <c r="AW39" s="499"/>
      <c r="AX39" s="499"/>
      <c r="AY39" s="499"/>
      <c r="AZ39" s="499"/>
    </row>
    <row r="40" spans="3:96" ht="16.95" customHeight="1" x14ac:dyDescent="0.35">
      <c r="C40" s="985" t="s">
        <v>947</v>
      </c>
      <c r="D40" s="985"/>
      <c r="E40" s="985"/>
      <c r="F40" s="985"/>
      <c r="G40" s="985"/>
      <c r="H40" s="985"/>
      <c r="I40" s="985"/>
      <c r="J40" s="985"/>
      <c r="K40" s="985"/>
      <c r="L40" s="985"/>
      <c r="M40" s="985"/>
      <c r="N40" s="985"/>
      <c r="O40" s="985"/>
      <c r="P40" s="985"/>
      <c r="Q40" s="985"/>
      <c r="R40" s="985"/>
      <c r="S40" s="985"/>
      <c r="T40" s="985"/>
      <c r="U40" s="985"/>
      <c r="V40" s="985"/>
      <c r="W40" s="985"/>
      <c r="X40" s="985"/>
      <c r="Y40" s="985"/>
      <c r="Z40" s="985"/>
      <c r="AA40" s="985"/>
      <c r="AB40" s="985"/>
      <c r="AC40" s="985"/>
      <c r="AD40" s="985"/>
      <c r="AE40" s="985"/>
      <c r="AF40" s="985"/>
      <c r="AG40" s="985"/>
      <c r="AH40" s="985"/>
      <c r="AI40" s="985"/>
      <c r="AJ40" s="985"/>
      <c r="AK40" s="985"/>
      <c r="AL40" s="985"/>
      <c r="AM40" s="985"/>
      <c r="AN40" s="985"/>
      <c r="AO40" s="985"/>
      <c r="AP40" s="985"/>
      <c r="AQ40" s="985"/>
      <c r="AR40" s="985"/>
      <c r="AS40" s="985"/>
      <c r="AT40" s="985"/>
      <c r="AU40" s="985"/>
      <c r="AV40" s="985"/>
      <c r="AW40" s="985"/>
      <c r="AX40" s="985"/>
      <c r="AY40" s="985"/>
      <c r="AZ40" s="985"/>
    </row>
    <row r="41" spans="3:96" ht="16.95" customHeight="1" x14ac:dyDescent="0.3">
      <c r="C41" s="499"/>
      <c r="D41" s="618" t="s">
        <v>948</v>
      </c>
      <c r="E41" s="499"/>
      <c r="F41" s="499"/>
      <c r="G41" s="499"/>
      <c r="H41" s="499"/>
      <c r="I41" s="499"/>
      <c r="J41" s="499"/>
      <c r="K41" s="499"/>
      <c r="L41" s="499"/>
      <c r="M41" s="499"/>
      <c r="N41" s="499"/>
      <c r="O41" s="499"/>
      <c r="P41" s="499"/>
      <c r="Q41" s="499"/>
      <c r="R41" s="499"/>
      <c r="S41" s="499"/>
      <c r="T41" s="499"/>
      <c r="U41" s="499"/>
      <c r="V41" s="499"/>
      <c r="W41" s="499"/>
      <c r="X41" s="499"/>
      <c r="Y41" s="499"/>
      <c r="Z41" s="499"/>
      <c r="AA41" s="499"/>
      <c r="AB41" s="499"/>
      <c r="AC41" s="499"/>
      <c r="AD41" s="499"/>
      <c r="AE41" s="499"/>
      <c r="AF41" s="499"/>
      <c r="AG41" s="499"/>
      <c r="AH41" s="499"/>
      <c r="AI41" s="499"/>
      <c r="AJ41" s="499"/>
      <c r="AK41" s="499"/>
      <c r="AL41" s="499"/>
      <c r="AM41" s="499"/>
      <c r="AN41" s="499"/>
      <c r="AO41" s="499"/>
      <c r="AP41" s="499"/>
      <c r="AQ41" s="499"/>
      <c r="AR41" s="499"/>
      <c r="AS41" s="499"/>
      <c r="AT41" s="499"/>
      <c r="AU41" s="499"/>
      <c r="AV41" s="499"/>
      <c r="AW41" s="499"/>
      <c r="AX41" s="499"/>
      <c r="AY41" s="499"/>
      <c r="AZ41" s="499"/>
      <c r="BE41" s="986" t="s">
        <v>242</v>
      </c>
      <c r="BF41" s="986"/>
      <c r="BG41" s="986"/>
      <c r="BH41" s="986"/>
      <c r="BI41" s="986"/>
      <c r="BJ41" s="986"/>
      <c r="BK41" s="986"/>
      <c r="BL41" s="986"/>
      <c r="BM41" s="986"/>
      <c r="BN41" s="986"/>
      <c r="BO41" s="986"/>
      <c r="BP41" s="986"/>
      <c r="BQ41" s="986"/>
      <c r="BR41" s="986"/>
      <c r="BS41" s="986"/>
      <c r="BT41" s="986"/>
      <c r="BU41" s="986"/>
      <c r="BV41" s="986"/>
      <c r="BW41" s="986"/>
      <c r="BX41" s="986"/>
      <c r="BY41" s="986"/>
      <c r="BZ41" s="986"/>
      <c r="CA41" s="986"/>
      <c r="CB41" s="986"/>
      <c r="CC41" s="986"/>
      <c r="CD41" s="986"/>
      <c r="CE41" s="986"/>
      <c r="CF41" s="986"/>
      <c r="CG41" s="986"/>
      <c r="CH41" s="986"/>
      <c r="CI41" s="986"/>
      <c r="CJ41" s="986"/>
      <c r="CK41" s="986"/>
      <c r="CL41" s="986"/>
      <c r="CM41" s="986"/>
      <c r="CN41" s="986"/>
      <c r="CO41" s="986"/>
      <c r="CP41" s="986"/>
      <c r="CQ41" s="986"/>
      <c r="CR41" s="986"/>
    </row>
    <row r="42" spans="3:96" ht="16.95" customHeight="1" x14ac:dyDescent="0.3">
      <c r="C42" s="499"/>
      <c r="D42" s="618" t="s">
        <v>953</v>
      </c>
      <c r="E42" s="499"/>
      <c r="F42" s="499"/>
      <c r="G42" s="499"/>
      <c r="H42" s="499"/>
      <c r="I42" s="499"/>
      <c r="J42" s="499"/>
      <c r="K42" s="499"/>
      <c r="L42" s="499"/>
      <c r="M42" s="499"/>
      <c r="N42" s="499"/>
      <c r="O42" s="499"/>
      <c r="P42" s="499"/>
      <c r="Q42" s="499"/>
      <c r="R42" s="499"/>
      <c r="S42" s="499"/>
      <c r="T42" s="499"/>
      <c r="U42" s="499"/>
      <c r="V42" s="499"/>
      <c r="W42" s="499"/>
      <c r="X42" s="499"/>
      <c r="Y42" s="499"/>
      <c r="Z42" s="499"/>
      <c r="AA42" s="499"/>
      <c r="AB42" s="499"/>
      <c r="AC42" s="499"/>
      <c r="AD42" s="499"/>
      <c r="AE42" s="499"/>
      <c r="AF42" s="499"/>
      <c r="AG42" s="499"/>
      <c r="AH42" s="499"/>
      <c r="AI42" s="499"/>
      <c r="AJ42" s="499"/>
      <c r="AK42" s="499"/>
      <c r="AL42" s="499"/>
      <c r="AM42" s="499"/>
      <c r="AN42" s="499"/>
      <c r="AO42" s="499"/>
      <c r="AP42" s="499"/>
      <c r="AQ42" s="499"/>
      <c r="AR42" s="499"/>
      <c r="AS42" s="499"/>
      <c r="AT42" s="499"/>
      <c r="AU42" s="499"/>
      <c r="AV42" s="499"/>
      <c r="AW42" s="499"/>
      <c r="AX42" s="499"/>
      <c r="AY42" s="499"/>
      <c r="AZ42" s="499"/>
      <c r="BE42" s="347"/>
      <c r="BF42" s="347"/>
      <c r="BG42" s="347"/>
      <c r="BH42" s="347"/>
      <c r="BI42" s="347"/>
      <c r="BJ42" s="347"/>
      <c r="BK42" s="347"/>
      <c r="BL42" s="347"/>
      <c r="BM42" s="347"/>
      <c r="BN42" s="347"/>
      <c r="BO42" s="347"/>
      <c r="BP42" s="347"/>
      <c r="BQ42" s="347"/>
      <c r="BR42" s="347"/>
      <c r="BS42" s="347"/>
      <c r="BT42" s="347"/>
      <c r="BU42" s="347"/>
      <c r="BV42" s="347"/>
      <c r="BW42" s="347"/>
      <c r="BX42" s="347"/>
      <c r="BY42" s="347"/>
      <c r="BZ42" s="347"/>
      <c r="CA42" s="347"/>
      <c r="CB42" s="347"/>
      <c r="CC42" s="347"/>
      <c r="CD42" s="347"/>
      <c r="CE42" s="347"/>
      <c r="CF42" s="347"/>
      <c r="CG42" s="347"/>
      <c r="CH42" s="347"/>
      <c r="CI42" s="347"/>
      <c r="CJ42" s="347"/>
      <c r="CK42" s="347"/>
      <c r="CL42" s="347"/>
      <c r="CM42" s="347"/>
      <c r="CN42" s="347"/>
      <c r="CO42" s="347"/>
      <c r="CP42" s="347"/>
      <c r="CQ42" s="347"/>
      <c r="CR42" s="347"/>
    </row>
    <row r="43" spans="3:96" ht="16.95" customHeight="1" x14ac:dyDescent="0.3">
      <c r="C43" s="499"/>
      <c r="D43" s="618" t="s">
        <v>949</v>
      </c>
      <c r="E43" s="499"/>
      <c r="F43" s="499"/>
      <c r="G43" s="499"/>
      <c r="H43" s="499"/>
      <c r="I43" s="499"/>
      <c r="J43" s="499"/>
      <c r="K43" s="499"/>
      <c r="L43" s="499"/>
      <c r="M43" s="499"/>
      <c r="N43" s="499"/>
      <c r="O43" s="499"/>
      <c r="P43" s="499"/>
      <c r="Q43" s="499"/>
      <c r="R43" s="499"/>
      <c r="S43" s="499"/>
      <c r="T43" s="499"/>
      <c r="U43" s="499"/>
      <c r="V43" s="499"/>
      <c r="W43" s="499"/>
      <c r="X43" s="499"/>
      <c r="Y43" s="499"/>
      <c r="Z43" s="499"/>
      <c r="AA43" s="499"/>
      <c r="AB43" s="499"/>
      <c r="AC43" s="499"/>
      <c r="AD43" s="499"/>
      <c r="AE43" s="499"/>
      <c r="AF43" s="499"/>
      <c r="AG43" s="499"/>
      <c r="AH43" s="499"/>
      <c r="AI43" s="499"/>
      <c r="AJ43" s="499"/>
      <c r="AK43" s="499"/>
      <c r="AL43" s="499"/>
      <c r="AM43" s="499"/>
      <c r="AN43" s="499"/>
      <c r="AO43" s="499"/>
      <c r="AP43" s="499"/>
      <c r="AQ43" s="499"/>
      <c r="AR43" s="499"/>
      <c r="AS43" s="499"/>
      <c r="AT43" s="499"/>
      <c r="AU43" s="499"/>
      <c r="AV43" s="499"/>
      <c r="AW43" s="499"/>
      <c r="AX43" s="499"/>
      <c r="AY43" s="499"/>
      <c r="AZ43" s="499"/>
      <c r="BE43" s="347"/>
      <c r="BF43" s="347"/>
      <c r="BG43" s="347"/>
      <c r="BH43" s="347"/>
      <c r="BI43" s="347"/>
      <c r="BJ43" s="347"/>
      <c r="BK43" s="347"/>
      <c r="BL43" s="347"/>
      <c r="BM43" s="347"/>
      <c r="BN43" s="347"/>
      <c r="BO43" s="347"/>
      <c r="BP43" s="347"/>
      <c r="BQ43" s="347"/>
      <c r="BR43" s="347"/>
      <c r="BS43" s="347"/>
      <c r="BT43" s="347"/>
      <c r="BU43" s="347"/>
      <c r="BV43" s="347"/>
      <c r="BW43" s="347"/>
      <c r="BX43" s="347"/>
      <c r="BY43" s="347"/>
      <c r="BZ43" s="347"/>
      <c r="CA43" s="347"/>
      <c r="CB43" s="347"/>
      <c r="CC43" s="347"/>
      <c r="CD43" s="347"/>
      <c r="CE43" s="347"/>
      <c r="CF43" s="347"/>
      <c r="CG43" s="347"/>
      <c r="CH43" s="347"/>
      <c r="CI43" s="347"/>
      <c r="CJ43" s="347"/>
      <c r="CK43" s="347"/>
      <c r="CL43" s="347"/>
      <c r="CM43" s="347"/>
      <c r="CN43" s="347"/>
      <c r="CO43" s="347"/>
      <c r="CP43" s="347"/>
      <c r="CQ43" s="347"/>
      <c r="CR43" s="347"/>
    </row>
    <row r="44" spans="3:96" ht="16.95" customHeight="1" x14ac:dyDescent="0.3">
      <c r="C44" s="499"/>
      <c r="D44" s="618" t="s">
        <v>954</v>
      </c>
      <c r="E44" s="499"/>
      <c r="F44" s="499"/>
      <c r="G44" s="499"/>
      <c r="H44" s="499"/>
      <c r="I44" s="499"/>
      <c r="J44" s="499"/>
      <c r="K44" s="499"/>
      <c r="L44" s="499"/>
      <c r="M44" s="499"/>
      <c r="N44" s="499"/>
      <c r="O44" s="499"/>
      <c r="P44" s="499"/>
      <c r="Q44" s="499"/>
      <c r="R44" s="499"/>
      <c r="S44" s="499"/>
      <c r="T44" s="499"/>
      <c r="U44" s="499"/>
      <c r="V44" s="499"/>
      <c r="W44" s="499"/>
      <c r="X44" s="499"/>
      <c r="Y44" s="499"/>
      <c r="Z44" s="499"/>
      <c r="AA44" s="499"/>
      <c r="AB44" s="499"/>
      <c r="AC44" s="499"/>
      <c r="AD44" s="499"/>
      <c r="AE44" s="499"/>
      <c r="AF44" s="499"/>
      <c r="AG44" s="499"/>
      <c r="AH44" s="499"/>
      <c r="AI44" s="499"/>
      <c r="AJ44" s="499"/>
      <c r="AK44" s="499"/>
      <c r="AL44" s="499"/>
      <c r="AM44" s="499"/>
      <c r="AN44" s="499"/>
      <c r="AO44" s="499"/>
      <c r="AP44" s="499"/>
      <c r="AQ44" s="499"/>
      <c r="AR44" s="499"/>
      <c r="AS44" s="499"/>
      <c r="AT44" s="499"/>
      <c r="AU44" s="499"/>
      <c r="AV44" s="499"/>
      <c r="AW44" s="499"/>
      <c r="AX44" s="499"/>
      <c r="AY44" s="499"/>
      <c r="AZ44" s="499"/>
      <c r="BE44" s="347"/>
      <c r="BF44" s="347"/>
      <c r="BG44" s="347"/>
      <c r="BH44" s="347"/>
      <c r="BI44" s="347"/>
      <c r="BJ44" s="347"/>
      <c r="BK44" s="347"/>
      <c r="BL44" s="347"/>
      <c r="BM44" s="347"/>
      <c r="BN44" s="347"/>
      <c r="BO44" s="347"/>
      <c r="BP44" s="347"/>
      <c r="BQ44" s="347"/>
      <c r="BR44" s="347"/>
      <c r="BS44" s="347"/>
      <c r="BT44" s="347"/>
      <c r="BU44" s="347"/>
      <c r="BV44" s="347"/>
      <c r="BW44" s="347"/>
      <c r="BX44" s="347"/>
      <c r="BY44" s="347"/>
      <c r="BZ44" s="347"/>
      <c r="CA44" s="347"/>
      <c r="CB44" s="347"/>
      <c r="CC44" s="347"/>
      <c r="CD44" s="347"/>
      <c r="CE44" s="347"/>
      <c r="CF44" s="347"/>
      <c r="CG44" s="347"/>
      <c r="CH44" s="347"/>
      <c r="CI44" s="347"/>
      <c r="CJ44" s="347"/>
      <c r="CK44" s="347"/>
      <c r="CL44" s="347"/>
      <c r="CM44" s="347"/>
      <c r="CN44" s="347"/>
      <c r="CO44" s="347"/>
      <c r="CP44" s="347"/>
      <c r="CQ44" s="347"/>
      <c r="CR44" s="347"/>
    </row>
    <row r="45" spans="3:96" ht="16.95" customHeight="1" x14ac:dyDescent="0.3">
      <c r="C45" s="499"/>
      <c r="D45" s="618" t="s">
        <v>952</v>
      </c>
      <c r="E45" s="499"/>
      <c r="F45" s="499"/>
      <c r="G45" s="499"/>
      <c r="H45" s="499"/>
      <c r="I45" s="499"/>
      <c r="J45" s="499"/>
      <c r="K45" s="499"/>
      <c r="L45" s="499"/>
      <c r="M45" s="499"/>
      <c r="N45" s="499"/>
      <c r="O45" s="499"/>
      <c r="P45" s="499"/>
      <c r="Q45" s="499"/>
      <c r="R45" s="499"/>
      <c r="S45" s="499"/>
      <c r="T45" s="499"/>
      <c r="U45" s="499"/>
      <c r="V45" s="499"/>
      <c r="W45" s="499"/>
      <c r="X45" s="499"/>
      <c r="Y45" s="499"/>
      <c r="Z45" s="499"/>
      <c r="AA45" s="499"/>
      <c r="AB45" s="499"/>
      <c r="AC45" s="499"/>
      <c r="AD45" s="499"/>
      <c r="AE45" s="499"/>
      <c r="AF45" s="499"/>
      <c r="AG45" s="499"/>
      <c r="AH45" s="499"/>
      <c r="AI45" s="499"/>
      <c r="AJ45" s="499"/>
      <c r="AK45" s="499"/>
      <c r="AL45" s="499"/>
      <c r="AM45" s="499"/>
      <c r="AN45" s="499"/>
      <c r="AO45" s="499"/>
      <c r="AP45" s="499"/>
      <c r="AQ45" s="499"/>
      <c r="AR45" s="499"/>
      <c r="AS45" s="499"/>
      <c r="AT45" s="499"/>
      <c r="AU45" s="499"/>
      <c r="AV45" s="499"/>
      <c r="AW45" s="499"/>
      <c r="AX45" s="499"/>
      <c r="AY45" s="499"/>
      <c r="AZ45" s="499"/>
      <c r="BE45" s="347"/>
      <c r="BF45" s="347"/>
      <c r="BG45" s="347"/>
      <c r="BH45" s="347"/>
      <c r="BI45" s="347"/>
      <c r="BJ45" s="347"/>
      <c r="BK45" s="347"/>
      <c r="BL45" s="347"/>
      <c r="BM45" s="347"/>
      <c r="BN45" s="347"/>
      <c r="BO45" s="347"/>
      <c r="BP45" s="347"/>
      <c r="BQ45" s="347"/>
      <c r="BR45" s="347"/>
      <c r="BS45" s="347"/>
      <c r="BT45" s="347"/>
      <c r="BU45" s="347"/>
      <c r="BV45" s="347"/>
      <c r="BW45" s="347"/>
      <c r="BX45" s="347"/>
      <c r="BY45" s="347"/>
      <c r="BZ45" s="347"/>
      <c r="CA45" s="347"/>
      <c r="CB45" s="347"/>
      <c r="CC45" s="347"/>
      <c r="CD45" s="347"/>
      <c r="CE45" s="347"/>
      <c r="CF45" s="347"/>
      <c r="CG45" s="347"/>
      <c r="CH45" s="347"/>
      <c r="CI45" s="347"/>
      <c r="CJ45" s="347"/>
      <c r="CK45" s="347"/>
      <c r="CL45" s="347"/>
      <c r="CM45" s="347"/>
      <c r="CN45" s="347"/>
      <c r="CO45" s="347"/>
      <c r="CP45" s="347"/>
      <c r="CQ45" s="347"/>
      <c r="CR45" s="347"/>
    </row>
    <row r="46" spans="3:96" ht="16.95" customHeight="1" x14ac:dyDescent="0.3">
      <c r="BE46" s="348"/>
      <c r="BF46" s="348"/>
      <c r="BG46" s="348"/>
      <c r="BH46" s="348"/>
      <c r="BI46" s="348"/>
      <c r="BJ46" s="348"/>
      <c r="BK46" s="348"/>
      <c r="BL46" s="348"/>
      <c r="BM46" s="348"/>
      <c r="BN46" s="348"/>
      <c r="BO46" s="348"/>
      <c r="BP46" s="348"/>
      <c r="BQ46" s="348"/>
      <c r="BR46" s="348"/>
      <c r="BS46" s="348"/>
      <c r="BT46" s="348"/>
      <c r="BU46" s="348"/>
      <c r="BV46" s="348"/>
      <c r="BW46" s="348"/>
      <c r="BX46" s="348"/>
      <c r="BY46" s="348"/>
      <c r="BZ46" s="348"/>
      <c r="CA46" s="348"/>
      <c r="CB46" s="348"/>
      <c r="CC46" s="348"/>
      <c r="CD46" s="348"/>
      <c r="CE46" s="348"/>
      <c r="CF46" s="348"/>
      <c r="CG46" s="348"/>
      <c r="CH46" s="348"/>
      <c r="CI46" s="348"/>
      <c r="CJ46" s="348"/>
      <c r="CK46" s="348"/>
      <c r="CL46" s="348"/>
      <c r="CM46" s="348"/>
      <c r="CN46" s="348"/>
      <c r="CO46" s="348"/>
      <c r="CP46" s="348"/>
      <c r="CQ46" s="348"/>
    </row>
    <row r="47" spans="3:96" ht="16.95" customHeight="1" x14ac:dyDescent="0.3">
      <c r="C47" s="988" t="s">
        <v>212</v>
      </c>
      <c r="D47" s="988"/>
      <c r="E47" s="988"/>
      <c r="F47" s="988"/>
      <c r="G47" s="988"/>
      <c r="H47" s="988"/>
      <c r="I47" s="988"/>
      <c r="J47" s="988"/>
      <c r="K47" s="988"/>
      <c r="L47" s="988"/>
      <c r="M47" s="988"/>
      <c r="N47" s="988"/>
      <c r="O47" s="988"/>
      <c r="P47" s="988"/>
      <c r="Q47" s="988"/>
      <c r="R47" s="988"/>
      <c r="S47" s="988"/>
      <c r="T47" s="988"/>
      <c r="U47" s="988"/>
      <c r="V47" s="988"/>
      <c r="W47" s="988"/>
      <c r="X47" s="988"/>
      <c r="Y47" s="988"/>
      <c r="Z47" s="988"/>
      <c r="AA47" s="988"/>
      <c r="AB47" s="988"/>
      <c r="AC47" s="988"/>
      <c r="AD47" s="988"/>
      <c r="AE47" s="988"/>
      <c r="AF47" s="988"/>
      <c r="AG47" s="988"/>
      <c r="AH47" s="988"/>
      <c r="AI47" s="988"/>
      <c r="AJ47" s="988"/>
      <c r="AK47" s="988"/>
      <c r="AL47" s="988"/>
      <c r="AM47" s="988"/>
      <c r="AN47" s="988"/>
      <c r="AO47" s="988"/>
      <c r="AP47" s="988"/>
      <c r="AQ47" s="988"/>
      <c r="AR47" s="988"/>
      <c r="AS47" s="988"/>
      <c r="AT47" s="988"/>
      <c r="AU47" s="988"/>
      <c r="AV47" s="988"/>
      <c r="AW47" s="988"/>
      <c r="AX47" s="988"/>
      <c r="AY47" s="988"/>
      <c r="AZ47" s="988"/>
      <c r="BE47" s="348"/>
      <c r="BF47" s="348"/>
      <c r="BG47" s="348"/>
      <c r="BH47" s="348"/>
      <c r="BI47" s="348"/>
      <c r="BJ47" s="348"/>
      <c r="BK47" s="348"/>
      <c r="BL47" s="348"/>
      <c r="BM47" s="348"/>
      <c r="BN47" s="348"/>
      <c r="BO47" s="348"/>
      <c r="BP47" s="348"/>
      <c r="BQ47" s="348"/>
      <c r="BR47" s="348"/>
      <c r="BS47" s="348"/>
      <c r="BT47" s="348"/>
      <c r="BU47" s="348"/>
      <c r="BV47" s="348"/>
      <c r="BW47" s="348"/>
      <c r="BX47" s="348"/>
      <c r="BY47" s="348"/>
      <c r="BZ47" s="348"/>
      <c r="CA47" s="348"/>
      <c r="CB47" s="348"/>
      <c r="CC47" s="348"/>
      <c r="CD47" s="348"/>
      <c r="CE47" s="348"/>
      <c r="CF47" s="348"/>
      <c r="CG47" s="348"/>
      <c r="CH47" s="348"/>
      <c r="CI47" s="348"/>
      <c r="CJ47" s="348"/>
      <c r="CK47" s="348"/>
      <c r="CL47" s="348"/>
      <c r="CM47" s="348"/>
      <c r="CN47" s="348"/>
      <c r="CO47" s="348"/>
      <c r="CP47" s="348"/>
      <c r="CQ47" s="348"/>
    </row>
    <row r="48" spans="3:96" ht="16.95" customHeight="1" x14ac:dyDescent="0.3">
      <c r="C48" s="793"/>
      <c r="D48" s="785" t="s">
        <v>950</v>
      </c>
      <c r="E48" s="793"/>
      <c r="F48" s="793"/>
      <c r="G48" s="793"/>
      <c r="H48" s="793"/>
      <c r="I48" s="793"/>
      <c r="J48" s="793"/>
      <c r="K48" s="793"/>
      <c r="L48" s="793"/>
      <c r="M48" s="793"/>
      <c r="N48" s="793"/>
      <c r="O48" s="793"/>
      <c r="P48" s="793"/>
      <c r="Q48" s="793"/>
      <c r="R48" s="793"/>
      <c r="S48" s="793"/>
      <c r="T48" s="793"/>
      <c r="U48" s="793"/>
      <c r="V48" s="793"/>
      <c r="W48" s="793"/>
      <c r="X48" s="793"/>
      <c r="Y48" s="793"/>
      <c r="Z48" s="793"/>
      <c r="AA48" s="793"/>
      <c r="AB48" s="793"/>
      <c r="AC48" s="793"/>
      <c r="AD48" s="793"/>
      <c r="AE48" s="793"/>
      <c r="AF48" s="793"/>
      <c r="AG48" s="793"/>
      <c r="AH48" s="793"/>
      <c r="AI48" s="793"/>
      <c r="AJ48" s="793"/>
      <c r="AK48" s="793"/>
      <c r="AL48" s="793"/>
      <c r="AM48" s="793"/>
      <c r="AN48" s="793"/>
      <c r="AO48" s="793"/>
      <c r="AP48" s="793"/>
      <c r="AQ48" s="793"/>
      <c r="AR48" s="793"/>
      <c r="AS48" s="793"/>
      <c r="AT48" s="793"/>
      <c r="AU48" s="793"/>
      <c r="AV48" s="793"/>
      <c r="AW48" s="793"/>
      <c r="AX48" s="793"/>
      <c r="AY48" s="793"/>
      <c r="AZ48" s="793"/>
      <c r="BE48" s="348"/>
      <c r="BF48" s="348"/>
      <c r="BG48" s="348"/>
      <c r="BH48" s="348"/>
      <c r="BI48" s="348"/>
      <c r="BJ48" s="348"/>
      <c r="BK48" s="348"/>
      <c r="BL48" s="348"/>
      <c r="BM48" s="348"/>
      <c r="BN48" s="348"/>
      <c r="BO48" s="348"/>
      <c r="BP48" s="348"/>
      <c r="BQ48" s="348"/>
      <c r="BR48" s="348"/>
      <c r="BS48" s="348"/>
      <c r="BT48" s="348"/>
      <c r="BU48" s="348"/>
      <c r="BV48" s="348"/>
      <c r="BW48" s="348"/>
      <c r="BX48" s="348"/>
      <c r="BY48" s="348"/>
      <c r="BZ48" s="348"/>
      <c r="CA48" s="348"/>
      <c r="CB48" s="348"/>
      <c r="CC48" s="348"/>
      <c r="CD48" s="348"/>
      <c r="CE48" s="348"/>
      <c r="CF48" s="348"/>
      <c r="CG48" s="348"/>
      <c r="CH48" s="348"/>
      <c r="CI48" s="348"/>
      <c r="CJ48" s="348"/>
      <c r="CK48" s="348"/>
      <c r="CL48" s="348"/>
      <c r="CM48" s="348"/>
      <c r="CN48" s="348"/>
      <c r="CO48" s="348"/>
      <c r="CP48" s="348"/>
      <c r="CQ48" s="348"/>
    </row>
    <row r="49" spans="3:95" ht="16.95" customHeight="1" x14ac:dyDescent="0.3">
      <c r="C49" s="793"/>
      <c r="D49" s="785" t="s">
        <v>951</v>
      </c>
      <c r="E49" s="793"/>
      <c r="F49" s="793"/>
      <c r="G49" s="793"/>
      <c r="H49" s="793"/>
      <c r="I49" s="793"/>
      <c r="J49" s="793"/>
      <c r="K49" s="793"/>
      <c r="L49" s="793"/>
      <c r="M49" s="793"/>
      <c r="N49" s="793"/>
      <c r="O49" s="793"/>
      <c r="P49" s="793"/>
      <c r="Q49" s="793"/>
      <c r="R49" s="793"/>
      <c r="S49" s="793"/>
      <c r="T49" s="793"/>
      <c r="U49" s="793"/>
      <c r="V49" s="793"/>
      <c r="W49" s="793"/>
      <c r="X49" s="793"/>
      <c r="Y49" s="793"/>
      <c r="Z49" s="793"/>
      <c r="AA49" s="793"/>
      <c r="AB49" s="793"/>
      <c r="AC49" s="793"/>
      <c r="AD49" s="793"/>
      <c r="AE49" s="793"/>
      <c r="AF49" s="793"/>
      <c r="AG49" s="793"/>
      <c r="AH49" s="793"/>
      <c r="AI49" s="793"/>
      <c r="AJ49" s="793"/>
      <c r="AK49" s="793"/>
      <c r="AL49" s="793"/>
      <c r="AM49" s="793"/>
      <c r="AN49" s="793"/>
      <c r="AO49" s="793"/>
      <c r="AP49" s="793"/>
      <c r="AQ49" s="793"/>
      <c r="AR49" s="793"/>
      <c r="AS49" s="793"/>
      <c r="AT49" s="793"/>
      <c r="AU49" s="793"/>
      <c r="AV49" s="793"/>
      <c r="AW49" s="793"/>
      <c r="AX49" s="793"/>
      <c r="AY49" s="793"/>
      <c r="AZ49" s="793"/>
      <c r="BE49" s="348"/>
      <c r="BF49" s="348"/>
      <c r="BG49" s="348"/>
      <c r="BH49" s="348"/>
      <c r="BI49" s="348"/>
      <c r="BJ49" s="348"/>
      <c r="BK49" s="348"/>
      <c r="BL49" s="348"/>
      <c r="BM49" s="348"/>
      <c r="BN49" s="348"/>
      <c r="BO49" s="348"/>
      <c r="BP49" s="348"/>
      <c r="BQ49" s="348"/>
      <c r="BR49" s="348"/>
      <c r="BS49" s="348"/>
      <c r="BT49" s="348"/>
      <c r="BU49" s="348"/>
      <c r="BV49" s="348"/>
      <c r="BW49" s="348"/>
      <c r="BX49" s="348"/>
      <c r="BY49" s="348"/>
      <c r="BZ49" s="348"/>
      <c r="CA49" s="348"/>
      <c r="CB49" s="348"/>
      <c r="CC49" s="348"/>
      <c r="CD49" s="348"/>
      <c r="CE49" s="348"/>
      <c r="CF49" s="348"/>
      <c r="CG49" s="348"/>
      <c r="CH49" s="348"/>
      <c r="CI49" s="348"/>
      <c r="CJ49" s="348"/>
      <c r="CK49" s="348"/>
      <c r="CL49" s="348"/>
      <c r="CM49" s="348"/>
      <c r="CN49" s="348"/>
      <c r="CO49" s="348"/>
      <c r="CP49" s="348"/>
      <c r="CQ49" s="348"/>
    </row>
    <row r="50" spans="3:95" ht="16.95" customHeight="1" x14ac:dyDescent="0.3">
      <c r="C50" s="793"/>
      <c r="D50" s="987" t="s">
        <v>957</v>
      </c>
      <c r="E50" s="987"/>
      <c r="F50" s="987"/>
      <c r="G50" s="987"/>
      <c r="H50" s="987"/>
      <c r="I50" s="987"/>
      <c r="J50" s="987"/>
      <c r="K50" s="987"/>
      <c r="L50" s="987"/>
      <c r="M50" s="987"/>
      <c r="N50" s="987"/>
      <c r="O50" s="987"/>
      <c r="P50" s="987"/>
      <c r="Q50" s="987"/>
      <c r="R50" s="987"/>
      <c r="S50" s="987"/>
      <c r="T50" s="987"/>
      <c r="U50" s="987"/>
      <c r="V50" s="987"/>
      <c r="W50" s="987"/>
      <c r="X50" s="987"/>
      <c r="Y50" s="987"/>
      <c r="Z50" s="987"/>
      <c r="AA50" s="987"/>
      <c r="AB50" s="987"/>
      <c r="AC50" s="987"/>
      <c r="AD50" s="987"/>
      <c r="AE50" s="987"/>
      <c r="AF50" s="987"/>
      <c r="AG50" s="987"/>
      <c r="AH50" s="987"/>
      <c r="AI50" s="987"/>
      <c r="AJ50" s="987"/>
      <c r="AK50" s="987"/>
      <c r="AL50" s="987"/>
      <c r="AM50" s="987"/>
      <c r="AN50" s="987"/>
      <c r="AO50" s="987"/>
      <c r="AP50" s="987"/>
      <c r="AQ50" s="987"/>
      <c r="AR50" s="987"/>
      <c r="AS50" s="987"/>
      <c r="AT50" s="987"/>
      <c r="AU50" s="987"/>
      <c r="AV50" s="987"/>
      <c r="AW50" s="987"/>
      <c r="AX50" s="987"/>
      <c r="AY50" s="987"/>
      <c r="AZ50" s="793"/>
      <c r="BE50" s="348"/>
      <c r="BF50" s="348"/>
      <c r="BG50" s="348"/>
      <c r="BH50" s="348"/>
      <c r="BI50" s="348"/>
      <c r="BJ50" s="348"/>
      <c r="BK50" s="348"/>
      <c r="BL50" s="348"/>
      <c r="BM50" s="348"/>
      <c r="BN50" s="348"/>
      <c r="BO50" s="348"/>
      <c r="BP50" s="348"/>
      <c r="BQ50" s="348"/>
      <c r="BR50" s="348"/>
      <c r="BS50" s="348"/>
      <c r="BT50" s="348"/>
      <c r="BU50" s="348"/>
      <c r="BV50" s="348"/>
      <c r="BW50" s="348"/>
      <c r="BX50" s="348"/>
      <c r="BY50" s="348"/>
      <c r="BZ50" s="348"/>
      <c r="CA50" s="348"/>
      <c r="CB50" s="348"/>
      <c r="CC50" s="348"/>
      <c r="CD50" s="348"/>
      <c r="CE50" s="348"/>
      <c r="CF50" s="348"/>
      <c r="CG50" s="348"/>
      <c r="CH50" s="348"/>
      <c r="CI50" s="348"/>
      <c r="CJ50" s="348"/>
      <c r="CK50" s="348"/>
      <c r="CL50" s="348"/>
      <c r="CM50" s="348"/>
      <c r="CN50" s="348"/>
      <c r="CO50" s="348"/>
      <c r="CP50" s="348"/>
      <c r="CQ50" s="348"/>
    </row>
    <row r="51" spans="3:95" ht="16.95" customHeight="1" x14ac:dyDescent="0.3">
      <c r="C51" s="793"/>
      <c r="D51" s="987"/>
      <c r="E51" s="987"/>
      <c r="F51" s="987"/>
      <c r="G51" s="987"/>
      <c r="H51" s="987"/>
      <c r="I51" s="987"/>
      <c r="J51" s="987"/>
      <c r="K51" s="987"/>
      <c r="L51" s="987"/>
      <c r="M51" s="987"/>
      <c r="N51" s="987"/>
      <c r="O51" s="987"/>
      <c r="P51" s="987"/>
      <c r="Q51" s="987"/>
      <c r="R51" s="987"/>
      <c r="S51" s="987"/>
      <c r="T51" s="987"/>
      <c r="U51" s="987"/>
      <c r="V51" s="987"/>
      <c r="W51" s="987"/>
      <c r="X51" s="987"/>
      <c r="Y51" s="987"/>
      <c r="Z51" s="987"/>
      <c r="AA51" s="987"/>
      <c r="AB51" s="987"/>
      <c r="AC51" s="987"/>
      <c r="AD51" s="987"/>
      <c r="AE51" s="987"/>
      <c r="AF51" s="987"/>
      <c r="AG51" s="987"/>
      <c r="AH51" s="987"/>
      <c r="AI51" s="987"/>
      <c r="AJ51" s="987"/>
      <c r="AK51" s="987"/>
      <c r="AL51" s="987"/>
      <c r="AM51" s="987"/>
      <c r="AN51" s="987"/>
      <c r="AO51" s="987"/>
      <c r="AP51" s="987"/>
      <c r="AQ51" s="987"/>
      <c r="AR51" s="987"/>
      <c r="AS51" s="987"/>
      <c r="AT51" s="987"/>
      <c r="AU51" s="987"/>
      <c r="AV51" s="987"/>
      <c r="AW51" s="987"/>
      <c r="AX51" s="987"/>
      <c r="AY51" s="987"/>
      <c r="AZ51" s="793"/>
      <c r="BE51" s="348"/>
      <c r="BF51" s="348"/>
      <c r="BG51" s="348"/>
      <c r="BH51" s="348"/>
      <c r="BI51" s="348"/>
      <c r="BJ51" s="348"/>
      <c r="BK51" s="348"/>
      <c r="BL51" s="348"/>
      <c r="BM51" s="348"/>
      <c r="BN51" s="348"/>
      <c r="BO51" s="348"/>
      <c r="BP51" s="348"/>
      <c r="BQ51" s="348"/>
      <c r="BR51" s="348"/>
      <c r="BS51" s="348"/>
      <c r="BT51" s="348"/>
      <c r="BU51" s="348"/>
      <c r="BV51" s="348"/>
      <c r="BW51" s="348"/>
      <c r="BX51" s="348"/>
      <c r="BY51" s="348"/>
      <c r="BZ51" s="348"/>
      <c r="CA51" s="348"/>
      <c r="CB51" s="348"/>
      <c r="CC51" s="348"/>
      <c r="CD51" s="348"/>
      <c r="CE51" s="348"/>
      <c r="CF51" s="348"/>
      <c r="CG51" s="348"/>
      <c r="CH51" s="348"/>
      <c r="CI51" s="348"/>
      <c r="CJ51" s="348"/>
      <c r="CK51" s="348"/>
      <c r="CL51" s="348"/>
      <c r="CM51" s="348"/>
      <c r="CN51" s="348"/>
      <c r="CO51" s="348"/>
      <c r="CP51" s="348"/>
      <c r="CQ51" s="348"/>
    </row>
    <row r="52" spans="3:95" ht="16.95" customHeight="1" x14ac:dyDescent="0.3">
      <c r="C52" s="793"/>
      <c r="D52" s="793"/>
      <c r="E52" s="793"/>
      <c r="F52" s="793"/>
      <c r="G52" s="793"/>
      <c r="H52" s="793"/>
      <c r="I52" s="793"/>
      <c r="J52" s="793"/>
      <c r="K52" s="793"/>
      <c r="L52" s="793"/>
      <c r="M52" s="793"/>
      <c r="N52" s="793"/>
      <c r="O52" s="793"/>
      <c r="P52" s="793"/>
      <c r="Q52" s="793"/>
      <c r="R52" s="793"/>
      <c r="S52" s="793"/>
      <c r="T52" s="793"/>
      <c r="U52" s="793"/>
      <c r="V52" s="793"/>
      <c r="W52" s="793"/>
      <c r="X52" s="793"/>
      <c r="Y52" s="793"/>
      <c r="Z52" s="793"/>
      <c r="AA52" s="793"/>
      <c r="AB52" s="793"/>
      <c r="AC52" s="793"/>
      <c r="AD52" s="793"/>
      <c r="AE52" s="793"/>
      <c r="AF52" s="793"/>
      <c r="AG52" s="793"/>
      <c r="AH52" s="793"/>
      <c r="AI52" s="793"/>
      <c r="AJ52" s="793"/>
      <c r="AK52" s="793"/>
      <c r="AL52" s="793"/>
      <c r="AM52" s="793"/>
      <c r="AN52" s="793"/>
      <c r="AO52" s="793"/>
      <c r="AP52" s="793"/>
      <c r="AQ52" s="793"/>
      <c r="AR52" s="793"/>
      <c r="AS52" s="793"/>
      <c r="AT52" s="793"/>
      <c r="AU52" s="793"/>
      <c r="AV52" s="793"/>
      <c r="AW52" s="793"/>
      <c r="AX52" s="793"/>
      <c r="AY52" s="793"/>
      <c r="AZ52" s="793"/>
      <c r="BE52" s="348"/>
      <c r="BF52" s="348"/>
      <c r="BG52" s="348"/>
      <c r="BH52" s="348"/>
      <c r="BI52" s="348"/>
      <c r="BJ52" s="348"/>
      <c r="BK52" s="348"/>
      <c r="BL52" s="348"/>
      <c r="BM52" s="348"/>
      <c r="BN52" s="348"/>
      <c r="BO52" s="348"/>
      <c r="BP52" s="348"/>
      <c r="BQ52" s="348"/>
      <c r="BR52" s="348"/>
      <c r="BS52" s="348"/>
      <c r="BT52" s="348"/>
      <c r="BU52" s="348"/>
      <c r="BV52" s="348"/>
      <c r="BW52" s="348"/>
      <c r="BX52" s="348"/>
      <c r="BY52" s="348"/>
      <c r="BZ52" s="348"/>
      <c r="CA52" s="348"/>
      <c r="CB52" s="348"/>
      <c r="CC52" s="348"/>
      <c r="CD52" s="348"/>
      <c r="CE52" s="348"/>
      <c r="CF52" s="348"/>
      <c r="CG52" s="348"/>
      <c r="CH52" s="348"/>
      <c r="CI52" s="348"/>
      <c r="CJ52" s="348"/>
      <c r="CK52" s="348"/>
      <c r="CL52" s="348"/>
      <c r="CM52" s="348"/>
      <c r="CN52" s="348"/>
      <c r="CO52" s="348"/>
      <c r="CP52" s="348"/>
      <c r="CQ52" s="348"/>
    </row>
    <row r="53" spans="3:95" ht="16.95" customHeight="1" x14ac:dyDescent="0.35">
      <c r="C53" s="45" t="s">
        <v>213</v>
      </c>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E53" s="348"/>
      <c r="BF53" s="348"/>
      <c r="BG53" s="348"/>
      <c r="BH53" s="348"/>
      <c r="BI53" s="348"/>
      <c r="BJ53" s="348"/>
      <c r="BK53" s="348"/>
      <c r="BL53" s="348"/>
      <c r="BM53" s="348"/>
      <c r="BN53" s="348"/>
      <c r="BO53" s="348"/>
      <c r="BP53" s="348"/>
      <c r="BQ53" s="348"/>
      <c r="BR53" s="348"/>
      <c r="BS53" s="348"/>
      <c r="BT53" s="348"/>
      <c r="BU53" s="348"/>
      <c r="BV53" s="348"/>
      <c r="BW53" s="348"/>
      <c r="BX53" s="348"/>
      <c r="BY53" s="348"/>
      <c r="BZ53" s="348"/>
      <c r="CA53" s="348"/>
      <c r="CB53" s="348"/>
      <c r="CC53" s="348"/>
      <c r="CD53" s="348"/>
      <c r="CE53" s="348"/>
      <c r="CF53" s="348"/>
      <c r="CG53" s="348"/>
      <c r="CH53" s="348"/>
      <c r="CI53" s="348"/>
      <c r="CJ53" s="348"/>
      <c r="CK53" s="348"/>
      <c r="CL53" s="348"/>
      <c r="CM53" s="348"/>
      <c r="CN53" s="348"/>
      <c r="CO53" s="348"/>
      <c r="CP53" s="348"/>
      <c r="CQ53" s="348"/>
    </row>
    <row r="54" spans="3:95" ht="16.95" customHeight="1" x14ac:dyDescent="0.35">
      <c r="C54" s="794"/>
      <c r="D54" s="785" t="s">
        <v>955</v>
      </c>
      <c r="E54" s="794"/>
      <c r="F54" s="794"/>
      <c r="G54" s="794"/>
      <c r="H54" s="794"/>
      <c r="I54" s="794"/>
      <c r="J54" s="794"/>
      <c r="K54" s="794"/>
      <c r="L54" s="794"/>
      <c r="M54" s="794"/>
      <c r="N54" s="794"/>
      <c r="O54" s="794"/>
      <c r="P54" s="794"/>
      <c r="Q54" s="794"/>
      <c r="R54" s="794"/>
      <c r="S54" s="794"/>
      <c r="T54" s="794"/>
      <c r="U54" s="794"/>
      <c r="V54" s="794"/>
      <c r="W54" s="794"/>
      <c r="X54" s="794"/>
      <c r="Y54" s="794"/>
      <c r="Z54" s="794"/>
      <c r="AA54" s="794"/>
      <c r="AB54" s="794"/>
      <c r="AC54" s="794"/>
      <c r="AD54" s="794"/>
      <c r="AE54" s="794"/>
      <c r="AF54" s="794"/>
      <c r="AG54" s="794"/>
      <c r="AH54" s="794"/>
      <c r="AI54" s="794"/>
      <c r="AJ54" s="794"/>
      <c r="AK54" s="794"/>
      <c r="AL54" s="794"/>
      <c r="AM54" s="794"/>
      <c r="AN54" s="794"/>
      <c r="AO54" s="794"/>
      <c r="AP54" s="794"/>
      <c r="AQ54" s="794"/>
      <c r="AR54" s="794"/>
      <c r="AS54" s="794"/>
      <c r="AT54" s="794"/>
      <c r="AU54" s="794"/>
      <c r="AV54" s="794"/>
      <c r="AW54" s="794"/>
      <c r="AX54" s="794"/>
      <c r="AY54" s="794"/>
      <c r="AZ54" s="794"/>
      <c r="BE54" s="348"/>
      <c r="BF54" s="348"/>
      <c r="BG54" s="348"/>
      <c r="BH54" s="348"/>
      <c r="BI54" s="348"/>
      <c r="BJ54" s="348"/>
      <c r="BK54" s="348"/>
      <c r="BL54" s="348"/>
      <c r="BM54" s="348"/>
      <c r="BN54" s="348"/>
      <c r="BO54" s="348"/>
      <c r="BP54" s="348"/>
      <c r="BQ54" s="348"/>
      <c r="BR54" s="348"/>
      <c r="BS54" s="348"/>
      <c r="BT54" s="348"/>
      <c r="BU54" s="348"/>
      <c r="BV54" s="348"/>
      <c r="BW54" s="348"/>
      <c r="BX54" s="348"/>
      <c r="BY54" s="348"/>
      <c r="BZ54" s="348"/>
      <c r="CA54" s="348"/>
      <c r="CB54" s="348"/>
      <c r="CC54" s="348"/>
      <c r="CD54" s="348"/>
      <c r="CE54" s="348"/>
      <c r="CF54" s="348"/>
      <c r="CG54" s="348"/>
      <c r="CH54" s="348"/>
      <c r="CI54" s="348"/>
      <c r="CJ54" s="348"/>
      <c r="CK54" s="348"/>
      <c r="CL54" s="348"/>
      <c r="CM54" s="348"/>
      <c r="CN54" s="348"/>
      <c r="CO54" s="348"/>
      <c r="CP54" s="348"/>
      <c r="CQ54" s="348"/>
    </row>
    <row r="55" spans="3:95" ht="16.95" customHeight="1" x14ac:dyDescent="0.3">
      <c r="BE55" s="348"/>
      <c r="BF55" s="348"/>
      <c r="BG55" s="348"/>
      <c r="BH55" s="348"/>
      <c r="BI55" s="348"/>
      <c r="BJ55" s="348"/>
      <c r="BK55" s="348"/>
      <c r="BL55" s="348"/>
      <c r="BM55" s="348"/>
      <c r="BN55" s="348"/>
      <c r="BO55" s="348"/>
      <c r="BP55" s="348"/>
      <c r="BQ55" s="348"/>
      <c r="BR55" s="348"/>
      <c r="BS55" s="348"/>
      <c r="BT55" s="348"/>
      <c r="BU55" s="348"/>
      <c r="BV55" s="348"/>
      <c r="BW55" s="348"/>
      <c r="BX55" s="348"/>
      <c r="BY55" s="348"/>
      <c r="BZ55" s="348"/>
      <c r="CA55" s="348"/>
      <c r="CB55" s="348"/>
      <c r="CC55" s="348"/>
      <c r="CD55" s="348"/>
      <c r="CE55" s="348"/>
      <c r="CF55" s="348"/>
      <c r="CG55" s="348"/>
      <c r="CH55" s="348"/>
      <c r="CI55" s="348"/>
      <c r="CJ55" s="348"/>
      <c r="CK55" s="348"/>
      <c r="CL55" s="348"/>
      <c r="CM55" s="348"/>
      <c r="CN55" s="348"/>
      <c r="CO55" s="348"/>
      <c r="CP55" s="348"/>
      <c r="CQ55" s="348"/>
    </row>
    <row r="56" spans="3:95" ht="16.95" customHeight="1" x14ac:dyDescent="0.35">
      <c r="C56" s="985" t="s">
        <v>956</v>
      </c>
      <c r="D56" s="985"/>
      <c r="E56" s="985"/>
      <c r="F56" s="985"/>
      <c r="G56" s="985"/>
      <c r="H56" s="985"/>
      <c r="I56" s="985"/>
      <c r="J56" s="985"/>
      <c r="K56" s="985"/>
      <c r="L56" s="985"/>
      <c r="M56" s="985"/>
      <c r="N56" s="985"/>
      <c r="O56" s="985"/>
      <c r="P56" s="985"/>
      <c r="Q56" s="985"/>
      <c r="R56" s="985"/>
      <c r="S56" s="985"/>
      <c r="T56" s="985"/>
      <c r="U56" s="985"/>
      <c r="V56" s="985"/>
      <c r="W56" s="985"/>
      <c r="X56" s="985"/>
      <c r="Y56" s="985"/>
      <c r="Z56" s="985"/>
      <c r="AA56" s="985"/>
      <c r="AB56" s="985"/>
      <c r="AC56" s="985"/>
      <c r="AD56" s="985"/>
      <c r="AE56" s="985"/>
      <c r="AF56" s="985"/>
      <c r="AG56" s="985"/>
      <c r="AH56" s="985"/>
      <c r="AI56" s="985"/>
      <c r="AJ56" s="985"/>
      <c r="AK56" s="985"/>
      <c r="AL56" s="985"/>
      <c r="AM56" s="985"/>
      <c r="AN56" s="985"/>
      <c r="AO56" s="985"/>
      <c r="AP56" s="985"/>
      <c r="AQ56" s="985"/>
      <c r="AR56" s="985"/>
      <c r="AS56" s="985"/>
      <c r="AT56" s="985"/>
      <c r="AU56" s="985"/>
      <c r="AV56" s="985"/>
      <c r="AW56" s="985"/>
      <c r="AX56" s="985"/>
      <c r="AY56" s="985"/>
      <c r="AZ56" s="985"/>
      <c r="BE56" s="348"/>
      <c r="BF56" s="348"/>
      <c r="BG56" s="348"/>
      <c r="BH56" s="348"/>
      <c r="BI56" s="348"/>
      <c r="BJ56" s="348"/>
      <c r="BK56" s="348"/>
      <c r="BL56" s="348"/>
      <c r="BM56" s="348"/>
      <c r="BN56" s="348"/>
      <c r="BO56" s="348"/>
      <c r="BP56" s="348"/>
      <c r="BQ56" s="348"/>
      <c r="BR56" s="348"/>
      <c r="BS56" s="348"/>
      <c r="BT56" s="348"/>
      <c r="BU56" s="348"/>
      <c r="BV56" s="348"/>
      <c r="BW56" s="348"/>
      <c r="BX56" s="348"/>
      <c r="BY56" s="348"/>
      <c r="BZ56" s="348"/>
      <c r="CA56" s="348"/>
      <c r="CB56" s="348"/>
      <c r="CC56" s="348"/>
      <c r="CD56" s="348"/>
      <c r="CE56" s="348"/>
      <c r="CF56" s="348"/>
      <c r="CG56" s="348"/>
      <c r="CH56" s="348"/>
      <c r="CI56" s="348"/>
      <c r="CJ56" s="348"/>
      <c r="CK56" s="348"/>
      <c r="CL56" s="348"/>
      <c r="CM56" s="348"/>
      <c r="CN56" s="348"/>
      <c r="CO56" s="348"/>
      <c r="CP56" s="348"/>
      <c r="CQ56" s="348"/>
    </row>
    <row r="57" spans="3:95" ht="16.95" customHeight="1" x14ac:dyDescent="0.35">
      <c r="C57" s="792"/>
      <c r="D57" s="987" t="s">
        <v>1037</v>
      </c>
      <c r="E57" s="987"/>
      <c r="F57" s="987"/>
      <c r="G57" s="987"/>
      <c r="H57" s="987"/>
      <c r="I57" s="987"/>
      <c r="J57" s="987"/>
      <c r="K57" s="987"/>
      <c r="L57" s="987"/>
      <c r="M57" s="987"/>
      <c r="N57" s="987"/>
      <c r="O57" s="987"/>
      <c r="P57" s="987"/>
      <c r="Q57" s="987"/>
      <c r="R57" s="987"/>
      <c r="S57" s="987"/>
      <c r="T57" s="987"/>
      <c r="U57" s="987"/>
      <c r="V57" s="987"/>
      <c r="W57" s="987"/>
      <c r="X57" s="987"/>
      <c r="Y57" s="987"/>
      <c r="Z57" s="987"/>
      <c r="AA57" s="987"/>
      <c r="AB57" s="987"/>
      <c r="AC57" s="987"/>
      <c r="AD57" s="987"/>
      <c r="AE57" s="987"/>
      <c r="AF57" s="987"/>
      <c r="AG57" s="987"/>
      <c r="AH57" s="987"/>
      <c r="AI57" s="987"/>
      <c r="AJ57" s="987"/>
      <c r="AK57" s="987"/>
      <c r="AL57" s="987"/>
      <c r="AM57" s="987"/>
      <c r="AN57" s="987"/>
      <c r="AO57" s="987"/>
      <c r="AP57" s="987"/>
      <c r="AQ57" s="987"/>
      <c r="AR57" s="987"/>
      <c r="AS57" s="987"/>
      <c r="AT57" s="987"/>
      <c r="AU57" s="987"/>
      <c r="AV57" s="987"/>
      <c r="AW57" s="987"/>
      <c r="AX57" s="987"/>
      <c r="AY57" s="987"/>
      <c r="AZ57" s="792"/>
      <c r="BE57" s="348"/>
      <c r="BF57" s="348"/>
      <c r="BG57" s="348"/>
      <c r="BH57" s="348"/>
      <c r="BI57" s="348"/>
      <c r="BJ57" s="348"/>
      <c r="BK57" s="348"/>
      <c r="BL57" s="348"/>
      <c r="BM57" s="348"/>
      <c r="BN57" s="348"/>
      <c r="BO57" s="348"/>
      <c r="BP57" s="348"/>
      <c r="BQ57" s="348"/>
      <c r="BR57" s="348"/>
      <c r="BS57" s="348"/>
      <c r="BT57" s="348"/>
      <c r="BU57" s="348"/>
      <c r="BV57" s="348"/>
      <c r="BW57" s="348"/>
      <c r="BX57" s="348"/>
      <c r="BY57" s="348"/>
      <c r="BZ57" s="348"/>
      <c r="CA57" s="348"/>
      <c r="CB57" s="348"/>
      <c r="CC57" s="348"/>
      <c r="CD57" s="348"/>
      <c r="CE57" s="348"/>
      <c r="CF57" s="348"/>
      <c r="CG57" s="348"/>
      <c r="CH57" s="348"/>
      <c r="CI57" s="348"/>
      <c r="CJ57" s="348"/>
      <c r="CK57" s="348"/>
      <c r="CL57" s="348"/>
      <c r="CM57" s="348"/>
      <c r="CN57" s="348"/>
      <c r="CO57" s="348"/>
      <c r="CP57" s="348"/>
      <c r="CQ57" s="348"/>
    </row>
    <row r="58" spans="3:95" ht="16.95" customHeight="1" x14ac:dyDescent="0.35">
      <c r="C58" s="792"/>
      <c r="D58" s="987"/>
      <c r="E58" s="987"/>
      <c r="F58" s="987"/>
      <c r="G58" s="987"/>
      <c r="H58" s="987"/>
      <c r="I58" s="987"/>
      <c r="J58" s="987"/>
      <c r="K58" s="987"/>
      <c r="L58" s="987"/>
      <c r="M58" s="987"/>
      <c r="N58" s="987"/>
      <c r="O58" s="987"/>
      <c r="P58" s="987"/>
      <c r="Q58" s="987"/>
      <c r="R58" s="987"/>
      <c r="S58" s="987"/>
      <c r="T58" s="987"/>
      <c r="U58" s="987"/>
      <c r="V58" s="987"/>
      <c r="W58" s="987"/>
      <c r="X58" s="987"/>
      <c r="Y58" s="987"/>
      <c r="Z58" s="987"/>
      <c r="AA58" s="987"/>
      <c r="AB58" s="987"/>
      <c r="AC58" s="987"/>
      <c r="AD58" s="987"/>
      <c r="AE58" s="987"/>
      <c r="AF58" s="987"/>
      <c r="AG58" s="987"/>
      <c r="AH58" s="987"/>
      <c r="AI58" s="987"/>
      <c r="AJ58" s="987"/>
      <c r="AK58" s="987"/>
      <c r="AL58" s="987"/>
      <c r="AM58" s="987"/>
      <c r="AN58" s="987"/>
      <c r="AO58" s="987"/>
      <c r="AP58" s="987"/>
      <c r="AQ58" s="987"/>
      <c r="AR58" s="987"/>
      <c r="AS58" s="987"/>
      <c r="AT58" s="987"/>
      <c r="AU58" s="987"/>
      <c r="AV58" s="987"/>
      <c r="AW58" s="987"/>
      <c r="AX58" s="987"/>
      <c r="AY58" s="987"/>
      <c r="AZ58" s="792"/>
      <c r="BE58" s="348"/>
      <c r="BF58" s="348"/>
      <c r="BG58" s="348"/>
      <c r="BH58" s="348"/>
      <c r="BI58" s="348"/>
      <c r="BJ58" s="348"/>
      <c r="BK58" s="348"/>
      <c r="BL58" s="348"/>
      <c r="BM58" s="348"/>
      <c r="BN58" s="348"/>
      <c r="BO58" s="348"/>
      <c r="BP58" s="348"/>
      <c r="BQ58" s="348"/>
      <c r="BR58" s="348"/>
      <c r="BS58" s="348"/>
      <c r="BT58" s="348"/>
      <c r="BU58" s="348"/>
      <c r="BV58" s="348"/>
      <c r="BW58" s="348"/>
      <c r="BX58" s="348"/>
      <c r="BY58" s="348"/>
      <c r="BZ58" s="348"/>
      <c r="CA58" s="348"/>
      <c r="CB58" s="348"/>
      <c r="CC58" s="348"/>
      <c r="CD58" s="348"/>
      <c r="CE58" s="348"/>
      <c r="CF58" s="348"/>
      <c r="CG58" s="348"/>
      <c r="CH58" s="348"/>
      <c r="CI58" s="348"/>
      <c r="CJ58" s="348"/>
      <c r="CK58" s="348"/>
      <c r="CL58" s="348"/>
      <c r="CM58" s="348"/>
      <c r="CN58" s="348"/>
      <c r="CO58" s="348"/>
      <c r="CP58" s="348"/>
      <c r="CQ58" s="348"/>
    </row>
    <row r="59" spans="3:95" ht="16.95" customHeight="1" x14ac:dyDescent="0.35">
      <c r="C59" s="792"/>
      <c r="D59" s="785" t="s">
        <v>958</v>
      </c>
      <c r="E59" s="792"/>
      <c r="F59" s="792"/>
      <c r="G59" s="792"/>
      <c r="H59" s="792"/>
      <c r="I59" s="792"/>
      <c r="J59" s="792"/>
      <c r="K59" s="792"/>
      <c r="L59" s="792"/>
      <c r="M59" s="792"/>
      <c r="N59" s="792"/>
      <c r="O59" s="792"/>
      <c r="P59" s="792"/>
      <c r="Q59" s="792"/>
      <c r="R59" s="792"/>
      <c r="S59" s="792"/>
      <c r="T59" s="792"/>
      <c r="U59" s="792"/>
      <c r="V59" s="792"/>
      <c r="W59" s="792"/>
      <c r="X59" s="792"/>
      <c r="Y59" s="792"/>
      <c r="Z59" s="792"/>
      <c r="AA59" s="792"/>
      <c r="AB59" s="792"/>
      <c r="AC59" s="792"/>
      <c r="AD59" s="792"/>
      <c r="AE59" s="792"/>
      <c r="AF59" s="792"/>
      <c r="AG59" s="792"/>
      <c r="AH59" s="792"/>
      <c r="AI59" s="792"/>
      <c r="AJ59" s="792"/>
      <c r="AK59" s="792"/>
      <c r="AL59" s="792"/>
      <c r="AM59" s="792"/>
      <c r="AN59" s="792"/>
      <c r="AO59" s="792"/>
      <c r="AP59" s="792"/>
      <c r="AQ59" s="792"/>
      <c r="AR59" s="792"/>
      <c r="AS59" s="792"/>
      <c r="AT59" s="792"/>
      <c r="AU59" s="792"/>
      <c r="AV59" s="792"/>
      <c r="AW59" s="792"/>
      <c r="AX59" s="792"/>
      <c r="AY59" s="792"/>
      <c r="AZ59" s="792"/>
      <c r="BE59" s="348"/>
      <c r="BF59" s="348"/>
      <c r="BG59" s="348"/>
      <c r="BH59" s="348"/>
      <c r="BI59" s="348"/>
      <c r="BJ59" s="348"/>
      <c r="BK59" s="348"/>
      <c r="BL59" s="348"/>
      <c r="BM59" s="348"/>
      <c r="BN59" s="348"/>
      <c r="BO59" s="348"/>
      <c r="BP59" s="348"/>
      <c r="BQ59" s="348"/>
      <c r="BR59" s="348"/>
      <c r="BS59" s="348"/>
      <c r="BT59" s="348"/>
      <c r="BU59" s="348"/>
      <c r="BV59" s="348"/>
      <c r="BW59" s="348"/>
      <c r="BX59" s="348"/>
      <c r="BY59" s="348"/>
      <c r="BZ59" s="348"/>
      <c r="CA59" s="348"/>
      <c r="CB59" s="348"/>
      <c r="CC59" s="348"/>
      <c r="CD59" s="348"/>
      <c r="CE59" s="348"/>
      <c r="CF59" s="348"/>
      <c r="CG59" s="348"/>
      <c r="CH59" s="348"/>
      <c r="CI59" s="348"/>
      <c r="CJ59" s="348"/>
      <c r="CK59" s="348"/>
      <c r="CL59" s="348"/>
      <c r="CM59" s="348"/>
      <c r="CN59" s="348"/>
      <c r="CO59" s="348"/>
      <c r="CP59" s="348"/>
      <c r="CQ59" s="348"/>
    </row>
    <row r="60" spans="3:95" ht="16.95" customHeight="1" x14ac:dyDescent="0.3">
      <c r="BE60" s="348"/>
      <c r="BF60" s="348"/>
      <c r="BG60" s="348"/>
      <c r="BH60" s="348"/>
      <c r="BI60" s="348"/>
      <c r="BJ60" s="348"/>
      <c r="BK60" s="348"/>
      <c r="BL60" s="348"/>
      <c r="BM60" s="348"/>
      <c r="BN60" s="348"/>
      <c r="BO60" s="348"/>
      <c r="BP60" s="348"/>
      <c r="BQ60" s="348"/>
      <c r="BR60" s="348"/>
      <c r="BS60" s="348"/>
      <c r="BT60" s="348"/>
      <c r="BU60" s="348"/>
      <c r="BV60" s="348"/>
      <c r="BW60" s="348"/>
      <c r="BX60" s="348"/>
      <c r="BY60" s="348"/>
      <c r="BZ60" s="348"/>
      <c r="CA60" s="348"/>
      <c r="CB60" s="348"/>
      <c r="CC60" s="348"/>
      <c r="CD60" s="348"/>
      <c r="CE60" s="348"/>
      <c r="CF60" s="348"/>
      <c r="CG60" s="348"/>
      <c r="CH60" s="348"/>
      <c r="CI60" s="348"/>
      <c r="CJ60" s="348"/>
      <c r="CK60" s="348"/>
      <c r="CL60" s="348"/>
      <c r="CM60" s="348"/>
      <c r="CN60" s="348"/>
      <c r="CO60" s="348"/>
      <c r="CP60" s="348"/>
      <c r="CQ60" s="348"/>
    </row>
    <row r="61" spans="3:95" ht="16.95" customHeight="1" x14ac:dyDescent="0.35">
      <c r="C61" s="985" t="s">
        <v>773</v>
      </c>
      <c r="D61" s="985"/>
      <c r="E61" s="985"/>
      <c r="F61" s="985"/>
      <c r="G61" s="985"/>
      <c r="H61" s="985"/>
      <c r="I61" s="985"/>
      <c r="J61" s="985"/>
      <c r="K61" s="985"/>
      <c r="L61" s="985"/>
      <c r="M61" s="985"/>
      <c r="N61" s="985"/>
      <c r="O61" s="985"/>
      <c r="P61" s="985"/>
      <c r="Q61" s="985"/>
      <c r="R61" s="985"/>
      <c r="S61" s="985"/>
      <c r="T61" s="985"/>
      <c r="U61" s="985"/>
      <c r="V61" s="985"/>
      <c r="W61" s="985"/>
      <c r="X61" s="985"/>
      <c r="Y61" s="985"/>
      <c r="Z61" s="985"/>
      <c r="AA61" s="985"/>
      <c r="AB61" s="985"/>
      <c r="AC61" s="985"/>
      <c r="AD61" s="985"/>
      <c r="AE61" s="985"/>
      <c r="AF61" s="985"/>
      <c r="AG61" s="985"/>
      <c r="AH61" s="985"/>
      <c r="AI61" s="985"/>
      <c r="AJ61" s="985"/>
      <c r="AK61" s="985"/>
      <c r="AL61" s="985"/>
      <c r="AM61" s="985"/>
      <c r="AN61" s="985"/>
      <c r="AO61" s="985"/>
      <c r="AP61" s="985"/>
      <c r="AQ61" s="985"/>
      <c r="AR61" s="985"/>
      <c r="AS61" s="985"/>
      <c r="AT61" s="985"/>
      <c r="AU61" s="985"/>
      <c r="AV61" s="985"/>
      <c r="AW61" s="985"/>
      <c r="AX61" s="985"/>
      <c r="AY61" s="985"/>
      <c r="AZ61" s="985"/>
      <c r="BE61" s="348"/>
      <c r="BF61" s="348"/>
      <c r="BG61" s="348"/>
      <c r="BH61" s="348"/>
      <c r="BI61" s="348"/>
      <c r="BJ61" s="348"/>
      <c r="BK61" s="348"/>
      <c r="BL61" s="348"/>
      <c r="BM61" s="348"/>
      <c r="BN61" s="348"/>
      <c r="BO61" s="348"/>
      <c r="BP61" s="348"/>
      <c r="BQ61" s="348"/>
      <c r="BR61" s="348"/>
      <c r="BS61" s="348"/>
      <c r="BT61" s="348"/>
      <c r="BU61" s="348"/>
      <c r="BV61" s="348"/>
      <c r="BW61" s="348"/>
      <c r="BX61" s="348"/>
      <c r="BY61" s="348"/>
      <c r="BZ61" s="348"/>
      <c r="CA61" s="348"/>
      <c r="CB61" s="348"/>
      <c r="CC61" s="348"/>
      <c r="CD61" s="348"/>
      <c r="CE61" s="348"/>
      <c r="CF61" s="348"/>
      <c r="CG61" s="348"/>
      <c r="CH61" s="348"/>
      <c r="CI61" s="348"/>
      <c r="CJ61" s="348"/>
      <c r="CK61" s="348"/>
      <c r="CL61" s="348"/>
      <c r="CM61" s="348"/>
      <c r="CN61" s="348"/>
      <c r="CO61" s="348"/>
      <c r="CP61" s="348"/>
      <c r="CQ61" s="348"/>
    </row>
    <row r="62" spans="3:95" ht="16.95" customHeight="1" x14ac:dyDescent="0.35">
      <c r="C62" s="792"/>
      <c r="D62" s="785" t="s">
        <v>959</v>
      </c>
      <c r="E62" s="792"/>
      <c r="F62" s="792"/>
      <c r="G62" s="792"/>
      <c r="H62" s="792"/>
      <c r="I62" s="792"/>
      <c r="J62" s="792"/>
      <c r="K62" s="792"/>
      <c r="L62" s="792"/>
      <c r="M62" s="792"/>
      <c r="N62" s="792"/>
      <c r="O62" s="792"/>
      <c r="P62" s="792"/>
      <c r="Q62" s="792"/>
      <c r="R62" s="792"/>
      <c r="S62" s="792"/>
      <c r="T62" s="792"/>
      <c r="U62" s="792"/>
      <c r="V62" s="792"/>
      <c r="W62" s="792"/>
      <c r="X62" s="792"/>
      <c r="Y62" s="792"/>
      <c r="Z62" s="792"/>
      <c r="AA62" s="792"/>
      <c r="AB62" s="792"/>
      <c r="AC62" s="792"/>
      <c r="AD62" s="792"/>
      <c r="AE62" s="792"/>
      <c r="AF62" s="792"/>
      <c r="AG62" s="792"/>
      <c r="AH62" s="792"/>
      <c r="AI62" s="792"/>
      <c r="AJ62" s="792"/>
      <c r="AK62" s="792"/>
      <c r="AL62" s="792"/>
      <c r="AM62" s="792"/>
      <c r="AN62" s="792"/>
      <c r="AO62" s="792"/>
      <c r="AP62" s="792"/>
      <c r="AQ62" s="792"/>
      <c r="AR62" s="792"/>
      <c r="AS62" s="792"/>
      <c r="AT62" s="792"/>
      <c r="AU62" s="792"/>
      <c r="AV62" s="792"/>
      <c r="AW62" s="792"/>
      <c r="AX62" s="792"/>
      <c r="AY62" s="792"/>
      <c r="AZ62" s="792"/>
      <c r="BE62" s="348"/>
      <c r="BF62" s="348"/>
      <c r="BG62" s="348"/>
      <c r="BH62" s="348"/>
      <c r="BI62" s="348"/>
      <c r="BJ62" s="348"/>
      <c r="BK62" s="348"/>
      <c r="BL62" s="348"/>
      <c r="BM62" s="348"/>
      <c r="BN62" s="348"/>
      <c r="BO62" s="348"/>
      <c r="BP62" s="348"/>
      <c r="BQ62" s="348"/>
      <c r="BR62" s="348"/>
      <c r="BS62" s="348"/>
      <c r="BT62" s="348"/>
      <c r="BU62" s="348"/>
      <c r="BV62" s="348"/>
      <c r="BW62" s="348"/>
      <c r="BX62" s="348"/>
      <c r="BY62" s="348"/>
      <c r="BZ62" s="348"/>
      <c r="CA62" s="348"/>
      <c r="CB62" s="348"/>
      <c r="CC62" s="348"/>
      <c r="CD62" s="348"/>
      <c r="CE62" s="348"/>
      <c r="CF62" s="348"/>
      <c r="CG62" s="348"/>
      <c r="CH62" s="348"/>
      <c r="CI62" s="348"/>
      <c r="CJ62" s="348"/>
      <c r="CK62" s="348"/>
      <c r="CL62" s="348"/>
      <c r="CM62" s="348"/>
      <c r="CN62" s="348"/>
      <c r="CO62" s="348"/>
      <c r="CP62" s="348"/>
      <c r="CQ62" s="348"/>
    </row>
    <row r="63" spans="3:95" ht="16.95" customHeight="1" x14ac:dyDescent="0.3">
      <c r="C63" s="499"/>
      <c r="D63" s="785" t="s">
        <v>960</v>
      </c>
      <c r="E63" s="499"/>
      <c r="F63" s="499"/>
      <c r="G63" s="499"/>
      <c r="H63" s="499"/>
      <c r="I63" s="499"/>
      <c r="J63" s="499"/>
      <c r="K63" s="499"/>
      <c r="L63" s="499"/>
      <c r="M63" s="499"/>
      <c r="N63" s="499"/>
      <c r="O63" s="499"/>
      <c r="P63" s="499"/>
      <c r="Q63" s="499"/>
      <c r="R63" s="499"/>
      <c r="S63" s="499"/>
      <c r="T63" s="499"/>
      <c r="U63" s="499"/>
      <c r="V63" s="499"/>
      <c r="W63" s="499"/>
      <c r="X63" s="499"/>
      <c r="Y63" s="499"/>
      <c r="Z63" s="499"/>
      <c r="AA63" s="499"/>
      <c r="AB63" s="499"/>
      <c r="AC63" s="499"/>
      <c r="AD63" s="499"/>
      <c r="AE63" s="499"/>
      <c r="AF63" s="499"/>
      <c r="AG63" s="499"/>
      <c r="AH63" s="499"/>
      <c r="AI63" s="499"/>
      <c r="AJ63" s="499"/>
      <c r="AK63" s="499"/>
      <c r="AL63" s="499"/>
      <c r="AM63" s="499"/>
      <c r="AN63" s="499"/>
      <c r="AO63" s="499"/>
      <c r="AP63" s="499"/>
      <c r="AQ63" s="499"/>
      <c r="AR63" s="499"/>
      <c r="AS63" s="499"/>
      <c r="AT63" s="499"/>
      <c r="AU63" s="499"/>
      <c r="AV63" s="499"/>
      <c r="AW63" s="499"/>
      <c r="AX63" s="499"/>
      <c r="AY63" s="499"/>
      <c r="AZ63" s="499"/>
      <c r="BE63" s="348"/>
      <c r="BF63" s="348"/>
      <c r="BG63" s="348"/>
      <c r="BH63" s="348"/>
      <c r="BI63" s="348"/>
      <c r="BJ63" s="348"/>
      <c r="BK63" s="348"/>
      <c r="BL63" s="348"/>
      <c r="BM63" s="348"/>
      <c r="BN63" s="348"/>
      <c r="BO63" s="348"/>
      <c r="BP63" s="348"/>
      <c r="BQ63" s="348"/>
      <c r="BR63" s="348"/>
      <c r="BS63" s="348"/>
      <c r="BT63" s="348"/>
      <c r="BU63" s="348"/>
      <c r="BV63" s="348"/>
      <c r="BW63" s="348"/>
      <c r="BX63" s="348"/>
      <c r="BY63" s="348"/>
      <c r="BZ63" s="348"/>
      <c r="CA63" s="348"/>
      <c r="CB63" s="348"/>
      <c r="CC63" s="348"/>
      <c r="CD63" s="348"/>
      <c r="CE63" s="348"/>
      <c r="CF63" s="348"/>
      <c r="CG63" s="348"/>
      <c r="CH63" s="348"/>
      <c r="CI63" s="348"/>
      <c r="CJ63" s="348"/>
      <c r="CK63" s="348"/>
      <c r="CL63" s="348"/>
      <c r="CM63" s="348"/>
      <c r="CN63" s="348"/>
      <c r="CO63" s="348"/>
      <c r="CP63" s="348"/>
      <c r="CQ63" s="348"/>
    </row>
    <row r="64" spans="3:95" ht="16.95" customHeight="1" x14ac:dyDescent="0.3">
      <c r="C64" s="499"/>
      <c r="D64" s="785" t="s">
        <v>988</v>
      </c>
      <c r="E64" s="499"/>
      <c r="F64" s="499"/>
      <c r="G64" s="499"/>
      <c r="H64" s="499"/>
      <c r="I64" s="499"/>
      <c r="J64" s="499"/>
      <c r="K64" s="499"/>
      <c r="L64" s="499"/>
      <c r="M64" s="499"/>
      <c r="N64" s="499"/>
      <c r="O64" s="499"/>
      <c r="P64" s="499"/>
      <c r="Q64" s="499"/>
      <c r="R64" s="499"/>
      <c r="S64" s="499"/>
      <c r="T64" s="499"/>
      <c r="U64" s="499"/>
      <c r="V64" s="499"/>
      <c r="W64" s="499"/>
      <c r="X64" s="499"/>
      <c r="Y64" s="499"/>
      <c r="Z64" s="499"/>
      <c r="AA64" s="499"/>
      <c r="AB64" s="499"/>
      <c r="AC64" s="499"/>
      <c r="AD64" s="499"/>
      <c r="AE64" s="499"/>
      <c r="AF64" s="499"/>
      <c r="AG64" s="499"/>
      <c r="AH64" s="499"/>
      <c r="AI64" s="499"/>
      <c r="AJ64" s="499"/>
      <c r="AK64" s="499"/>
      <c r="AL64" s="499"/>
      <c r="AM64" s="499"/>
      <c r="AN64" s="499"/>
      <c r="AO64" s="499"/>
      <c r="AP64" s="499"/>
      <c r="AQ64" s="499"/>
      <c r="AR64" s="499"/>
      <c r="AS64" s="499"/>
      <c r="AT64" s="499"/>
      <c r="AU64" s="499"/>
      <c r="AV64" s="499"/>
      <c r="AW64" s="499"/>
      <c r="AX64" s="499"/>
      <c r="AY64" s="499"/>
      <c r="AZ64" s="499"/>
      <c r="BE64" s="348"/>
      <c r="BF64" s="348"/>
      <c r="BG64" s="348"/>
      <c r="BH64" s="348"/>
      <c r="BI64" s="348"/>
      <c r="BJ64" s="348"/>
      <c r="BK64" s="348"/>
      <c r="BL64" s="348"/>
      <c r="BM64" s="348"/>
      <c r="BN64" s="348"/>
      <c r="BO64" s="348"/>
      <c r="BP64" s="348"/>
      <c r="BQ64" s="348"/>
      <c r="BR64" s="348"/>
      <c r="BS64" s="348"/>
      <c r="BT64" s="348"/>
      <c r="BU64" s="348"/>
      <c r="BV64" s="348"/>
      <c r="BW64" s="348"/>
      <c r="BX64" s="348"/>
      <c r="BY64" s="348"/>
      <c r="BZ64" s="348"/>
      <c r="CA64" s="348"/>
      <c r="CB64" s="348"/>
      <c r="CC64" s="348"/>
      <c r="CD64" s="348"/>
      <c r="CE64" s="348"/>
      <c r="CF64" s="348"/>
      <c r="CG64" s="348"/>
      <c r="CH64" s="348"/>
      <c r="CI64" s="348"/>
      <c r="CJ64" s="348"/>
      <c r="CK64" s="348"/>
      <c r="CL64" s="348"/>
      <c r="CM64" s="348"/>
      <c r="CN64" s="348"/>
      <c r="CO64" s="348"/>
      <c r="CP64" s="348"/>
      <c r="CQ64" s="348"/>
    </row>
    <row r="65" spans="3:95" ht="16.95" customHeight="1" x14ac:dyDescent="0.3">
      <c r="BE65" s="348"/>
      <c r="BF65" s="348"/>
      <c r="BG65" s="348"/>
      <c r="BH65" s="348"/>
      <c r="BI65" s="348"/>
      <c r="BJ65" s="348"/>
      <c r="BK65" s="348"/>
      <c r="BL65" s="348"/>
      <c r="BM65" s="348"/>
      <c r="BN65" s="348"/>
      <c r="BO65" s="348"/>
      <c r="BP65" s="348"/>
      <c r="BQ65" s="348"/>
      <c r="BR65" s="348"/>
      <c r="BS65" s="348"/>
      <c r="BT65" s="348"/>
      <c r="BU65" s="348"/>
      <c r="BV65" s="348"/>
      <c r="BW65" s="348"/>
      <c r="BX65" s="348"/>
      <c r="BY65" s="348"/>
      <c r="BZ65" s="348"/>
      <c r="CA65" s="348"/>
      <c r="CB65" s="348"/>
      <c r="CC65" s="348"/>
      <c r="CD65" s="348"/>
      <c r="CE65" s="348"/>
      <c r="CF65" s="348"/>
      <c r="CG65" s="348"/>
      <c r="CH65" s="348"/>
      <c r="CI65" s="348"/>
      <c r="CJ65" s="348"/>
      <c r="CK65" s="348"/>
      <c r="CL65" s="348"/>
      <c r="CM65" s="348"/>
      <c r="CN65" s="348"/>
      <c r="CO65" s="348"/>
      <c r="CP65" s="348"/>
      <c r="CQ65" s="348"/>
    </row>
    <row r="66" spans="3:95" ht="16.95" customHeight="1" x14ac:dyDescent="0.3">
      <c r="C66" s="988" t="s">
        <v>214</v>
      </c>
      <c r="D66" s="988"/>
      <c r="E66" s="988"/>
      <c r="F66" s="988"/>
      <c r="G66" s="988"/>
      <c r="H66" s="988"/>
      <c r="I66" s="988"/>
      <c r="J66" s="988"/>
      <c r="K66" s="988"/>
      <c r="L66" s="988"/>
      <c r="M66" s="988"/>
      <c r="N66" s="988"/>
      <c r="O66" s="988"/>
      <c r="P66" s="988"/>
      <c r="Q66" s="988"/>
      <c r="R66" s="988"/>
      <c r="S66" s="988"/>
      <c r="T66" s="988"/>
      <c r="U66" s="988"/>
      <c r="V66" s="988"/>
      <c r="W66" s="988"/>
      <c r="X66" s="988"/>
      <c r="Y66" s="988"/>
      <c r="Z66" s="988"/>
      <c r="AA66" s="988"/>
      <c r="AB66" s="988"/>
      <c r="AC66" s="988"/>
      <c r="AD66" s="988"/>
      <c r="AE66" s="988"/>
      <c r="AF66" s="988"/>
      <c r="AG66" s="988"/>
      <c r="AH66" s="988"/>
      <c r="AI66" s="988"/>
      <c r="AJ66" s="988"/>
      <c r="AK66" s="988"/>
      <c r="AL66" s="988"/>
      <c r="AM66" s="988"/>
      <c r="AN66" s="988"/>
      <c r="AO66" s="988"/>
      <c r="AP66" s="988"/>
      <c r="AQ66" s="988"/>
      <c r="AR66" s="988"/>
      <c r="AS66" s="988"/>
      <c r="AT66" s="988"/>
      <c r="AU66" s="988"/>
      <c r="AV66" s="988"/>
      <c r="AW66" s="988"/>
      <c r="AX66" s="988"/>
      <c r="AY66" s="988"/>
      <c r="AZ66" s="988"/>
      <c r="BE66" s="348"/>
      <c r="BF66" s="348"/>
      <c r="BG66" s="348"/>
      <c r="BH66" s="348"/>
      <c r="BI66" s="348"/>
      <c r="BJ66" s="348"/>
      <c r="BK66" s="348"/>
      <c r="BL66" s="348"/>
      <c r="BM66" s="348"/>
      <c r="BN66" s="348"/>
      <c r="BO66" s="348"/>
      <c r="BP66" s="348"/>
      <c r="BQ66" s="348"/>
      <c r="BR66" s="348"/>
      <c r="BS66" s="348"/>
      <c r="BT66" s="348"/>
      <c r="BU66" s="348"/>
      <c r="BV66" s="348"/>
      <c r="BW66" s="348"/>
      <c r="BX66" s="348"/>
      <c r="BY66" s="348"/>
      <c r="BZ66" s="348"/>
      <c r="CA66" s="348"/>
      <c r="CB66" s="348"/>
      <c r="CC66" s="348"/>
      <c r="CD66" s="348"/>
      <c r="CE66" s="348"/>
      <c r="CF66" s="348"/>
      <c r="CG66" s="348"/>
      <c r="CH66" s="348"/>
      <c r="CI66" s="348"/>
      <c r="CJ66" s="348"/>
      <c r="CK66" s="348"/>
      <c r="CL66" s="348"/>
      <c r="CM66" s="348"/>
      <c r="CN66" s="348"/>
      <c r="CO66" s="348"/>
      <c r="CP66" s="348"/>
      <c r="CQ66" s="348"/>
    </row>
    <row r="67" spans="3:95" ht="16.95" customHeight="1" x14ac:dyDescent="0.35">
      <c r="C67" s="794"/>
      <c r="D67" s="785" t="s">
        <v>961</v>
      </c>
      <c r="E67" s="794"/>
      <c r="F67" s="794"/>
      <c r="G67" s="794"/>
      <c r="H67" s="794"/>
      <c r="I67" s="794"/>
      <c r="J67" s="794"/>
      <c r="K67" s="794"/>
      <c r="L67" s="794"/>
      <c r="M67" s="794"/>
      <c r="N67" s="794"/>
      <c r="O67" s="794"/>
      <c r="P67" s="794"/>
      <c r="Q67" s="794"/>
      <c r="R67" s="794"/>
      <c r="S67" s="794"/>
      <c r="T67" s="794"/>
      <c r="U67" s="794"/>
      <c r="V67" s="794"/>
      <c r="W67" s="794"/>
      <c r="X67" s="794"/>
      <c r="Y67" s="794"/>
      <c r="Z67" s="794"/>
      <c r="AA67" s="794"/>
      <c r="AB67" s="794"/>
      <c r="AC67" s="794"/>
      <c r="AD67" s="794"/>
      <c r="AE67" s="794"/>
      <c r="AF67" s="794"/>
      <c r="AG67" s="794"/>
      <c r="AH67" s="794"/>
      <c r="AI67" s="794"/>
      <c r="AJ67" s="794"/>
      <c r="AK67" s="794"/>
      <c r="AL67" s="794"/>
      <c r="AM67" s="794"/>
      <c r="AN67" s="794"/>
      <c r="AO67" s="794"/>
      <c r="AP67" s="794"/>
      <c r="AQ67" s="794"/>
      <c r="AR67" s="794"/>
      <c r="AS67" s="794"/>
      <c r="AT67" s="794"/>
      <c r="AU67" s="794"/>
      <c r="AV67" s="794"/>
      <c r="AW67" s="794"/>
      <c r="AX67" s="794"/>
      <c r="AY67" s="794"/>
      <c r="AZ67" s="794"/>
      <c r="BE67" s="348"/>
      <c r="BF67" s="348"/>
      <c r="BG67" s="348"/>
      <c r="BH67" s="348"/>
      <c r="BI67" s="348"/>
      <c r="BJ67" s="348"/>
      <c r="BK67" s="348"/>
      <c r="BL67" s="348"/>
      <c r="BM67" s="348"/>
      <c r="BN67" s="348"/>
      <c r="BO67" s="348"/>
      <c r="BP67" s="348"/>
      <c r="BQ67" s="348"/>
      <c r="BR67" s="348"/>
      <c r="BS67" s="348"/>
      <c r="BT67" s="348"/>
      <c r="BU67" s="348"/>
      <c r="BV67" s="348"/>
      <c r="BW67" s="348"/>
      <c r="BX67" s="348"/>
      <c r="BY67" s="348"/>
      <c r="BZ67" s="348"/>
      <c r="CA67" s="348"/>
      <c r="CB67" s="348"/>
      <c r="CC67" s="348"/>
      <c r="CD67" s="348"/>
      <c r="CE67" s="348"/>
      <c r="CF67" s="348"/>
      <c r="CG67" s="348"/>
      <c r="CH67" s="348"/>
      <c r="CI67" s="348"/>
      <c r="CJ67" s="348"/>
      <c r="CK67" s="348"/>
      <c r="CL67" s="348"/>
      <c r="CM67" s="348"/>
      <c r="CN67" s="348"/>
      <c r="CO67" s="348"/>
      <c r="CP67" s="348"/>
      <c r="CQ67" s="348"/>
    </row>
    <row r="68" spans="3:95" ht="16.95" customHeight="1" x14ac:dyDescent="0.35">
      <c r="C68" s="794"/>
      <c r="D68" s="785" t="s">
        <v>962</v>
      </c>
      <c r="E68" s="794"/>
      <c r="F68" s="794"/>
      <c r="G68" s="794"/>
      <c r="H68" s="794"/>
      <c r="I68" s="794"/>
      <c r="J68" s="794"/>
      <c r="K68" s="794"/>
      <c r="L68" s="794"/>
      <c r="M68" s="794"/>
      <c r="N68" s="794"/>
      <c r="O68" s="794"/>
      <c r="P68" s="794"/>
      <c r="Q68" s="794"/>
      <c r="R68" s="794"/>
      <c r="S68" s="794"/>
      <c r="T68" s="794"/>
      <c r="U68" s="794"/>
      <c r="V68" s="794"/>
      <c r="W68" s="794"/>
      <c r="X68" s="794"/>
      <c r="Y68" s="794"/>
      <c r="Z68" s="794"/>
      <c r="AA68" s="794"/>
      <c r="AB68" s="794"/>
      <c r="AC68" s="794"/>
      <c r="AD68" s="794"/>
      <c r="AE68" s="794"/>
      <c r="AF68" s="794"/>
      <c r="AG68" s="794"/>
      <c r="AH68" s="794"/>
      <c r="AI68" s="794"/>
      <c r="AJ68" s="794"/>
      <c r="AK68" s="794"/>
      <c r="AL68" s="794"/>
      <c r="AM68" s="794"/>
      <c r="AN68" s="794"/>
      <c r="AO68" s="794"/>
      <c r="AP68" s="794"/>
      <c r="AQ68" s="794"/>
      <c r="AR68" s="794"/>
      <c r="AS68" s="794"/>
      <c r="AT68" s="794"/>
      <c r="AU68" s="794"/>
      <c r="AV68" s="794"/>
      <c r="AW68" s="794"/>
      <c r="AX68" s="794"/>
      <c r="AY68" s="794"/>
      <c r="AZ68" s="794"/>
      <c r="BE68" s="348"/>
      <c r="BF68" s="348"/>
      <c r="BG68" s="348"/>
      <c r="BH68" s="348"/>
      <c r="BI68" s="348"/>
      <c r="BJ68" s="348"/>
      <c r="BK68" s="348"/>
      <c r="BL68" s="348"/>
      <c r="BM68" s="348"/>
      <c r="BN68" s="348"/>
      <c r="BO68" s="348"/>
      <c r="BP68" s="348"/>
      <c r="BQ68" s="348"/>
      <c r="BR68" s="348"/>
      <c r="BS68" s="348"/>
      <c r="BT68" s="348"/>
      <c r="BU68" s="348"/>
      <c r="BV68" s="348"/>
      <c r="BW68" s="348"/>
      <c r="BX68" s="348"/>
      <c r="BY68" s="348"/>
      <c r="BZ68" s="348"/>
      <c r="CA68" s="348"/>
      <c r="CB68" s="348"/>
      <c r="CC68" s="348"/>
      <c r="CD68" s="348"/>
      <c r="CE68" s="348"/>
      <c r="CF68" s="348"/>
      <c r="CG68" s="348"/>
      <c r="CH68" s="348"/>
      <c r="CI68" s="348"/>
      <c r="CJ68" s="348"/>
      <c r="CK68" s="348"/>
      <c r="CL68" s="348"/>
      <c r="CM68" s="348"/>
      <c r="CN68" s="348"/>
      <c r="CO68" s="348"/>
      <c r="CP68" s="348"/>
      <c r="CQ68" s="348"/>
    </row>
    <row r="69" spans="3:95" ht="16.95" customHeight="1" x14ac:dyDescent="0.35">
      <c r="C69" s="495"/>
      <c r="D69" s="495"/>
      <c r="E69" s="495"/>
      <c r="F69" s="495"/>
      <c r="G69" s="495"/>
      <c r="H69" s="495"/>
      <c r="I69" s="495"/>
      <c r="J69" s="495"/>
      <c r="K69" s="495"/>
      <c r="L69" s="495"/>
      <c r="M69" s="495"/>
      <c r="N69" s="495"/>
      <c r="O69" s="495"/>
      <c r="P69" s="495"/>
      <c r="Q69" s="495"/>
      <c r="R69" s="495"/>
      <c r="S69" s="495"/>
      <c r="T69" s="495"/>
      <c r="U69" s="495"/>
      <c r="V69" s="495"/>
      <c r="W69" s="495"/>
      <c r="X69" s="495"/>
      <c r="Y69" s="495"/>
      <c r="Z69" s="495"/>
      <c r="AA69" s="495"/>
      <c r="AB69" s="495"/>
      <c r="AC69" s="495"/>
      <c r="AD69" s="495"/>
      <c r="AE69" s="495"/>
      <c r="AF69" s="495"/>
      <c r="AG69" s="495"/>
      <c r="AH69" s="495"/>
      <c r="AI69" s="495"/>
      <c r="AJ69" s="495"/>
      <c r="AK69" s="495"/>
      <c r="AL69" s="495"/>
      <c r="AM69" s="495"/>
      <c r="AN69" s="495"/>
      <c r="AO69" s="495"/>
      <c r="AP69" s="495"/>
      <c r="AQ69" s="495"/>
      <c r="AR69" s="495"/>
      <c r="AS69" s="495"/>
      <c r="AT69" s="495"/>
      <c r="AU69" s="495"/>
      <c r="AV69" s="495"/>
      <c r="AW69" s="495"/>
      <c r="AX69" s="495"/>
      <c r="AY69" s="495"/>
      <c r="AZ69" s="495"/>
      <c r="BE69" s="348"/>
      <c r="BF69" s="348"/>
      <c r="BG69" s="348"/>
      <c r="BH69" s="348"/>
      <c r="BI69" s="348"/>
      <c r="BJ69" s="348"/>
      <c r="BK69" s="348"/>
      <c r="BL69" s="348"/>
      <c r="BM69" s="348"/>
      <c r="BN69" s="348"/>
      <c r="BO69" s="348"/>
      <c r="BP69" s="348"/>
      <c r="BQ69" s="348"/>
      <c r="BR69" s="348"/>
      <c r="BS69" s="348"/>
      <c r="BT69" s="348"/>
      <c r="BU69" s="348"/>
      <c r="BV69" s="348"/>
      <c r="BW69" s="348"/>
      <c r="BX69" s="348"/>
      <c r="BY69" s="348"/>
      <c r="BZ69" s="348"/>
      <c r="CA69" s="348"/>
      <c r="CB69" s="348"/>
      <c r="CC69" s="348"/>
      <c r="CD69" s="348"/>
      <c r="CE69" s="348"/>
      <c r="CF69" s="348"/>
      <c r="CG69" s="348"/>
      <c r="CH69" s="348"/>
      <c r="CI69" s="348"/>
      <c r="CJ69" s="348"/>
      <c r="CK69" s="348"/>
      <c r="CL69" s="348"/>
      <c r="CM69" s="348"/>
      <c r="CN69" s="348"/>
      <c r="CO69" s="348"/>
      <c r="CP69" s="348"/>
      <c r="CQ69" s="348"/>
    </row>
    <row r="70" spans="3:95" ht="16.95" customHeight="1" x14ac:dyDescent="0.3">
      <c r="C70" s="988" t="s">
        <v>966</v>
      </c>
      <c r="D70" s="988"/>
      <c r="E70" s="988"/>
      <c r="F70" s="988"/>
      <c r="G70" s="988"/>
      <c r="H70" s="988"/>
      <c r="I70" s="988"/>
      <c r="J70" s="988"/>
      <c r="K70" s="988"/>
      <c r="L70" s="988"/>
      <c r="M70" s="988"/>
      <c r="N70" s="988"/>
      <c r="O70" s="988"/>
      <c r="P70" s="988"/>
      <c r="Q70" s="988"/>
      <c r="R70" s="988"/>
      <c r="S70" s="988"/>
      <c r="T70" s="988"/>
      <c r="U70" s="988"/>
      <c r="V70" s="988"/>
      <c r="W70" s="988"/>
      <c r="X70" s="988"/>
      <c r="Y70" s="988"/>
      <c r="Z70" s="988"/>
      <c r="AA70" s="988"/>
      <c r="AB70" s="988"/>
      <c r="AC70" s="988"/>
      <c r="AD70" s="988"/>
      <c r="AE70" s="988"/>
      <c r="AF70" s="988"/>
      <c r="AG70" s="988"/>
      <c r="AH70" s="988"/>
      <c r="AI70" s="988"/>
      <c r="AJ70" s="988"/>
      <c r="AK70" s="988"/>
      <c r="AL70" s="988"/>
      <c r="AM70" s="988"/>
      <c r="AN70" s="988"/>
      <c r="AO70" s="988"/>
      <c r="AP70" s="988"/>
      <c r="AQ70" s="988"/>
      <c r="AR70" s="988"/>
      <c r="AS70" s="988"/>
      <c r="AT70" s="988"/>
      <c r="AU70" s="988"/>
      <c r="AV70" s="988"/>
      <c r="AW70" s="988"/>
      <c r="AX70" s="988"/>
      <c r="AY70" s="988"/>
      <c r="AZ70" s="988"/>
      <c r="BE70" s="348"/>
      <c r="BF70" s="348"/>
      <c r="BG70" s="348"/>
      <c r="BH70" s="348"/>
      <c r="BI70" s="348"/>
      <c r="BJ70" s="348"/>
      <c r="BK70" s="348"/>
      <c r="BL70" s="348"/>
      <c r="BM70" s="348"/>
      <c r="BN70" s="348"/>
      <c r="BO70" s="348"/>
      <c r="BP70" s="348"/>
      <c r="BQ70" s="348"/>
      <c r="BR70" s="348"/>
      <c r="BS70" s="348"/>
      <c r="BT70" s="348"/>
      <c r="BU70" s="348"/>
      <c r="BV70" s="348"/>
      <c r="BW70" s="348"/>
      <c r="BX70" s="348"/>
      <c r="BY70" s="348"/>
      <c r="BZ70" s="348"/>
      <c r="CA70" s="348"/>
      <c r="CB70" s="348"/>
      <c r="CC70" s="348"/>
      <c r="CD70" s="348"/>
      <c r="CE70" s="348"/>
      <c r="CF70" s="348"/>
      <c r="CG70" s="348"/>
      <c r="CH70" s="348"/>
      <c r="CI70" s="348"/>
      <c r="CJ70" s="348"/>
      <c r="CK70" s="348"/>
      <c r="CL70" s="348"/>
      <c r="CM70" s="348"/>
      <c r="CN70" s="348"/>
      <c r="CO70" s="348"/>
      <c r="CP70" s="348"/>
      <c r="CQ70" s="348"/>
    </row>
    <row r="71" spans="3:95" ht="16.95" customHeight="1" x14ac:dyDescent="0.3">
      <c r="C71" s="784"/>
      <c r="D71" s="618" t="s">
        <v>964</v>
      </c>
      <c r="E71" s="784"/>
      <c r="F71" s="784"/>
      <c r="G71" s="784"/>
      <c r="H71" s="784"/>
      <c r="I71" s="784"/>
      <c r="J71" s="784"/>
      <c r="K71" s="784"/>
      <c r="L71" s="784"/>
      <c r="M71" s="784"/>
      <c r="N71" s="784"/>
      <c r="O71" s="784"/>
      <c r="P71" s="784"/>
      <c r="Q71" s="784"/>
      <c r="R71" s="784"/>
      <c r="S71" s="784"/>
      <c r="T71" s="784"/>
      <c r="U71" s="784"/>
      <c r="V71" s="784"/>
      <c r="W71" s="784"/>
      <c r="X71" s="784"/>
      <c r="Y71" s="784"/>
      <c r="Z71" s="784"/>
      <c r="AA71" s="784"/>
      <c r="AB71" s="784"/>
      <c r="AC71" s="784"/>
      <c r="AD71" s="784"/>
      <c r="AE71" s="784"/>
      <c r="AF71" s="784"/>
      <c r="AG71" s="784"/>
      <c r="AH71" s="784"/>
      <c r="AI71" s="784"/>
      <c r="AJ71" s="784"/>
      <c r="AK71" s="784"/>
      <c r="AL71" s="784"/>
      <c r="AM71" s="784"/>
      <c r="AN71" s="784"/>
      <c r="AO71" s="784"/>
      <c r="AP71" s="784"/>
      <c r="AQ71" s="784"/>
      <c r="AR71" s="784"/>
      <c r="AS71" s="784"/>
      <c r="AT71" s="784"/>
      <c r="AU71" s="784"/>
      <c r="AV71" s="784"/>
      <c r="AW71" s="784"/>
      <c r="AX71" s="784"/>
      <c r="AY71" s="784"/>
      <c r="AZ71" s="784"/>
      <c r="BE71" s="348"/>
      <c r="BF71" s="348"/>
      <c r="BG71" s="348"/>
      <c r="BH71" s="348"/>
      <c r="BI71" s="348"/>
      <c r="BJ71" s="348"/>
      <c r="BK71" s="348"/>
      <c r="BL71" s="348"/>
      <c r="BM71" s="348"/>
      <c r="BN71" s="348"/>
      <c r="BO71" s="348"/>
      <c r="BP71" s="348"/>
      <c r="BQ71" s="348"/>
      <c r="BR71" s="348"/>
      <c r="BS71" s="348"/>
      <c r="BT71" s="348"/>
      <c r="BU71" s="348"/>
      <c r="BV71" s="348"/>
      <c r="BW71" s="348"/>
      <c r="BX71" s="348"/>
      <c r="BY71" s="348"/>
      <c r="BZ71" s="348"/>
      <c r="CA71" s="348"/>
      <c r="CB71" s="348"/>
      <c r="CC71" s="348"/>
      <c r="CD71" s="348"/>
      <c r="CE71" s="348"/>
      <c r="CF71" s="348"/>
      <c r="CG71" s="348"/>
      <c r="CH71" s="348"/>
      <c r="CI71" s="348"/>
      <c r="CJ71" s="348"/>
      <c r="CK71" s="348"/>
      <c r="CL71" s="348"/>
      <c r="CM71" s="348"/>
      <c r="CN71" s="348"/>
      <c r="CO71" s="348"/>
      <c r="CP71" s="348"/>
      <c r="CQ71" s="348"/>
    </row>
    <row r="72" spans="3:95" ht="16.95" customHeight="1" x14ac:dyDescent="0.3">
      <c r="C72" s="784"/>
      <c r="D72" s="618" t="s">
        <v>965</v>
      </c>
      <c r="E72" s="784"/>
      <c r="F72" s="784"/>
      <c r="G72" s="784"/>
      <c r="H72" s="784"/>
      <c r="I72" s="784"/>
      <c r="J72" s="784"/>
      <c r="K72" s="784"/>
      <c r="L72" s="784"/>
      <c r="M72" s="784"/>
      <c r="N72" s="784"/>
      <c r="O72" s="784"/>
      <c r="P72" s="784"/>
      <c r="Q72" s="784"/>
      <c r="R72" s="784"/>
      <c r="S72" s="784"/>
      <c r="T72" s="784"/>
      <c r="U72" s="784"/>
      <c r="V72" s="784"/>
      <c r="W72" s="784"/>
      <c r="X72" s="784"/>
      <c r="Y72" s="784"/>
      <c r="Z72" s="784"/>
      <c r="AA72" s="784"/>
      <c r="AB72" s="784"/>
      <c r="AC72" s="784"/>
      <c r="AD72" s="784"/>
      <c r="AE72" s="784"/>
      <c r="AF72" s="784"/>
      <c r="AG72" s="784"/>
      <c r="AH72" s="784"/>
      <c r="AI72" s="784"/>
      <c r="AJ72" s="784"/>
      <c r="AK72" s="784"/>
      <c r="AL72" s="784"/>
      <c r="AM72" s="784"/>
      <c r="AN72" s="784"/>
      <c r="AO72" s="784"/>
      <c r="AP72" s="784"/>
      <c r="AQ72" s="784"/>
      <c r="AR72" s="784"/>
      <c r="AS72" s="784"/>
      <c r="AT72" s="784"/>
      <c r="AU72" s="784"/>
      <c r="AV72" s="784"/>
      <c r="AW72" s="784"/>
      <c r="AX72" s="784"/>
      <c r="AY72" s="784"/>
      <c r="AZ72" s="784"/>
      <c r="BE72" s="348"/>
      <c r="BF72" s="348"/>
      <c r="BG72" s="348"/>
      <c r="BH72" s="348"/>
      <c r="BI72" s="348"/>
      <c r="BJ72" s="348"/>
      <c r="BK72" s="348"/>
      <c r="BL72" s="348"/>
      <c r="BM72" s="348"/>
      <c r="BN72" s="348"/>
      <c r="BO72" s="348"/>
      <c r="BP72" s="348"/>
      <c r="BQ72" s="348"/>
      <c r="BR72" s="348"/>
      <c r="BS72" s="348"/>
      <c r="BT72" s="348"/>
      <c r="BU72" s="348"/>
      <c r="BV72" s="348"/>
      <c r="BW72" s="348"/>
      <c r="BX72" s="348"/>
      <c r="BY72" s="348"/>
      <c r="BZ72" s="348"/>
      <c r="CA72" s="348"/>
      <c r="CB72" s="348"/>
      <c r="CC72" s="348"/>
      <c r="CD72" s="348"/>
      <c r="CE72" s="348"/>
      <c r="CF72" s="348"/>
      <c r="CG72" s="348"/>
      <c r="CH72" s="348"/>
      <c r="CI72" s="348"/>
      <c r="CJ72" s="348"/>
      <c r="CK72" s="348"/>
      <c r="CL72" s="348"/>
      <c r="CM72" s="348"/>
      <c r="CN72" s="348"/>
      <c r="CO72" s="348"/>
      <c r="CP72" s="348"/>
      <c r="CQ72" s="348"/>
    </row>
    <row r="73" spans="3:95" ht="16.95" customHeight="1" x14ac:dyDescent="0.3">
      <c r="C73" s="784"/>
      <c r="E73" s="784"/>
      <c r="F73" s="784"/>
      <c r="G73" s="784"/>
      <c r="H73" s="784"/>
      <c r="I73" s="784"/>
      <c r="J73" s="784"/>
      <c r="K73" s="784"/>
      <c r="L73" s="784"/>
      <c r="M73" s="784"/>
      <c r="N73" s="784"/>
      <c r="O73" s="784"/>
      <c r="P73" s="784"/>
      <c r="Q73" s="784"/>
      <c r="R73" s="784"/>
      <c r="S73" s="784"/>
      <c r="T73" s="784"/>
      <c r="U73" s="784"/>
      <c r="V73" s="784"/>
      <c r="W73" s="784"/>
      <c r="X73" s="784"/>
      <c r="Y73" s="784"/>
      <c r="Z73" s="784"/>
      <c r="AA73" s="784"/>
      <c r="AB73" s="784"/>
      <c r="AC73" s="784"/>
      <c r="AD73" s="784"/>
      <c r="AE73" s="784"/>
      <c r="AF73" s="784"/>
      <c r="AG73" s="784"/>
      <c r="AH73" s="784"/>
      <c r="AI73" s="784"/>
      <c r="AJ73" s="784"/>
      <c r="AK73" s="784"/>
      <c r="AL73" s="784"/>
      <c r="AM73" s="784"/>
      <c r="AN73" s="784"/>
      <c r="AO73" s="784"/>
      <c r="AP73" s="784"/>
      <c r="AQ73" s="784"/>
      <c r="AR73" s="784"/>
      <c r="AS73" s="784"/>
      <c r="AT73" s="784"/>
      <c r="AU73" s="784"/>
      <c r="AV73" s="784"/>
      <c r="AW73" s="784"/>
      <c r="AX73" s="784"/>
      <c r="AY73" s="784"/>
      <c r="AZ73" s="784"/>
      <c r="BE73" s="348"/>
      <c r="BF73" s="348"/>
      <c r="BG73" s="348"/>
      <c r="BH73" s="348"/>
      <c r="BI73" s="348"/>
      <c r="BJ73" s="348"/>
      <c r="BK73" s="348"/>
      <c r="BL73" s="348"/>
      <c r="BM73" s="348"/>
      <c r="BN73" s="348"/>
      <c r="BO73" s="348"/>
      <c r="BP73" s="348"/>
      <c r="BQ73" s="348"/>
      <c r="BR73" s="348"/>
      <c r="BS73" s="348"/>
      <c r="BT73" s="348"/>
      <c r="BU73" s="348"/>
      <c r="BV73" s="348"/>
      <c r="BW73" s="348"/>
      <c r="BX73" s="348"/>
      <c r="BY73" s="348"/>
      <c r="BZ73" s="348"/>
      <c r="CA73" s="348"/>
      <c r="CB73" s="348"/>
      <c r="CC73" s="348"/>
      <c r="CD73" s="348"/>
      <c r="CE73" s="348"/>
      <c r="CF73" s="348"/>
      <c r="CG73" s="348"/>
      <c r="CH73" s="348"/>
      <c r="CI73" s="348"/>
      <c r="CJ73" s="348"/>
      <c r="CK73" s="348"/>
      <c r="CL73" s="348"/>
      <c r="CM73" s="348"/>
      <c r="CN73" s="348"/>
      <c r="CO73" s="348"/>
      <c r="CP73" s="348"/>
      <c r="CQ73" s="348"/>
    </row>
    <row r="74" spans="3:95" ht="16.95" customHeight="1" x14ac:dyDescent="0.3">
      <c r="C74" s="784"/>
      <c r="D74" s="619" t="s">
        <v>963</v>
      </c>
      <c r="E74" s="784"/>
      <c r="F74" s="784"/>
      <c r="G74" s="784"/>
      <c r="H74" s="784"/>
      <c r="I74" s="784"/>
      <c r="J74" s="784"/>
      <c r="K74" s="784"/>
      <c r="L74" s="784"/>
      <c r="M74" s="784"/>
      <c r="N74" s="784"/>
      <c r="O74" s="784"/>
      <c r="P74" s="784"/>
      <c r="Q74" s="784"/>
      <c r="R74" s="784"/>
      <c r="S74" s="784"/>
      <c r="T74" s="784"/>
      <c r="U74" s="784"/>
      <c r="V74" s="784"/>
      <c r="W74" s="784"/>
      <c r="X74" s="784"/>
      <c r="Y74" s="784"/>
      <c r="Z74" s="784"/>
      <c r="AA74" s="784"/>
      <c r="AB74" s="784"/>
      <c r="AC74" s="784"/>
      <c r="AD74" s="784"/>
      <c r="AE74" s="784"/>
      <c r="AF74" s="784"/>
      <c r="AG74" s="784"/>
      <c r="AH74" s="784"/>
      <c r="AI74" s="784"/>
      <c r="AJ74" s="784"/>
      <c r="AK74" s="784"/>
      <c r="AL74" s="784"/>
      <c r="AM74" s="784"/>
      <c r="AN74" s="784"/>
      <c r="AO74" s="784"/>
      <c r="AP74" s="784"/>
      <c r="AQ74" s="784"/>
      <c r="AR74" s="784"/>
      <c r="AS74" s="784"/>
      <c r="AT74" s="784"/>
      <c r="AU74" s="784"/>
      <c r="AV74" s="784"/>
      <c r="AW74" s="784"/>
      <c r="AX74" s="784"/>
      <c r="AY74" s="784"/>
      <c r="AZ74" s="784"/>
      <c r="BE74" s="348"/>
      <c r="BF74" s="348"/>
      <c r="BG74" s="348"/>
      <c r="BH74" s="348"/>
      <c r="BI74" s="348"/>
      <c r="BJ74" s="348"/>
      <c r="BK74" s="348"/>
      <c r="BL74" s="348"/>
      <c r="BM74" s="348"/>
      <c r="BN74" s="348"/>
      <c r="BO74" s="348"/>
      <c r="BP74" s="348"/>
      <c r="BQ74" s="348"/>
      <c r="BR74" s="348"/>
      <c r="BS74" s="348"/>
      <c r="BT74" s="348"/>
      <c r="BU74" s="348"/>
      <c r="BV74" s="348"/>
      <c r="BW74" s="348"/>
      <c r="BX74" s="348"/>
      <c r="BY74" s="348"/>
      <c r="BZ74" s="348"/>
      <c r="CA74" s="348"/>
      <c r="CB74" s="348"/>
      <c r="CC74" s="348"/>
      <c r="CD74" s="348"/>
      <c r="CE74" s="348"/>
      <c r="CF74" s="348"/>
      <c r="CG74" s="348"/>
      <c r="CH74" s="348"/>
      <c r="CI74" s="348"/>
      <c r="CJ74" s="348"/>
      <c r="CK74" s="348"/>
      <c r="CL74" s="348"/>
      <c r="CM74" s="348"/>
      <c r="CN74" s="348"/>
      <c r="CO74" s="348"/>
      <c r="CP74" s="348"/>
      <c r="CQ74" s="348"/>
    </row>
    <row r="75" spans="3:95" ht="16.95" customHeight="1" x14ac:dyDescent="0.3">
      <c r="C75" s="784"/>
      <c r="D75" s="784"/>
      <c r="E75" s="795" t="s">
        <v>967</v>
      </c>
      <c r="F75" s="784"/>
      <c r="G75" s="784"/>
      <c r="H75" s="784"/>
      <c r="I75" s="784"/>
      <c r="J75" s="784"/>
      <c r="K75" s="784"/>
      <c r="L75" s="784"/>
      <c r="M75" s="784"/>
      <c r="N75" s="784"/>
      <c r="O75" s="784"/>
      <c r="P75" s="784"/>
      <c r="Q75" s="784"/>
      <c r="R75" s="784"/>
      <c r="S75" s="784"/>
      <c r="T75" s="784"/>
      <c r="U75" s="784"/>
      <c r="V75" s="784"/>
      <c r="W75" s="784"/>
      <c r="X75" s="784"/>
      <c r="Y75" s="784"/>
      <c r="Z75" s="784"/>
      <c r="AA75" s="784"/>
      <c r="AB75" s="784"/>
      <c r="AC75" s="784"/>
      <c r="AD75" s="784"/>
      <c r="AE75" s="784"/>
      <c r="AF75" s="784"/>
      <c r="AG75" s="784"/>
      <c r="AH75" s="784"/>
      <c r="AI75" s="784"/>
      <c r="AJ75" s="784"/>
      <c r="AK75" s="784"/>
      <c r="AL75" s="784"/>
      <c r="AM75" s="784"/>
      <c r="AN75" s="784"/>
      <c r="AO75" s="784"/>
      <c r="AP75" s="784"/>
      <c r="AQ75" s="784"/>
      <c r="AR75" s="784"/>
      <c r="AS75" s="784"/>
      <c r="AT75" s="784"/>
      <c r="AU75" s="784"/>
      <c r="AV75" s="784"/>
      <c r="AW75" s="784"/>
      <c r="AX75" s="784"/>
      <c r="AY75" s="784"/>
      <c r="AZ75" s="784"/>
      <c r="BE75" s="348"/>
      <c r="BF75" s="348"/>
      <c r="BG75" s="348"/>
      <c r="BH75" s="348"/>
      <c r="BI75" s="348"/>
      <c r="BJ75" s="348"/>
      <c r="BK75" s="348"/>
      <c r="BL75" s="348"/>
      <c r="BM75" s="348"/>
      <c r="BN75" s="348"/>
      <c r="BO75" s="348"/>
      <c r="BP75" s="348"/>
      <c r="BQ75" s="348"/>
      <c r="BR75" s="348"/>
      <c r="BS75" s="348"/>
      <c r="BT75" s="348"/>
      <c r="BU75" s="348"/>
      <c r="BV75" s="348"/>
      <c r="BW75" s="348"/>
      <c r="BX75" s="348"/>
      <c r="BY75" s="348"/>
      <c r="BZ75" s="348"/>
      <c r="CA75" s="348"/>
      <c r="CB75" s="348"/>
      <c r="CC75" s="348"/>
      <c r="CD75" s="348"/>
      <c r="CE75" s="348"/>
      <c r="CF75" s="348"/>
      <c r="CG75" s="348"/>
      <c r="CH75" s="348"/>
      <c r="CI75" s="348"/>
      <c r="CJ75" s="348"/>
      <c r="CK75" s="348"/>
      <c r="CL75" s="348"/>
      <c r="CM75" s="348"/>
      <c r="CN75" s="348"/>
      <c r="CO75" s="348"/>
      <c r="CP75" s="348"/>
      <c r="CQ75" s="348"/>
    </row>
    <row r="76" spans="3:95" ht="16.95" customHeight="1" x14ac:dyDescent="0.3">
      <c r="C76" s="784"/>
      <c r="D76" s="784"/>
      <c r="E76" s="795" t="s">
        <v>968</v>
      </c>
      <c r="F76" s="784"/>
      <c r="G76" s="784"/>
      <c r="H76" s="784"/>
      <c r="I76" s="784"/>
      <c r="J76" s="784"/>
      <c r="K76" s="784"/>
      <c r="L76" s="784"/>
      <c r="M76" s="784"/>
      <c r="N76" s="784"/>
      <c r="O76" s="784"/>
      <c r="P76" s="784"/>
      <c r="Q76" s="784"/>
      <c r="R76" s="784"/>
      <c r="S76" s="784"/>
      <c r="T76" s="784"/>
      <c r="U76" s="784"/>
      <c r="V76" s="784"/>
      <c r="W76" s="784"/>
      <c r="X76" s="784"/>
      <c r="Y76" s="784"/>
      <c r="Z76" s="784"/>
      <c r="AA76" s="784"/>
      <c r="AB76" s="784"/>
      <c r="AC76" s="784"/>
      <c r="AD76" s="784"/>
      <c r="AE76" s="784"/>
      <c r="AF76" s="784"/>
      <c r="AG76" s="784"/>
      <c r="AH76" s="784"/>
      <c r="AI76" s="784"/>
      <c r="AJ76" s="784"/>
      <c r="AK76" s="784"/>
      <c r="AL76" s="784"/>
      <c r="AM76" s="784"/>
      <c r="AN76" s="784"/>
      <c r="AO76" s="784"/>
      <c r="AP76" s="784"/>
      <c r="AQ76" s="784"/>
      <c r="AR76" s="784"/>
      <c r="AS76" s="784"/>
      <c r="AT76" s="784"/>
      <c r="AU76" s="784"/>
      <c r="AV76" s="784"/>
      <c r="AW76" s="784"/>
      <c r="AX76" s="784"/>
      <c r="AY76" s="784"/>
      <c r="AZ76" s="784"/>
      <c r="BE76" s="348"/>
      <c r="BF76" s="348"/>
      <c r="BG76" s="348"/>
      <c r="BH76" s="348"/>
      <c r="BI76" s="348"/>
      <c r="BJ76" s="348"/>
      <c r="BK76" s="348"/>
      <c r="BL76" s="348"/>
      <c r="BM76" s="348"/>
      <c r="BN76" s="348"/>
      <c r="BO76" s="348"/>
      <c r="BP76" s="348"/>
      <c r="BQ76" s="348"/>
      <c r="BR76" s="348"/>
      <c r="BS76" s="348"/>
      <c r="BT76" s="348"/>
      <c r="BU76" s="348"/>
      <c r="BV76" s="348"/>
      <c r="BW76" s="348"/>
      <c r="BX76" s="348"/>
      <c r="BY76" s="348"/>
      <c r="BZ76" s="348"/>
      <c r="CA76" s="348"/>
      <c r="CB76" s="348"/>
      <c r="CC76" s="348"/>
      <c r="CD76" s="348"/>
      <c r="CE76" s="348"/>
      <c r="CF76" s="348"/>
      <c r="CG76" s="348"/>
      <c r="CH76" s="348"/>
      <c r="CI76" s="348"/>
      <c r="CJ76" s="348"/>
      <c r="CK76" s="348"/>
      <c r="CL76" s="348"/>
      <c r="CM76" s="348"/>
      <c r="CN76" s="348"/>
      <c r="CO76" s="348"/>
      <c r="CP76" s="348"/>
      <c r="CQ76" s="348"/>
    </row>
    <row r="77" spans="3:95" ht="16.95" customHeight="1" x14ac:dyDescent="0.3">
      <c r="C77" s="784"/>
      <c r="D77" s="784"/>
      <c r="E77" s="795" t="s">
        <v>969</v>
      </c>
      <c r="F77" s="784"/>
      <c r="G77" s="784"/>
      <c r="H77" s="784"/>
      <c r="I77" s="784"/>
      <c r="J77" s="784"/>
      <c r="K77" s="784"/>
      <c r="L77" s="784"/>
      <c r="M77" s="784"/>
      <c r="N77" s="784"/>
      <c r="O77" s="784"/>
      <c r="P77" s="784"/>
      <c r="Q77" s="784"/>
      <c r="R77" s="784"/>
      <c r="S77" s="784"/>
      <c r="T77" s="784"/>
      <c r="U77" s="784"/>
      <c r="V77" s="784"/>
      <c r="W77" s="784"/>
      <c r="X77" s="784"/>
      <c r="Y77" s="784"/>
      <c r="Z77" s="784"/>
      <c r="AA77" s="784"/>
      <c r="AB77" s="784"/>
      <c r="AC77" s="784"/>
      <c r="AD77" s="784"/>
      <c r="AE77" s="784"/>
      <c r="AF77" s="784"/>
      <c r="AG77" s="784"/>
      <c r="AH77" s="784"/>
      <c r="AI77" s="784"/>
      <c r="AJ77" s="784"/>
      <c r="AK77" s="784"/>
      <c r="AL77" s="784"/>
      <c r="AM77" s="784"/>
      <c r="AN77" s="784"/>
      <c r="AO77" s="784"/>
      <c r="AP77" s="784"/>
      <c r="AQ77" s="784"/>
      <c r="AR77" s="784"/>
      <c r="AS77" s="784"/>
      <c r="AT77" s="784"/>
      <c r="AU77" s="784"/>
      <c r="AV77" s="784"/>
      <c r="AW77" s="784"/>
      <c r="AX77" s="784"/>
      <c r="AY77" s="784"/>
      <c r="AZ77" s="784"/>
      <c r="BE77" s="348"/>
      <c r="BF77" s="348"/>
      <c r="BG77" s="348"/>
      <c r="BH77" s="348"/>
      <c r="BI77" s="348"/>
      <c r="BJ77" s="348"/>
      <c r="BK77" s="348"/>
      <c r="BL77" s="348"/>
      <c r="BM77" s="348"/>
      <c r="BN77" s="348"/>
      <c r="BO77" s="348"/>
      <c r="BP77" s="348"/>
      <c r="BQ77" s="348"/>
      <c r="BR77" s="348"/>
      <c r="BS77" s="348"/>
      <c r="BT77" s="348"/>
      <c r="BU77" s="348"/>
      <c r="BV77" s="348"/>
      <c r="BW77" s="348"/>
      <c r="BX77" s="348"/>
      <c r="BY77" s="348"/>
      <c r="BZ77" s="348"/>
      <c r="CA77" s="348"/>
      <c r="CB77" s="348"/>
      <c r="CC77" s="348"/>
      <c r="CD77" s="348"/>
      <c r="CE77" s="348"/>
      <c r="CF77" s="348"/>
      <c r="CG77" s="348"/>
      <c r="CH77" s="348"/>
      <c r="CI77" s="348"/>
      <c r="CJ77" s="348"/>
      <c r="CK77" s="348"/>
      <c r="CL77" s="348"/>
      <c r="CM77" s="348"/>
      <c r="CN77" s="348"/>
      <c r="CO77" s="348"/>
      <c r="CP77" s="348"/>
      <c r="CQ77" s="348"/>
    </row>
    <row r="78" spans="3:95" ht="16.95" customHeight="1" x14ac:dyDescent="0.3">
      <c r="C78" s="784"/>
      <c r="D78" s="619" t="s">
        <v>970</v>
      </c>
      <c r="E78" s="784"/>
      <c r="F78" s="784"/>
      <c r="G78" s="784"/>
      <c r="H78" s="784"/>
      <c r="I78" s="784"/>
      <c r="J78" s="784"/>
      <c r="K78" s="784"/>
      <c r="L78" s="784"/>
      <c r="M78" s="784"/>
      <c r="N78" s="784"/>
      <c r="O78" s="784"/>
      <c r="P78" s="784"/>
      <c r="Q78" s="784"/>
      <c r="R78" s="784"/>
      <c r="S78" s="784"/>
      <c r="T78" s="784"/>
      <c r="U78" s="784"/>
      <c r="V78" s="784"/>
      <c r="W78" s="784"/>
      <c r="X78" s="784"/>
      <c r="Y78" s="784"/>
      <c r="Z78" s="784"/>
      <c r="AA78" s="784"/>
      <c r="AB78" s="784"/>
      <c r="AC78" s="784"/>
      <c r="AD78" s="784"/>
      <c r="AE78" s="784"/>
      <c r="AF78" s="784"/>
      <c r="AG78" s="784"/>
      <c r="AH78" s="784"/>
      <c r="AI78" s="784"/>
      <c r="AJ78" s="784"/>
      <c r="AK78" s="784"/>
      <c r="AL78" s="784"/>
      <c r="AM78" s="784"/>
      <c r="AN78" s="784"/>
      <c r="AO78" s="784"/>
      <c r="AP78" s="784"/>
      <c r="AQ78" s="784"/>
      <c r="AR78" s="784"/>
      <c r="AS78" s="784"/>
      <c r="AT78" s="784"/>
      <c r="AU78" s="784"/>
      <c r="AV78" s="784"/>
      <c r="AW78" s="784"/>
      <c r="AX78" s="784"/>
      <c r="AY78" s="784"/>
      <c r="AZ78" s="784"/>
      <c r="BE78" s="348"/>
      <c r="BF78" s="348"/>
      <c r="BG78" s="348"/>
      <c r="BH78" s="348"/>
      <c r="BI78" s="348"/>
      <c r="BJ78" s="348"/>
      <c r="BK78" s="348"/>
      <c r="BL78" s="348"/>
      <c r="BM78" s="348"/>
      <c r="BN78" s="348"/>
      <c r="BO78" s="348"/>
      <c r="BP78" s="348"/>
      <c r="BQ78" s="348"/>
      <c r="BR78" s="348"/>
      <c r="BS78" s="348"/>
      <c r="BT78" s="348"/>
      <c r="BU78" s="348"/>
      <c r="BV78" s="348"/>
      <c r="BW78" s="348"/>
      <c r="BX78" s="348"/>
      <c r="BY78" s="348"/>
      <c r="BZ78" s="348"/>
      <c r="CA78" s="348"/>
      <c r="CB78" s="348"/>
      <c r="CC78" s="348"/>
      <c r="CD78" s="348"/>
      <c r="CE78" s="348"/>
      <c r="CF78" s="348"/>
      <c r="CG78" s="348"/>
      <c r="CH78" s="348"/>
      <c r="CI78" s="348"/>
      <c r="CJ78" s="348"/>
      <c r="CK78" s="348"/>
      <c r="CL78" s="348"/>
      <c r="CM78" s="348"/>
      <c r="CN78" s="348"/>
      <c r="CO78" s="348"/>
      <c r="CP78" s="348"/>
      <c r="CQ78" s="348"/>
    </row>
    <row r="79" spans="3:95" ht="16.95" customHeight="1" x14ac:dyDescent="0.3">
      <c r="C79" s="784"/>
      <c r="D79" s="784"/>
      <c r="E79" s="618" t="s">
        <v>971</v>
      </c>
      <c r="F79" s="784"/>
      <c r="G79" s="784"/>
      <c r="H79" s="784"/>
      <c r="I79" s="784"/>
      <c r="J79" s="784"/>
      <c r="K79" s="784"/>
      <c r="L79" s="784"/>
      <c r="M79" s="784"/>
      <c r="N79" s="784"/>
      <c r="O79" s="784"/>
      <c r="P79" s="784"/>
      <c r="Q79" s="784"/>
      <c r="R79" s="784"/>
      <c r="S79" s="784"/>
      <c r="T79" s="784"/>
      <c r="U79" s="784"/>
      <c r="V79" s="784"/>
      <c r="W79" s="784"/>
      <c r="X79" s="784"/>
      <c r="Y79" s="784"/>
      <c r="Z79" s="784"/>
      <c r="AA79" s="784"/>
      <c r="AB79" s="784"/>
      <c r="AC79" s="784"/>
      <c r="AD79" s="784"/>
      <c r="AE79" s="784"/>
      <c r="AF79" s="784"/>
      <c r="AG79" s="784"/>
      <c r="AH79" s="784"/>
      <c r="AI79" s="784"/>
      <c r="AJ79" s="784"/>
      <c r="AK79" s="784"/>
      <c r="AL79" s="784"/>
      <c r="AM79" s="784"/>
      <c r="AN79" s="784"/>
      <c r="AO79" s="784"/>
      <c r="AP79" s="784"/>
      <c r="AQ79" s="784"/>
      <c r="AR79" s="784"/>
      <c r="AS79" s="784"/>
      <c r="AT79" s="784"/>
      <c r="AU79" s="784"/>
      <c r="AV79" s="784"/>
      <c r="AW79" s="784"/>
      <c r="AX79" s="784"/>
      <c r="AY79" s="784"/>
      <c r="AZ79" s="784"/>
      <c r="BE79" s="348"/>
      <c r="BF79" s="348"/>
      <c r="BG79" s="348"/>
      <c r="BH79" s="348"/>
      <c r="BI79" s="348"/>
      <c r="BJ79" s="348"/>
      <c r="BK79" s="348"/>
      <c r="BL79" s="348"/>
      <c r="BM79" s="348"/>
      <c r="BN79" s="348"/>
      <c r="BO79" s="348"/>
      <c r="BP79" s="348"/>
      <c r="BQ79" s="348"/>
      <c r="BR79" s="348"/>
      <c r="BS79" s="348"/>
      <c r="BT79" s="348"/>
      <c r="BU79" s="348"/>
      <c r="BV79" s="348"/>
      <c r="BW79" s="348"/>
      <c r="BX79" s="348"/>
      <c r="BY79" s="348"/>
      <c r="BZ79" s="348"/>
      <c r="CA79" s="348"/>
      <c r="CB79" s="348"/>
      <c r="CC79" s="348"/>
      <c r="CD79" s="348"/>
      <c r="CE79" s="348"/>
      <c r="CF79" s="348"/>
      <c r="CG79" s="348"/>
      <c r="CH79" s="348"/>
      <c r="CI79" s="348"/>
      <c r="CJ79" s="348"/>
      <c r="CK79" s="348"/>
      <c r="CL79" s="348"/>
      <c r="CM79" s="348"/>
      <c r="CN79" s="348"/>
      <c r="CO79" s="348"/>
      <c r="CP79" s="348"/>
      <c r="CQ79" s="348"/>
    </row>
    <row r="80" spans="3:95" ht="16.95" customHeight="1" x14ac:dyDescent="0.35">
      <c r="C80" s="794"/>
      <c r="D80" s="794"/>
      <c r="E80" s="618" t="s">
        <v>972</v>
      </c>
      <c r="F80" s="794"/>
      <c r="G80" s="794"/>
      <c r="H80" s="794"/>
      <c r="I80" s="794"/>
      <c r="J80" s="794"/>
      <c r="K80" s="794"/>
      <c r="L80" s="794"/>
      <c r="M80" s="794"/>
      <c r="N80" s="794"/>
      <c r="O80" s="794"/>
      <c r="P80" s="794"/>
      <c r="Q80" s="794"/>
      <c r="R80" s="794"/>
      <c r="S80" s="794"/>
      <c r="T80" s="794"/>
      <c r="U80" s="794"/>
      <c r="V80" s="794"/>
      <c r="W80" s="794"/>
      <c r="X80" s="794"/>
      <c r="Y80" s="794"/>
      <c r="Z80" s="794"/>
      <c r="AA80" s="794"/>
      <c r="AB80" s="794"/>
      <c r="AC80" s="794"/>
      <c r="AD80" s="794"/>
      <c r="AE80" s="794"/>
      <c r="AF80" s="794"/>
      <c r="AG80" s="794"/>
      <c r="AH80" s="794"/>
      <c r="AI80" s="794"/>
      <c r="AJ80" s="794"/>
      <c r="AK80" s="794"/>
      <c r="AL80" s="794"/>
      <c r="AM80" s="794"/>
      <c r="AN80" s="794"/>
      <c r="AO80" s="794"/>
      <c r="AP80" s="794"/>
      <c r="AQ80" s="794"/>
      <c r="AR80" s="794"/>
      <c r="AS80" s="794"/>
      <c r="AT80" s="794"/>
      <c r="AU80" s="794"/>
      <c r="AV80" s="794"/>
      <c r="AW80" s="794"/>
      <c r="AX80" s="794"/>
      <c r="AY80" s="794"/>
      <c r="AZ80" s="794"/>
      <c r="BE80" s="348"/>
      <c r="BF80" s="348"/>
      <c r="BG80" s="348"/>
      <c r="BH80" s="348"/>
      <c r="BI80" s="348"/>
      <c r="BJ80" s="348"/>
      <c r="BK80" s="348"/>
      <c r="BL80" s="348"/>
      <c r="BM80" s="348"/>
      <c r="BN80" s="348"/>
      <c r="BO80" s="348"/>
      <c r="BP80" s="348"/>
      <c r="BQ80" s="348"/>
      <c r="BR80" s="348"/>
      <c r="BS80" s="348"/>
      <c r="BT80" s="348"/>
      <c r="BU80" s="348"/>
      <c r="BV80" s="348"/>
      <c r="BW80" s="348"/>
      <c r="BX80" s="348"/>
      <c r="BY80" s="348"/>
      <c r="BZ80" s="348"/>
      <c r="CA80" s="348"/>
      <c r="CB80" s="348"/>
      <c r="CC80" s="348"/>
      <c r="CD80" s="348"/>
      <c r="CE80" s="348"/>
      <c r="CF80" s="348"/>
      <c r="CG80" s="348"/>
      <c r="CH80" s="348"/>
      <c r="CI80" s="348"/>
      <c r="CJ80" s="348"/>
      <c r="CK80" s="348"/>
      <c r="CL80" s="348"/>
      <c r="CM80" s="348"/>
      <c r="CN80" s="348"/>
      <c r="CO80" s="348"/>
      <c r="CP80" s="348"/>
      <c r="CQ80" s="348"/>
    </row>
    <row r="81" spans="1:95" ht="16.95" customHeight="1" x14ac:dyDescent="0.35">
      <c r="C81" s="794"/>
      <c r="D81" s="794"/>
      <c r="E81" s="987" t="s">
        <v>973</v>
      </c>
      <c r="F81" s="987"/>
      <c r="G81" s="987"/>
      <c r="H81" s="987"/>
      <c r="I81" s="987"/>
      <c r="J81" s="987"/>
      <c r="K81" s="987"/>
      <c r="L81" s="987"/>
      <c r="M81" s="987"/>
      <c r="N81" s="987"/>
      <c r="O81" s="987"/>
      <c r="P81" s="987"/>
      <c r="Q81" s="987"/>
      <c r="R81" s="987"/>
      <c r="S81" s="987"/>
      <c r="T81" s="987"/>
      <c r="U81" s="987"/>
      <c r="V81" s="987"/>
      <c r="W81" s="987"/>
      <c r="X81" s="987"/>
      <c r="Y81" s="987"/>
      <c r="Z81" s="987"/>
      <c r="AA81" s="987"/>
      <c r="AB81" s="987"/>
      <c r="AC81" s="987"/>
      <c r="AD81" s="987"/>
      <c r="AE81" s="987"/>
      <c r="AF81" s="987"/>
      <c r="AG81" s="987"/>
      <c r="AH81" s="987"/>
      <c r="AI81" s="987"/>
      <c r="AJ81" s="987"/>
      <c r="AK81" s="987"/>
      <c r="AL81" s="987"/>
      <c r="AM81" s="987"/>
      <c r="AN81" s="987"/>
      <c r="AO81" s="987"/>
      <c r="AP81" s="987"/>
      <c r="AQ81" s="987"/>
      <c r="AR81" s="987"/>
      <c r="AS81" s="987"/>
      <c r="AT81" s="987"/>
      <c r="AU81" s="987"/>
      <c r="AV81" s="987"/>
      <c r="AW81" s="987"/>
      <c r="AX81" s="987"/>
      <c r="AY81" s="987"/>
      <c r="AZ81" s="794"/>
      <c r="BE81" s="348"/>
      <c r="BF81" s="348"/>
      <c r="BG81" s="348"/>
      <c r="BH81" s="348"/>
      <c r="BI81" s="348"/>
      <c r="BJ81" s="348"/>
      <c r="BK81" s="348"/>
      <c r="BL81" s="348"/>
      <c r="BM81" s="348"/>
      <c r="BN81" s="348"/>
      <c r="BO81" s="348"/>
      <c r="BP81" s="348"/>
      <c r="BQ81" s="348"/>
      <c r="BR81" s="348"/>
      <c r="BS81" s="348"/>
      <c r="BT81" s="348"/>
      <c r="BU81" s="348"/>
      <c r="BV81" s="348"/>
      <c r="BW81" s="348"/>
      <c r="BX81" s="348"/>
      <c r="BY81" s="348"/>
      <c r="BZ81" s="348"/>
      <c r="CA81" s="348"/>
      <c r="CB81" s="348"/>
      <c r="CC81" s="348"/>
      <c r="CD81" s="348"/>
      <c r="CE81" s="348"/>
      <c r="CF81" s="348"/>
      <c r="CG81" s="348"/>
      <c r="CH81" s="348"/>
      <c r="CI81" s="348"/>
      <c r="CJ81" s="348"/>
      <c r="CK81" s="348"/>
      <c r="CL81" s="348"/>
      <c r="CM81" s="348"/>
      <c r="CN81" s="348"/>
      <c r="CO81" s="348"/>
      <c r="CP81" s="348"/>
      <c r="CQ81" s="348"/>
    </row>
    <row r="82" spans="1:95" ht="16.95" customHeight="1" x14ac:dyDescent="0.35">
      <c r="C82" s="794"/>
      <c r="D82" s="794"/>
      <c r="E82" s="987"/>
      <c r="F82" s="987"/>
      <c r="G82" s="987"/>
      <c r="H82" s="987"/>
      <c r="I82" s="987"/>
      <c r="J82" s="987"/>
      <c r="K82" s="987"/>
      <c r="L82" s="987"/>
      <c r="M82" s="987"/>
      <c r="N82" s="987"/>
      <c r="O82" s="987"/>
      <c r="P82" s="987"/>
      <c r="Q82" s="987"/>
      <c r="R82" s="987"/>
      <c r="S82" s="987"/>
      <c r="T82" s="987"/>
      <c r="U82" s="987"/>
      <c r="V82" s="987"/>
      <c r="W82" s="987"/>
      <c r="X82" s="987"/>
      <c r="Y82" s="987"/>
      <c r="Z82" s="987"/>
      <c r="AA82" s="987"/>
      <c r="AB82" s="987"/>
      <c r="AC82" s="987"/>
      <c r="AD82" s="987"/>
      <c r="AE82" s="987"/>
      <c r="AF82" s="987"/>
      <c r="AG82" s="987"/>
      <c r="AH82" s="987"/>
      <c r="AI82" s="987"/>
      <c r="AJ82" s="987"/>
      <c r="AK82" s="987"/>
      <c r="AL82" s="987"/>
      <c r="AM82" s="987"/>
      <c r="AN82" s="987"/>
      <c r="AO82" s="987"/>
      <c r="AP82" s="987"/>
      <c r="AQ82" s="987"/>
      <c r="AR82" s="987"/>
      <c r="AS82" s="987"/>
      <c r="AT82" s="987"/>
      <c r="AU82" s="987"/>
      <c r="AV82" s="987"/>
      <c r="AW82" s="987"/>
      <c r="AX82" s="987"/>
      <c r="AY82" s="987"/>
      <c r="AZ82" s="794"/>
    </row>
    <row r="83" spans="1:95" ht="16.95" customHeight="1" x14ac:dyDescent="0.35">
      <c r="C83" s="794"/>
      <c r="D83" s="794"/>
      <c r="E83" s="994" t="s">
        <v>974</v>
      </c>
      <c r="F83" s="994"/>
      <c r="G83" s="994"/>
      <c r="H83" s="994"/>
      <c r="I83" s="994"/>
      <c r="J83" s="994"/>
      <c r="K83" s="994"/>
      <c r="L83" s="994"/>
      <c r="M83" s="994"/>
      <c r="N83" s="994"/>
      <c r="O83" s="994"/>
      <c r="P83" s="994"/>
      <c r="Q83" s="994"/>
      <c r="R83" s="994"/>
      <c r="S83" s="994"/>
      <c r="T83" s="994"/>
      <c r="U83" s="994"/>
      <c r="V83" s="994"/>
      <c r="W83" s="994"/>
      <c r="X83" s="994"/>
      <c r="Y83" s="994"/>
      <c r="Z83" s="994"/>
      <c r="AA83" s="994"/>
      <c r="AB83" s="994"/>
      <c r="AC83" s="994"/>
      <c r="AD83" s="994"/>
      <c r="AE83" s="994"/>
      <c r="AF83" s="994"/>
      <c r="AG83" s="994"/>
      <c r="AH83" s="994"/>
      <c r="AI83" s="994"/>
      <c r="AJ83" s="994"/>
      <c r="AK83" s="994"/>
      <c r="AL83" s="994"/>
      <c r="AM83" s="994"/>
      <c r="AN83" s="994"/>
      <c r="AO83" s="994"/>
      <c r="AP83" s="994"/>
      <c r="AQ83" s="994"/>
      <c r="AR83" s="994"/>
      <c r="AS83" s="994"/>
      <c r="AT83" s="994"/>
      <c r="AU83" s="994"/>
      <c r="AV83" s="994"/>
      <c r="AW83" s="994"/>
      <c r="AX83" s="994"/>
      <c r="AY83" s="994"/>
      <c r="AZ83" s="794"/>
    </row>
    <row r="84" spans="1:95" ht="16.95" customHeight="1" x14ac:dyDescent="0.35">
      <c r="C84" s="794"/>
      <c r="D84" s="794"/>
      <c r="E84" s="994"/>
      <c r="F84" s="994"/>
      <c r="G84" s="994"/>
      <c r="H84" s="994"/>
      <c r="I84" s="994"/>
      <c r="J84" s="994"/>
      <c r="K84" s="994"/>
      <c r="L84" s="994"/>
      <c r="M84" s="994"/>
      <c r="N84" s="994"/>
      <c r="O84" s="994"/>
      <c r="P84" s="994"/>
      <c r="Q84" s="994"/>
      <c r="R84" s="994"/>
      <c r="S84" s="994"/>
      <c r="T84" s="994"/>
      <c r="U84" s="994"/>
      <c r="V84" s="994"/>
      <c r="W84" s="994"/>
      <c r="X84" s="994"/>
      <c r="Y84" s="994"/>
      <c r="Z84" s="994"/>
      <c r="AA84" s="994"/>
      <c r="AB84" s="994"/>
      <c r="AC84" s="994"/>
      <c r="AD84" s="994"/>
      <c r="AE84" s="994"/>
      <c r="AF84" s="994"/>
      <c r="AG84" s="994"/>
      <c r="AH84" s="994"/>
      <c r="AI84" s="994"/>
      <c r="AJ84" s="994"/>
      <c r="AK84" s="994"/>
      <c r="AL84" s="994"/>
      <c r="AM84" s="994"/>
      <c r="AN84" s="994"/>
      <c r="AO84" s="994"/>
      <c r="AP84" s="994"/>
      <c r="AQ84" s="994"/>
      <c r="AR84" s="994"/>
      <c r="AS84" s="994"/>
      <c r="AT84" s="994"/>
      <c r="AU84" s="994"/>
      <c r="AV84" s="994"/>
      <c r="AW84" s="994"/>
      <c r="AX84" s="994"/>
      <c r="AY84" s="994"/>
      <c r="AZ84" s="794"/>
    </row>
    <row r="85" spans="1:95" ht="16.95" customHeight="1" x14ac:dyDescent="0.3"/>
    <row r="86" spans="1:95" s="495" customFormat="1" ht="16.95" customHeight="1" x14ac:dyDescent="0.35">
      <c r="A86"/>
      <c r="C86" s="45" t="s">
        <v>685</v>
      </c>
      <c r="D86" s="45"/>
      <c r="E86" s="45"/>
      <c r="F86" s="45"/>
      <c r="G86" s="45"/>
      <c r="H86" s="45"/>
      <c r="I86" s="45"/>
      <c r="J86" s="45"/>
    </row>
    <row r="87" spans="1:95" s="495" customFormat="1" ht="16.95" customHeight="1" x14ac:dyDescent="0.35">
      <c r="A87"/>
      <c r="C87" s="499"/>
      <c r="D87" s="987" t="s">
        <v>989</v>
      </c>
      <c r="E87" s="987"/>
      <c r="F87" s="987"/>
      <c r="G87" s="987"/>
      <c r="H87" s="987"/>
      <c r="I87" s="987"/>
      <c r="J87" s="987"/>
      <c r="K87" s="987"/>
      <c r="L87" s="987"/>
      <c r="M87" s="987"/>
      <c r="N87" s="987"/>
      <c r="O87" s="987"/>
      <c r="P87" s="987"/>
      <c r="Q87" s="987"/>
      <c r="R87" s="987"/>
      <c r="S87" s="987"/>
      <c r="T87" s="987"/>
      <c r="U87" s="987"/>
      <c r="V87" s="987"/>
      <c r="W87" s="987"/>
      <c r="X87" s="987"/>
      <c r="Y87" s="987"/>
      <c r="Z87" s="987"/>
      <c r="AA87" s="987"/>
      <c r="AB87" s="987"/>
      <c r="AC87" s="987"/>
      <c r="AD87" s="987"/>
      <c r="AE87" s="987"/>
      <c r="AF87" s="987"/>
      <c r="AG87" s="987"/>
      <c r="AH87" s="987"/>
      <c r="AI87" s="987"/>
      <c r="AJ87" s="987"/>
      <c r="AK87" s="987"/>
      <c r="AL87" s="987"/>
      <c r="AM87" s="987"/>
      <c r="AN87" s="987"/>
      <c r="AO87" s="987"/>
      <c r="AP87" s="987"/>
      <c r="AQ87" s="987"/>
      <c r="AR87" s="987"/>
      <c r="AS87" s="987"/>
      <c r="AT87" s="987"/>
      <c r="AU87" s="987"/>
      <c r="AV87" s="987"/>
      <c r="AW87" s="499"/>
      <c r="AX87" s="499"/>
      <c r="AY87" s="499"/>
    </row>
    <row r="88" spans="1:95" s="495" customFormat="1" ht="16.95" customHeight="1" x14ac:dyDescent="0.35">
      <c r="A88"/>
      <c r="C88" s="499"/>
      <c r="D88" s="987"/>
      <c r="E88" s="987"/>
      <c r="F88" s="987"/>
      <c r="G88" s="987"/>
      <c r="H88" s="987"/>
      <c r="I88" s="987"/>
      <c r="J88" s="987"/>
      <c r="K88" s="987"/>
      <c r="L88" s="987"/>
      <c r="M88" s="987"/>
      <c r="N88" s="987"/>
      <c r="O88" s="987"/>
      <c r="P88" s="987"/>
      <c r="Q88" s="987"/>
      <c r="R88" s="987"/>
      <c r="S88" s="987"/>
      <c r="T88" s="987"/>
      <c r="U88" s="987"/>
      <c r="V88" s="987"/>
      <c r="W88" s="987"/>
      <c r="X88" s="987"/>
      <c r="Y88" s="987"/>
      <c r="Z88" s="987"/>
      <c r="AA88" s="987"/>
      <c r="AB88" s="987"/>
      <c r="AC88" s="987"/>
      <c r="AD88" s="987"/>
      <c r="AE88" s="987"/>
      <c r="AF88" s="987"/>
      <c r="AG88" s="987"/>
      <c r="AH88" s="987"/>
      <c r="AI88" s="987"/>
      <c r="AJ88" s="987"/>
      <c r="AK88" s="987"/>
      <c r="AL88" s="987"/>
      <c r="AM88" s="987"/>
      <c r="AN88" s="987"/>
      <c r="AO88" s="987"/>
      <c r="AP88" s="987"/>
      <c r="AQ88" s="987"/>
      <c r="AR88" s="987"/>
      <c r="AS88" s="987"/>
      <c r="AT88" s="987"/>
      <c r="AU88" s="987"/>
      <c r="AV88" s="987"/>
      <c r="AW88" s="499"/>
      <c r="AX88" s="499"/>
      <c r="AY88" s="499"/>
    </row>
    <row r="89" spans="1:95" s="495" customFormat="1" ht="16.95" customHeight="1" x14ac:dyDescent="0.35">
      <c r="A89"/>
      <c r="C89" s="499"/>
      <c r="D89" s="785" t="s">
        <v>975</v>
      </c>
      <c r="E89" s="499"/>
      <c r="F89" s="499"/>
      <c r="G89" s="499"/>
      <c r="H89" s="499"/>
      <c r="I89" s="499"/>
      <c r="J89" s="499"/>
      <c r="K89" s="499"/>
      <c r="L89" s="499"/>
      <c r="M89" s="499"/>
      <c r="N89" s="499"/>
      <c r="O89" s="499"/>
      <c r="P89" s="499"/>
      <c r="Q89" s="499"/>
      <c r="R89" s="499"/>
      <c r="S89" s="499"/>
      <c r="T89" s="499"/>
      <c r="U89" s="499"/>
      <c r="V89" s="499"/>
      <c r="W89" s="499"/>
      <c r="X89" s="499"/>
      <c r="Y89" s="499"/>
      <c r="Z89" s="499"/>
      <c r="AA89" s="499"/>
      <c r="AB89" s="499"/>
      <c r="AC89" s="499"/>
      <c r="AD89" s="499"/>
      <c r="AE89" s="499"/>
      <c r="AF89" s="499"/>
      <c r="AG89" s="499"/>
      <c r="AH89" s="499"/>
      <c r="AI89" s="499"/>
      <c r="AJ89" s="499"/>
      <c r="AK89" s="499"/>
      <c r="AL89" s="499"/>
      <c r="AM89" s="499"/>
      <c r="AN89" s="499"/>
      <c r="AO89" s="499"/>
      <c r="AP89" s="499"/>
      <c r="AQ89" s="499"/>
      <c r="AR89" s="499"/>
      <c r="AS89" s="499"/>
      <c r="AT89" s="499"/>
      <c r="AU89" s="499"/>
      <c r="AV89" s="499"/>
      <c r="AW89" s="499"/>
      <c r="AX89" s="499"/>
      <c r="AY89" s="499"/>
    </row>
    <row r="90" spans="1:95" ht="16.95" customHeight="1" x14ac:dyDescent="0.3">
      <c r="C90" s="125"/>
      <c r="D90" s="125"/>
      <c r="E90" s="125"/>
      <c r="F90" s="125"/>
      <c r="G90" s="125"/>
      <c r="H90" s="125"/>
      <c r="I90" s="125"/>
      <c r="J90" s="125"/>
      <c r="K90" s="125"/>
      <c r="L90" s="125"/>
      <c r="M90" s="125"/>
      <c r="N90" s="125"/>
      <c r="O90" s="125"/>
      <c r="P90" s="125"/>
      <c r="Q90" s="125"/>
      <c r="R90" s="125"/>
      <c r="S90" s="125"/>
      <c r="T90" s="125"/>
      <c r="U90" s="125"/>
      <c r="V90" s="125"/>
      <c r="W90" s="125"/>
      <c r="X90" s="125"/>
      <c r="Y90" s="125"/>
      <c r="Z90" s="125"/>
      <c r="AA90" s="125"/>
      <c r="AB90" s="125"/>
      <c r="AC90" s="125"/>
      <c r="AD90" s="125"/>
      <c r="AE90" s="125"/>
      <c r="AF90" s="125"/>
      <c r="AG90" s="125"/>
      <c r="AH90" s="125"/>
      <c r="AI90" s="125"/>
      <c r="AJ90" s="125"/>
      <c r="AK90" s="125"/>
      <c r="AL90" s="125"/>
      <c r="AM90" s="125"/>
      <c r="AN90" s="125"/>
      <c r="AO90" s="125"/>
      <c r="AP90" s="125"/>
      <c r="AQ90" s="125"/>
      <c r="AR90" s="125"/>
      <c r="AS90" s="125"/>
      <c r="AT90" s="125"/>
      <c r="AU90" s="125"/>
      <c r="AV90" s="125"/>
      <c r="AW90" s="125"/>
      <c r="AX90" s="125"/>
      <c r="AY90" s="125"/>
    </row>
    <row r="91" spans="1:95" ht="16.95" customHeight="1" x14ac:dyDescent="0.3">
      <c r="C91" s="788" t="s">
        <v>689</v>
      </c>
      <c r="D91" s="112"/>
      <c r="E91" s="112"/>
      <c r="F91" s="112"/>
      <c r="G91" s="112"/>
      <c r="H91" s="112"/>
      <c r="I91" s="112"/>
      <c r="J91" s="112"/>
      <c r="K91" s="112"/>
      <c r="L91" s="112"/>
      <c r="M91" s="112"/>
      <c r="N91" s="112"/>
      <c r="O91" s="112"/>
      <c r="P91" s="112"/>
      <c r="Q91" s="112"/>
      <c r="R91" s="112"/>
      <c r="S91" s="112"/>
      <c r="T91" s="112"/>
      <c r="U91" s="112"/>
      <c r="V91" s="112"/>
      <c r="W91" s="112"/>
      <c r="X91" s="112"/>
      <c r="Y91" s="112"/>
      <c r="Z91" s="112"/>
      <c r="AA91" s="112"/>
      <c r="AB91" s="112"/>
      <c r="AC91" s="112"/>
      <c r="AD91" s="112"/>
      <c r="AE91" s="112"/>
      <c r="AF91" s="112"/>
      <c r="AG91" s="112"/>
      <c r="AH91" s="112"/>
      <c r="AI91" s="112"/>
      <c r="AJ91" s="112"/>
      <c r="AK91" s="125"/>
      <c r="AL91" s="125"/>
      <c r="AM91" s="125"/>
      <c r="AN91" s="125"/>
      <c r="AO91" s="125"/>
      <c r="AP91" s="125"/>
      <c r="AQ91" s="125"/>
      <c r="AR91" s="125"/>
      <c r="AS91" s="125"/>
      <c r="AT91" s="125"/>
      <c r="AU91" s="125"/>
      <c r="AV91" s="125"/>
      <c r="AW91" s="125"/>
      <c r="AX91" s="125"/>
      <c r="AY91" s="125"/>
    </row>
    <row r="92" spans="1:95" ht="16.95" customHeight="1" x14ac:dyDescent="0.3">
      <c r="C92" s="499"/>
      <c r="D92" s="987" t="s">
        <v>1053</v>
      </c>
      <c r="E92" s="987"/>
      <c r="F92" s="987"/>
      <c r="G92" s="987"/>
      <c r="H92" s="987"/>
      <c r="I92" s="987"/>
      <c r="J92" s="987"/>
      <c r="K92" s="987"/>
      <c r="L92" s="987"/>
      <c r="M92" s="987"/>
      <c r="N92" s="987"/>
      <c r="O92" s="987"/>
      <c r="P92" s="987"/>
      <c r="Q92" s="987"/>
      <c r="R92" s="987"/>
      <c r="S92" s="987"/>
      <c r="T92" s="987"/>
      <c r="U92" s="987"/>
      <c r="V92" s="987"/>
      <c r="W92" s="987"/>
      <c r="X92" s="987"/>
      <c r="Y92" s="987"/>
      <c r="Z92" s="987"/>
      <c r="AA92" s="987"/>
      <c r="AB92" s="987"/>
      <c r="AC92" s="987"/>
      <c r="AD92" s="987"/>
      <c r="AE92" s="987"/>
      <c r="AF92" s="987"/>
      <c r="AG92" s="987"/>
      <c r="AH92" s="987"/>
      <c r="AI92" s="987"/>
      <c r="AJ92" s="987"/>
      <c r="AK92" s="987"/>
      <c r="AL92" s="987"/>
      <c r="AM92" s="987"/>
      <c r="AN92" s="987"/>
      <c r="AO92" s="987"/>
      <c r="AP92" s="987"/>
      <c r="AQ92" s="987"/>
      <c r="AR92" s="987"/>
      <c r="AS92" s="987"/>
      <c r="AT92" s="987"/>
      <c r="AU92" s="987"/>
      <c r="AV92" s="987"/>
      <c r="AW92" s="987"/>
      <c r="AX92" s="987"/>
      <c r="AY92" s="987"/>
      <c r="AZ92" s="987"/>
    </row>
    <row r="93" spans="1:95" ht="16.95" customHeight="1" x14ac:dyDescent="0.3">
      <c r="C93" s="499"/>
      <c r="D93" s="987"/>
      <c r="E93" s="987"/>
      <c r="F93" s="987"/>
      <c r="G93" s="987"/>
      <c r="H93" s="987"/>
      <c r="I93" s="987"/>
      <c r="J93" s="987"/>
      <c r="K93" s="987"/>
      <c r="L93" s="987"/>
      <c r="M93" s="987"/>
      <c r="N93" s="987"/>
      <c r="O93" s="987"/>
      <c r="P93" s="987"/>
      <c r="Q93" s="987"/>
      <c r="R93" s="987"/>
      <c r="S93" s="987"/>
      <c r="T93" s="987"/>
      <c r="U93" s="987"/>
      <c r="V93" s="987"/>
      <c r="W93" s="987"/>
      <c r="X93" s="987"/>
      <c r="Y93" s="987"/>
      <c r="Z93" s="987"/>
      <c r="AA93" s="987"/>
      <c r="AB93" s="987"/>
      <c r="AC93" s="987"/>
      <c r="AD93" s="987"/>
      <c r="AE93" s="987"/>
      <c r="AF93" s="987"/>
      <c r="AG93" s="987"/>
      <c r="AH93" s="987"/>
      <c r="AI93" s="987"/>
      <c r="AJ93" s="987"/>
      <c r="AK93" s="987"/>
      <c r="AL93" s="987"/>
      <c r="AM93" s="987"/>
      <c r="AN93" s="987"/>
      <c r="AO93" s="987"/>
      <c r="AP93" s="987"/>
      <c r="AQ93" s="987"/>
      <c r="AR93" s="987"/>
      <c r="AS93" s="987"/>
      <c r="AT93" s="987"/>
      <c r="AU93" s="987"/>
      <c r="AV93" s="987"/>
      <c r="AW93" s="987"/>
      <c r="AX93" s="987"/>
      <c r="AY93" s="987"/>
      <c r="AZ93" s="987"/>
    </row>
    <row r="94" spans="1:95" ht="16.95" customHeight="1" x14ac:dyDescent="0.3">
      <c r="C94" s="499"/>
      <c r="D94" s="499"/>
      <c r="E94" s="499"/>
      <c r="F94" s="499"/>
      <c r="G94" s="785" t="s">
        <v>979</v>
      </c>
      <c r="H94" s="499"/>
      <c r="I94" s="499"/>
      <c r="J94" s="499"/>
      <c r="K94" s="499"/>
      <c r="L94" s="499"/>
      <c r="M94" s="499"/>
      <c r="N94" s="499"/>
      <c r="O94" s="499"/>
      <c r="P94" s="499"/>
      <c r="Q94" s="499"/>
      <c r="R94" s="499"/>
      <c r="S94" s="499"/>
      <c r="T94" s="499"/>
      <c r="U94" s="499"/>
      <c r="V94" s="499"/>
      <c r="W94" s="499"/>
      <c r="X94" s="499"/>
      <c r="Y94" s="499"/>
      <c r="Z94" s="499"/>
      <c r="AA94" s="499"/>
      <c r="AB94" s="499"/>
      <c r="AC94" s="499"/>
      <c r="AD94" s="499"/>
      <c r="AE94" s="499"/>
      <c r="AF94" s="499"/>
      <c r="AG94" s="499"/>
      <c r="AH94" s="499"/>
      <c r="AI94" s="499"/>
      <c r="AJ94" s="499"/>
      <c r="AK94" s="499"/>
      <c r="AL94" s="499"/>
      <c r="AM94" s="499"/>
      <c r="AN94" s="499"/>
      <c r="AO94" s="499"/>
      <c r="AP94" s="499"/>
      <c r="AQ94" s="499"/>
      <c r="AR94" s="499"/>
      <c r="AS94" s="499"/>
      <c r="AT94" s="499"/>
      <c r="AU94" s="499"/>
      <c r="AV94" s="499"/>
      <c r="AW94" s="499"/>
      <c r="AX94" s="499"/>
      <c r="AY94" s="499"/>
      <c r="AZ94" s="122"/>
    </row>
    <row r="95" spans="1:95" ht="16.95" customHeight="1" x14ac:dyDescent="0.3">
      <c r="C95" s="499"/>
      <c r="D95" s="499"/>
      <c r="E95" s="499"/>
      <c r="F95" s="499"/>
      <c r="G95" s="785" t="s">
        <v>980</v>
      </c>
      <c r="H95" s="499"/>
      <c r="I95" s="499"/>
      <c r="J95" s="499"/>
      <c r="K95" s="499"/>
      <c r="L95" s="499"/>
      <c r="M95" s="499"/>
      <c r="N95" s="499"/>
      <c r="O95" s="499"/>
      <c r="P95" s="499"/>
      <c r="Q95" s="499"/>
      <c r="R95" s="499"/>
      <c r="S95" s="499"/>
      <c r="T95" s="499"/>
      <c r="U95" s="499"/>
      <c r="V95" s="499"/>
      <c r="W95" s="499"/>
      <c r="X95" s="499"/>
      <c r="Y95" s="499"/>
      <c r="Z95" s="499"/>
      <c r="AA95" s="499"/>
      <c r="AB95" s="499"/>
      <c r="AC95" s="499"/>
      <c r="AD95" s="499"/>
      <c r="AE95" s="499"/>
      <c r="AF95" s="499"/>
      <c r="AG95" s="499"/>
      <c r="AH95" s="499"/>
      <c r="AI95" s="499"/>
      <c r="AJ95" s="499"/>
      <c r="AK95" s="499"/>
      <c r="AL95" s="499"/>
      <c r="AM95" s="499"/>
      <c r="AN95" s="499"/>
      <c r="AO95" s="499"/>
      <c r="AP95" s="499"/>
      <c r="AQ95" s="499"/>
      <c r="AR95" s="499"/>
      <c r="AS95" s="499"/>
      <c r="AT95" s="499"/>
      <c r="AU95" s="499"/>
      <c r="AV95" s="499"/>
      <c r="AW95" s="499"/>
      <c r="AX95" s="499"/>
      <c r="AY95" s="499"/>
      <c r="AZ95" s="122"/>
    </row>
    <row r="96" spans="1:95" ht="16.95" customHeight="1" x14ac:dyDescent="0.3">
      <c r="C96" s="499"/>
      <c r="D96" s="499"/>
      <c r="E96" s="499"/>
      <c r="F96" s="499"/>
      <c r="G96" s="785" t="s">
        <v>981</v>
      </c>
      <c r="H96" s="499"/>
      <c r="I96" s="499"/>
      <c r="J96" s="499"/>
      <c r="K96" s="499"/>
      <c r="L96" s="499"/>
      <c r="M96" s="499"/>
      <c r="N96" s="499"/>
      <c r="O96" s="499"/>
      <c r="P96" s="499"/>
      <c r="Q96" s="499"/>
      <c r="R96" s="499"/>
      <c r="S96" s="499"/>
      <c r="T96" s="499"/>
      <c r="U96" s="499"/>
      <c r="V96" s="499"/>
      <c r="W96" s="499"/>
      <c r="X96" s="499"/>
      <c r="Y96" s="499"/>
      <c r="Z96" s="499"/>
      <c r="AA96" s="499"/>
      <c r="AB96" s="499"/>
      <c r="AC96" s="499"/>
      <c r="AD96" s="499"/>
      <c r="AE96" s="499"/>
      <c r="AF96" s="499"/>
      <c r="AG96" s="499"/>
      <c r="AH96" s="499"/>
      <c r="AI96" s="499"/>
      <c r="AJ96" s="499"/>
      <c r="AK96" s="499"/>
      <c r="AL96" s="499"/>
      <c r="AM96" s="499"/>
      <c r="AN96" s="499"/>
      <c r="AO96" s="499"/>
      <c r="AP96" s="499"/>
      <c r="AQ96" s="499"/>
      <c r="AR96" s="499"/>
      <c r="AS96" s="499"/>
      <c r="AT96" s="499"/>
      <c r="AU96" s="499"/>
      <c r="AV96" s="499"/>
      <c r="AW96" s="499"/>
      <c r="AX96" s="499"/>
      <c r="AY96" s="499"/>
      <c r="AZ96" s="122"/>
    </row>
    <row r="97" spans="3:52" ht="16.95" customHeight="1" x14ac:dyDescent="0.3">
      <c r="C97" s="499"/>
      <c r="D97" s="499"/>
      <c r="E97" s="499"/>
      <c r="F97" s="499"/>
      <c r="G97" s="796" t="s">
        <v>983</v>
      </c>
      <c r="H97" s="499"/>
      <c r="I97" s="499"/>
      <c r="J97" s="499"/>
      <c r="K97" s="499"/>
      <c r="L97" s="499"/>
      <c r="M97" s="499"/>
      <c r="N97" s="499"/>
      <c r="O97" s="499"/>
      <c r="P97" s="499"/>
      <c r="Q97" s="499"/>
      <c r="R97" s="499"/>
      <c r="S97" s="499"/>
      <c r="T97" s="499"/>
      <c r="U97" s="499"/>
      <c r="V97" s="499"/>
      <c r="W97" s="499"/>
      <c r="X97" s="499"/>
      <c r="Y97" s="499"/>
      <c r="Z97" s="499"/>
      <c r="AA97" s="499"/>
      <c r="AB97" s="499"/>
      <c r="AC97" s="499"/>
      <c r="AD97" s="499"/>
      <c r="AE97" s="499"/>
      <c r="AF97" s="499"/>
      <c r="AG97" s="499"/>
      <c r="AH97" s="499"/>
      <c r="AI97" s="499"/>
      <c r="AJ97" s="499"/>
      <c r="AK97" s="499"/>
      <c r="AL97" s="499"/>
      <c r="AM97" s="499"/>
      <c r="AN97" s="499"/>
      <c r="AO97" s="499"/>
      <c r="AP97" s="499"/>
      <c r="AQ97" s="499"/>
      <c r="AR97" s="499"/>
      <c r="AS97" s="499"/>
      <c r="AT97" s="499"/>
      <c r="AU97" s="499"/>
      <c r="AV97" s="499"/>
      <c r="AW97" s="499"/>
      <c r="AX97" s="499"/>
      <c r="AY97" s="499"/>
      <c r="AZ97" s="122"/>
    </row>
    <row r="98" spans="3:52" ht="16.95" customHeight="1" x14ac:dyDescent="0.3">
      <c r="C98" s="499"/>
      <c r="D98" s="499"/>
      <c r="E98" s="499"/>
      <c r="F98" s="499"/>
      <c r="G98" s="785" t="s">
        <v>982</v>
      </c>
      <c r="H98" s="499"/>
      <c r="I98" s="499"/>
      <c r="J98" s="499"/>
      <c r="K98" s="499"/>
      <c r="L98" s="499"/>
      <c r="M98" s="499"/>
      <c r="N98" s="499"/>
      <c r="O98" s="499"/>
      <c r="P98" s="499"/>
      <c r="Q98" s="499"/>
      <c r="R98" s="499"/>
      <c r="S98" s="499"/>
      <c r="T98" s="499"/>
      <c r="U98" s="499"/>
      <c r="V98" s="499"/>
      <c r="W98" s="499"/>
      <c r="X98" s="499"/>
      <c r="Y98" s="499"/>
      <c r="Z98" s="499"/>
      <c r="AA98" s="499"/>
      <c r="AB98" s="499"/>
      <c r="AC98" s="499"/>
      <c r="AD98" s="499"/>
      <c r="AE98" s="499"/>
      <c r="AF98" s="499"/>
      <c r="AG98" s="499"/>
      <c r="AH98" s="499"/>
      <c r="AI98" s="499"/>
      <c r="AJ98" s="499"/>
      <c r="AK98" s="499"/>
      <c r="AL98" s="499"/>
      <c r="AM98" s="499"/>
      <c r="AN98" s="499"/>
      <c r="AO98" s="499"/>
      <c r="AP98" s="499"/>
      <c r="AQ98" s="499"/>
      <c r="AR98" s="499"/>
      <c r="AS98" s="499"/>
      <c r="AT98" s="499"/>
      <c r="AU98" s="499"/>
      <c r="AV98" s="499"/>
      <c r="AW98" s="499"/>
      <c r="AX98" s="499"/>
      <c r="AY98" s="499"/>
      <c r="AZ98" s="122"/>
    </row>
    <row r="99" spans="3:52" ht="16.95" customHeight="1" x14ac:dyDescent="0.3">
      <c r="C99" s="125"/>
      <c r="D99" s="125"/>
      <c r="E99" s="125"/>
      <c r="F99" s="125"/>
      <c r="G99" s="785" t="s">
        <v>984</v>
      </c>
      <c r="H99" s="125"/>
      <c r="I99" s="125"/>
      <c r="J99" s="125"/>
      <c r="K99" s="125"/>
      <c r="L99" s="125"/>
      <c r="M99" s="125"/>
      <c r="N99" s="125"/>
      <c r="O99" s="125"/>
      <c r="P99" s="125"/>
      <c r="Q99" s="125"/>
      <c r="R99" s="125"/>
      <c r="S99" s="125"/>
      <c r="T99" s="125"/>
      <c r="U99" s="125"/>
      <c r="V99" s="125"/>
      <c r="W99" s="125"/>
      <c r="X99" s="125"/>
      <c r="Y99" s="125"/>
      <c r="Z99" s="125"/>
      <c r="AA99" s="125"/>
      <c r="AB99" s="125"/>
      <c r="AC99" s="125"/>
      <c r="AD99" s="125"/>
      <c r="AE99" s="125"/>
      <c r="AF99" s="125"/>
      <c r="AG99" s="125"/>
      <c r="AH99" s="125"/>
      <c r="AI99" s="125"/>
      <c r="AJ99" s="125"/>
      <c r="AK99" s="125"/>
      <c r="AL99" s="125"/>
      <c r="AM99" s="125"/>
      <c r="AN99" s="125"/>
      <c r="AO99" s="125"/>
      <c r="AP99" s="125"/>
      <c r="AQ99" s="125"/>
      <c r="AR99" s="125"/>
      <c r="AS99" s="125"/>
      <c r="AT99" s="125"/>
      <c r="AU99" s="125"/>
      <c r="AV99" s="125"/>
      <c r="AW99" s="125"/>
      <c r="AX99" s="125"/>
      <c r="AY99" s="125"/>
    </row>
    <row r="100" spans="3:52" ht="16.95" customHeight="1" x14ac:dyDescent="0.3">
      <c r="C100" s="125"/>
      <c r="D100" s="125"/>
      <c r="E100" s="125"/>
      <c r="F100" s="125"/>
      <c r="G100" s="785" t="s">
        <v>985</v>
      </c>
      <c r="H100" s="125"/>
      <c r="I100" s="125"/>
      <c r="J100" s="125"/>
      <c r="K100" s="125"/>
      <c r="L100" s="125"/>
      <c r="M100" s="125"/>
      <c r="N100" s="125"/>
      <c r="O100" s="125"/>
      <c r="P100" s="125"/>
      <c r="Q100" s="125"/>
      <c r="R100" s="125"/>
      <c r="S100" s="125"/>
      <c r="T100" s="125"/>
      <c r="U100" s="125"/>
      <c r="V100" s="125"/>
      <c r="W100" s="125"/>
      <c r="X100" s="125"/>
      <c r="Y100" s="125"/>
      <c r="Z100" s="125"/>
      <c r="AA100" s="125"/>
      <c r="AB100" s="125"/>
      <c r="AC100" s="125"/>
      <c r="AD100" s="125"/>
      <c r="AE100" s="125"/>
      <c r="AF100" s="125"/>
      <c r="AG100" s="125"/>
      <c r="AH100" s="125"/>
      <c r="AI100" s="125"/>
      <c r="AJ100" s="125"/>
      <c r="AK100" s="125"/>
      <c r="AL100" s="125"/>
      <c r="AM100" s="125"/>
      <c r="AN100" s="125"/>
      <c r="AO100" s="125"/>
      <c r="AP100" s="125"/>
      <c r="AQ100" s="125"/>
      <c r="AR100" s="125"/>
      <c r="AS100" s="125"/>
      <c r="AT100" s="125"/>
      <c r="AU100" s="125"/>
      <c r="AV100" s="125"/>
      <c r="AW100" s="125"/>
      <c r="AX100" s="125"/>
      <c r="AY100" s="125"/>
    </row>
    <row r="101" spans="3:52" ht="16.95" customHeight="1" x14ac:dyDescent="0.3">
      <c r="C101" s="125"/>
      <c r="D101" s="125"/>
      <c r="E101" s="125"/>
      <c r="F101" s="125"/>
      <c r="G101" s="785" t="s">
        <v>986</v>
      </c>
      <c r="H101" s="125"/>
      <c r="I101" s="125"/>
      <c r="J101" s="125"/>
      <c r="K101" s="125"/>
      <c r="L101" s="125"/>
      <c r="M101" s="125"/>
      <c r="N101" s="125"/>
      <c r="O101" s="125"/>
      <c r="P101" s="125"/>
      <c r="Q101" s="125"/>
      <c r="R101" s="125"/>
      <c r="S101" s="125"/>
      <c r="T101" s="125"/>
      <c r="U101" s="125"/>
      <c r="V101" s="125"/>
      <c r="W101" s="125"/>
      <c r="X101" s="125"/>
      <c r="Y101" s="125"/>
      <c r="Z101" s="125"/>
      <c r="AA101" s="125"/>
      <c r="AB101" s="125"/>
      <c r="AC101" s="125"/>
      <c r="AD101" s="125"/>
      <c r="AE101" s="125"/>
      <c r="AF101" s="125"/>
      <c r="AG101" s="125"/>
      <c r="AH101" s="125"/>
      <c r="AI101" s="125"/>
      <c r="AJ101" s="125"/>
      <c r="AK101" s="125"/>
      <c r="AL101" s="125"/>
      <c r="AM101" s="125"/>
      <c r="AN101" s="125"/>
      <c r="AO101" s="125"/>
      <c r="AP101" s="125"/>
      <c r="AQ101" s="125"/>
      <c r="AR101" s="125"/>
      <c r="AS101" s="125"/>
      <c r="AT101" s="125"/>
      <c r="AU101" s="125"/>
      <c r="AV101" s="125"/>
      <c r="AW101" s="125"/>
      <c r="AX101" s="125"/>
      <c r="AY101" s="125"/>
    </row>
    <row r="102" spans="3:52" ht="16.95" customHeight="1" x14ac:dyDescent="0.3">
      <c r="C102" s="125"/>
      <c r="D102" s="125"/>
      <c r="E102" s="125"/>
      <c r="F102" s="125"/>
      <c r="G102" s="785" t="s">
        <v>987</v>
      </c>
      <c r="H102" s="125"/>
      <c r="I102" s="125"/>
      <c r="J102" s="125"/>
      <c r="K102" s="125"/>
      <c r="L102" s="125"/>
      <c r="M102" s="125"/>
      <c r="N102" s="125"/>
      <c r="O102" s="125"/>
      <c r="P102" s="125"/>
      <c r="Q102" s="125"/>
      <c r="R102" s="125"/>
      <c r="S102" s="125"/>
      <c r="T102" s="125"/>
      <c r="U102" s="125"/>
      <c r="V102" s="125"/>
      <c r="W102" s="125"/>
      <c r="X102" s="125"/>
      <c r="Y102" s="125"/>
      <c r="Z102" s="125"/>
      <c r="AA102" s="125"/>
      <c r="AB102" s="125"/>
      <c r="AC102" s="125"/>
      <c r="AD102" s="125"/>
      <c r="AE102" s="125"/>
      <c r="AF102" s="125"/>
      <c r="AG102" s="125"/>
      <c r="AH102" s="125"/>
      <c r="AI102" s="125"/>
      <c r="AJ102" s="125"/>
      <c r="AK102" s="125"/>
      <c r="AL102" s="125"/>
      <c r="AM102" s="125"/>
      <c r="AN102" s="125"/>
      <c r="AO102" s="125"/>
      <c r="AP102" s="125"/>
      <c r="AQ102" s="125"/>
      <c r="AR102" s="125"/>
      <c r="AS102" s="125"/>
      <c r="AT102" s="125"/>
      <c r="AU102" s="125"/>
      <c r="AV102" s="125"/>
      <c r="AW102" s="125"/>
      <c r="AX102" s="125"/>
      <c r="AY102" s="125"/>
    </row>
    <row r="103" spans="3:52" ht="16.95" customHeight="1" x14ac:dyDescent="0.35">
      <c r="C103" s="992" t="s">
        <v>215</v>
      </c>
      <c r="D103" s="992"/>
      <c r="E103" s="992"/>
      <c r="F103" s="992"/>
      <c r="G103" s="992"/>
      <c r="H103" s="992"/>
      <c r="I103" s="992"/>
      <c r="J103" s="992"/>
      <c r="K103" s="992"/>
      <c r="L103" s="992"/>
      <c r="M103" s="992"/>
      <c r="N103" s="992"/>
      <c r="O103" s="992"/>
      <c r="P103" s="992"/>
      <c r="Q103" s="992"/>
      <c r="R103" s="992"/>
      <c r="S103" s="992"/>
      <c r="T103" s="992"/>
      <c r="U103" s="992"/>
      <c r="V103" s="992"/>
      <c r="W103" s="992"/>
      <c r="X103" s="992"/>
      <c r="Y103" s="992"/>
      <c r="Z103" s="992"/>
      <c r="AA103" s="992"/>
      <c r="AB103" s="992"/>
      <c r="AC103" s="992"/>
      <c r="AD103" s="992"/>
      <c r="AE103" s="992"/>
      <c r="AF103" s="992"/>
      <c r="AG103" s="992"/>
      <c r="AH103" s="992"/>
      <c r="AI103" s="992"/>
      <c r="AJ103" s="992"/>
      <c r="AK103" s="992"/>
      <c r="AL103" s="992"/>
      <c r="AM103" s="992"/>
      <c r="AN103" s="992"/>
      <c r="AO103" s="992"/>
      <c r="AP103" s="992"/>
      <c r="AQ103" s="992"/>
      <c r="AR103" s="992"/>
      <c r="AS103" s="992"/>
      <c r="AT103" s="992"/>
      <c r="AU103" s="992"/>
      <c r="AV103" s="992"/>
      <c r="AW103" s="992"/>
      <c r="AX103" s="992"/>
      <c r="AY103" s="992"/>
      <c r="AZ103" s="992"/>
    </row>
    <row r="104" spans="3:52" ht="16.95" customHeight="1" x14ac:dyDescent="0.3">
      <c r="C104" s="993" t="s">
        <v>216</v>
      </c>
      <c r="D104" s="993"/>
      <c r="E104" s="993"/>
      <c r="F104" s="993"/>
      <c r="G104" s="993"/>
      <c r="H104" s="993"/>
      <c r="I104" s="993"/>
      <c r="J104" s="993"/>
      <c r="K104" s="993"/>
      <c r="L104" s="993"/>
      <c r="M104" s="993"/>
      <c r="N104" s="993"/>
      <c r="O104" s="993"/>
      <c r="P104" s="993"/>
      <c r="Q104" s="993"/>
      <c r="R104" s="993"/>
      <c r="S104" s="993"/>
      <c r="T104" s="993"/>
      <c r="U104" s="993"/>
      <c r="V104" s="993"/>
      <c r="W104" s="993"/>
      <c r="X104" s="993"/>
      <c r="Y104" s="993"/>
      <c r="Z104" s="993"/>
      <c r="AA104" s="993"/>
      <c r="AB104" s="993"/>
      <c r="AC104" s="993"/>
      <c r="AD104" s="993"/>
      <c r="AE104" s="993"/>
      <c r="AF104" s="993"/>
      <c r="AG104" s="993"/>
      <c r="AH104" s="993"/>
      <c r="AI104" s="993"/>
      <c r="AJ104" s="993"/>
      <c r="AK104" s="993"/>
      <c r="AL104" s="993"/>
      <c r="AM104" s="993"/>
      <c r="AN104" s="993"/>
      <c r="AO104" s="993"/>
      <c r="AP104" s="993"/>
      <c r="AQ104" s="993"/>
      <c r="AR104" s="993"/>
      <c r="AS104" s="993"/>
      <c r="AT104" s="993"/>
      <c r="AU104" s="993"/>
      <c r="AV104" s="993"/>
      <c r="AW104" s="993"/>
      <c r="AX104" s="993"/>
      <c r="AY104" s="993"/>
      <c r="AZ104" s="993"/>
    </row>
    <row r="105" spans="3:52" ht="16.95" customHeight="1" x14ac:dyDescent="0.3">
      <c r="C105" s="993"/>
      <c r="D105" s="993"/>
      <c r="E105" s="993"/>
      <c r="F105" s="993"/>
      <c r="G105" s="993"/>
      <c r="H105" s="993"/>
      <c r="I105" s="993"/>
      <c r="J105" s="993"/>
      <c r="K105" s="993"/>
      <c r="L105" s="993"/>
      <c r="M105" s="993"/>
      <c r="N105" s="993"/>
      <c r="O105" s="993"/>
      <c r="P105" s="993"/>
      <c r="Q105" s="993"/>
      <c r="R105" s="993"/>
      <c r="S105" s="993"/>
      <c r="T105" s="993"/>
      <c r="U105" s="993"/>
      <c r="V105" s="993"/>
      <c r="W105" s="993"/>
      <c r="X105" s="993"/>
      <c r="Y105" s="993"/>
      <c r="Z105" s="993"/>
      <c r="AA105" s="993"/>
      <c r="AB105" s="993"/>
      <c r="AC105" s="993"/>
      <c r="AD105" s="993"/>
      <c r="AE105" s="993"/>
      <c r="AF105" s="993"/>
      <c r="AG105" s="993"/>
      <c r="AH105" s="993"/>
      <c r="AI105" s="993"/>
      <c r="AJ105" s="993"/>
      <c r="AK105" s="993"/>
      <c r="AL105" s="993"/>
      <c r="AM105" s="993"/>
      <c r="AN105" s="993"/>
      <c r="AO105" s="993"/>
      <c r="AP105" s="993"/>
      <c r="AQ105" s="993"/>
      <c r="AR105" s="993"/>
      <c r="AS105" s="993"/>
      <c r="AT105" s="993"/>
      <c r="AU105" s="993"/>
      <c r="AV105" s="993"/>
      <c r="AW105" s="993"/>
      <c r="AX105" s="993"/>
      <c r="AY105" s="993"/>
      <c r="AZ105" s="993"/>
    </row>
    <row r="106" spans="3:52" ht="7.5" customHeight="1" x14ac:dyDescent="0.3">
      <c r="C106" s="121"/>
      <c r="D106" s="121"/>
      <c r="E106" s="121"/>
      <c r="F106" s="121"/>
      <c r="G106" s="121"/>
      <c r="H106" s="121"/>
      <c r="I106" s="121"/>
      <c r="J106" s="121"/>
      <c r="K106" s="121"/>
      <c r="L106" s="121"/>
      <c r="M106" s="121"/>
      <c r="N106" s="121"/>
      <c r="O106" s="121"/>
      <c r="P106" s="121"/>
      <c r="Q106" s="121"/>
      <c r="R106" s="121"/>
      <c r="S106" s="121"/>
      <c r="T106" s="121"/>
      <c r="U106" s="121"/>
      <c r="V106" s="121"/>
      <c r="W106" s="121"/>
      <c r="X106" s="121"/>
      <c r="Y106" s="121"/>
      <c r="Z106" s="121"/>
      <c r="AA106" s="121"/>
      <c r="AB106" s="121"/>
      <c r="AC106" s="121"/>
      <c r="AD106" s="121"/>
      <c r="AE106" s="121"/>
      <c r="AF106" s="121"/>
      <c r="AG106" s="121"/>
      <c r="AH106" s="121"/>
      <c r="AI106" s="121"/>
      <c r="AJ106" s="121"/>
      <c r="AK106" s="121"/>
      <c r="AL106" s="121"/>
      <c r="AM106" s="121"/>
      <c r="AN106" s="121"/>
      <c r="AO106" s="121"/>
      <c r="AP106" s="121"/>
      <c r="AQ106" s="121"/>
      <c r="AR106" s="121"/>
      <c r="AS106" s="121"/>
      <c r="AT106" s="121"/>
      <c r="AU106" s="121"/>
      <c r="AV106" s="121"/>
      <c r="AW106" s="121"/>
      <c r="AX106" s="121"/>
      <c r="AY106" s="121"/>
      <c r="AZ106" s="121"/>
    </row>
    <row r="107" spans="3:52" x14ac:dyDescent="0.3">
      <c r="C107" s="991"/>
      <c r="D107" s="991"/>
      <c r="E107" s="991"/>
      <c r="F107" s="991"/>
    </row>
    <row r="108" spans="3:52" x14ac:dyDescent="0.3">
      <c r="C108" s="122"/>
      <c r="D108" s="122"/>
      <c r="E108" s="122"/>
      <c r="F108" s="122"/>
      <c r="G108" s="122"/>
      <c r="H108" s="122"/>
      <c r="I108" s="122"/>
      <c r="J108" s="122"/>
      <c r="K108" s="122"/>
      <c r="L108" s="122"/>
      <c r="M108" s="122"/>
      <c r="N108" s="122"/>
      <c r="O108" s="122"/>
      <c r="P108" s="122"/>
      <c r="Q108" s="122"/>
      <c r="R108" s="122"/>
      <c r="S108" s="122"/>
      <c r="T108" s="122"/>
      <c r="U108" s="122"/>
      <c r="V108" s="122"/>
      <c r="W108" s="122"/>
      <c r="X108" s="122"/>
      <c r="Y108" s="122"/>
      <c r="Z108" s="122"/>
      <c r="AA108" s="122"/>
      <c r="AB108" s="122"/>
      <c r="AC108" s="122"/>
      <c r="AD108" s="122"/>
      <c r="AE108" s="122"/>
      <c r="AF108" s="122"/>
      <c r="AG108" s="122"/>
      <c r="AH108" s="122"/>
      <c r="AI108" s="122"/>
      <c r="AJ108" s="122"/>
      <c r="AK108" s="122"/>
      <c r="AL108" s="122"/>
      <c r="AM108" s="122"/>
      <c r="AN108" s="122"/>
      <c r="AO108" s="122"/>
      <c r="AP108" s="122"/>
      <c r="AQ108" s="122"/>
      <c r="AR108" s="122"/>
      <c r="AS108" s="122"/>
      <c r="AT108" s="122"/>
      <c r="AU108" s="122"/>
      <c r="AV108" s="122"/>
      <c r="AW108" s="122"/>
      <c r="AX108" s="122"/>
      <c r="AY108" s="122"/>
      <c r="AZ108" s="122"/>
    </row>
    <row r="109" spans="3:52" x14ac:dyDescent="0.3">
      <c r="C109" s="122"/>
      <c r="D109" s="122"/>
      <c r="E109" s="122"/>
      <c r="F109" s="122"/>
      <c r="G109" s="122"/>
      <c r="H109" s="122"/>
      <c r="I109" s="122"/>
      <c r="J109" s="122"/>
      <c r="K109" s="122"/>
      <c r="L109" s="122"/>
      <c r="M109" s="122"/>
      <c r="N109" s="122"/>
      <c r="O109" s="122"/>
      <c r="P109" s="122"/>
      <c r="Q109" s="122"/>
      <c r="R109" s="122"/>
      <c r="S109" s="122"/>
      <c r="T109" s="122"/>
      <c r="U109" s="122"/>
      <c r="V109" s="122"/>
      <c r="W109" s="122"/>
      <c r="X109" s="122"/>
      <c r="Y109" s="122"/>
      <c r="Z109" s="122"/>
      <c r="AA109" s="122"/>
      <c r="AB109" s="122"/>
      <c r="AC109" s="122"/>
      <c r="AD109" s="122"/>
      <c r="AE109" s="122"/>
      <c r="AF109" s="122"/>
      <c r="AG109" s="122"/>
      <c r="AH109" s="122"/>
      <c r="AI109" s="122"/>
      <c r="AJ109" s="122"/>
      <c r="AK109" s="122"/>
      <c r="AL109" s="122"/>
      <c r="AM109" s="122"/>
      <c r="AN109" s="122"/>
      <c r="AO109" s="122"/>
      <c r="AP109" s="122"/>
      <c r="AQ109" s="122"/>
      <c r="AR109" s="122"/>
      <c r="AS109" s="122"/>
      <c r="AT109" s="122"/>
      <c r="AU109" s="122"/>
      <c r="AV109" s="122"/>
      <c r="AW109" s="122"/>
      <c r="AX109" s="122"/>
      <c r="AY109" s="122"/>
      <c r="AZ109" s="122"/>
    </row>
    <row r="110" spans="3:52" x14ac:dyDescent="0.3">
      <c r="C110" s="122"/>
      <c r="D110" s="122"/>
      <c r="E110" s="122"/>
      <c r="F110" s="122"/>
      <c r="G110" s="122"/>
      <c r="H110" s="122"/>
      <c r="I110" s="122"/>
      <c r="J110" s="122"/>
      <c r="K110" s="122"/>
      <c r="L110" s="122"/>
      <c r="M110" s="122"/>
      <c r="N110" s="122"/>
      <c r="O110" s="122"/>
      <c r="P110" s="122"/>
      <c r="Q110" s="122"/>
      <c r="R110" s="122"/>
      <c r="S110" s="122"/>
      <c r="T110" s="122"/>
      <c r="U110" s="122"/>
      <c r="V110" s="122"/>
      <c r="W110" s="122"/>
      <c r="X110" s="122"/>
      <c r="Y110" s="122"/>
      <c r="Z110" s="122"/>
      <c r="AA110" s="122"/>
      <c r="AB110" s="122"/>
      <c r="AC110" s="122"/>
      <c r="AD110" s="122"/>
      <c r="AE110" s="122"/>
      <c r="AF110" s="122"/>
      <c r="AG110" s="122"/>
      <c r="AH110" s="122"/>
      <c r="AI110" s="122"/>
      <c r="AJ110" s="122"/>
      <c r="AK110" s="122"/>
      <c r="AL110" s="122"/>
      <c r="AM110" s="122"/>
      <c r="AN110" s="122"/>
      <c r="AO110" s="122"/>
      <c r="AP110" s="122"/>
      <c r="AQ110" s="122"/>
      <c r="AR110" s="122"/>
      <c r="AS110" s="122"/>
      <c r="AT110" s="122"/>
      <c r="AU110" s="122"/>
      <c r="AV110" s="122"/>
      <c r="AW110" s="122"/>
      <c r="AX110" s="122"/>
      <c r="AY110" s="122"/>
      <c r="AZ110" s="122"/>
    </row>
    <row r="111" spans="3:52" x14ac:dyDescent="0.3">
      <c r="C111" s="122"/>
      <c r="D111" s="122"/>
      <c r="E111" s="122"/>
      <c r="F111" s="122"/>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row>
    <row r="112" spans="3:52" x14ac:dyDescent="0.3">
      <c r="C112" s="122"/>
      <c r="D112" s="122"/>
      <c r="E112" s="122"/>
      <c r="F112" s="122"/>
      <c r="G112" s="122"/>
      <c r="H112" s="122"/>
      <c r="I112" s="122"/>
      <c r="J112" s="122"/>
      <c r="K112" s="122"/>
      <c r="L112" s="122"/>
      <c r="M112" s="122"/>
      <c r="N112" s="122"/>
      <c r="O112" s="122"/>
      <c r="P112" s="122"/>
      <c r="Q112" s="122"/>
      <c r="R112" s="122"/>
      <c r="S112" s="122"/>
      <c r="T112" s="122"/>
      <c r="U112" s="122"/>
      <c r="V112" s="122"/>
      <c r="W112" s="122"/>
      <c r="X112" s="122"/>
      <c r="Y112" s="122"/>
      <c r="Z112" s="122"/>
      <c r="AA112" s="122"/>
      <c r="AB112" s="122"/>
      <c r="AC112" s="122"/>
      <c r="AD112" s="122"/>
      <c r="AE112" s="122"/>
      <c r="AF112" s="122"/>
      <c r="AG112" s="122"/>
      <c r="AH112" s="122"/>
      <c r="AI112" s="122"/>
      <c r="AJ112" s="122"/>
      <c r="AK112" s="122"/>
      <c r="AL112" s="122"/>
      <c r="AM112" s="122"/>
      <c r="AN112" s="122"/>
      <c r="AO112" s="122"/>
      <c r="AP112" s="122"/>
      <c r="AQ112" s="122"/>
      <c r="AR112" s="122"/>
      <c r="AS112" s="122"/>
      <c r="AT112" s="122"/>
      <c r="AU112" s="122"/>
      <c r="AV112" s="122"/>
      <c r="AW112" s="122"/>
      <c r="AX112" s="122"/>
      <c r="AY112" s="122"/>
      <c r="AZ112" s="122"/>
    </row>
    <row r="113" spans="3:52" x14ac:dyDescent="0.3">
      <c r="C113" s="122"/>
      <c r="D113" s="122"/>
      <c r="E113" s="122"/>
      <c r="F113" s="122"/>
      <c r="G113" s="122"/>
      <c r="H113" s="122"/>
      <c r="I113" s="122"/>
      <c r="J113" s="122"/>
      <c r="K113" s="122"/>
      <c r="L113" s="122"/>
      <c r="M113" s="122"/>
      <c r="N113" s="122"/>
      <c r="O113" s="122"/>
      <c r="P113" s="122"/>
      <c r="Q113" s="122"/>
      <c r="R113" s="122"/>
      <c r="S113" s="122"/>
      <c r="T113" s="122"/>
      <c r="U113" s="122"/>
      <c r="V113" s="122"/>
      <c r="W113" s="122"/>
      <c r="X113" s="122"/>
      <c r="Y113" s="122"/>
      <c r="Z113" s="122"/>
      <c r="AA113" s="122"/>
      <c r="AB113" s="122"/>
      <c r="AC113" s="122"/>
      <c r="AD113" s="122"/>
      <c r="AE113" s="122"/>
      <c r="AF113" s="122"/>
      <c r="AG113" s="122"/>
      <c r="AH113" s="122"/>
      <c r="AI113" s="122"/>
      <c r="AJ113" s="122"/>
      <c r="AK113" s="122"/>
      <c r="AL113" s="122"/>
      <c r="AM113" s="122"/>
      <c r="AN113" s="122"/>
      <c r="AO113" s="122"/>
      <c r="AP113" s="122"/>
      <c r="AQ113" s="122"/>
      <c r="AR113" s="122"/>
      <c r="AS113" s="122"/>
      <c r="AT113" s="122"/>
      <c r="AU113" s="122"/>
      <c r="AV113" s="122"/>
      <c r="AW113" s="122"/>
      <c r="AX113" s="122"/>
      <c r="AY113" s="122"/>
      <c r="AZ113" s="122"/>
    </row>
    <row r="114" spans="3:52" x14ac:dyDescent="0.3">
      <c r="C114" s="122"/>
      <c r="D114" s="122"/>
      <c r="E114" s="122"/>
      <c r="F114" s="122"/>
      <c r="G114" s="122"/>
      <c r="H114" s="122"/>
      <c r="I114" s="122"/>
      <c r="J114" s="122"/>
      <c r="K114" s="122"/>
      <c r="L114" s="122"/>
      <c r="M114" s="122"/>
      <c r="N114" s="122"/>
      <c r="O114" s="122"/>
      <c r="P114" s="122"/>
      <c r="Q114" s="122"/>
      <c r="R114" s="122"/>
      <c r="S114" s="122"/>
      <c r="T114" s="122"/>
      <c r="U114" s="122"/>
      <c r="V114" s="122"/>
      <c r="W114" s="122"/>
      <c r="X114" s="122"/>
      <c r="Y114" s="122"/>
      <c r="Z114" s="122"/>
      <c r="AA114" s="122"/>
      <c r="AB114" s="122"/>
      <c r="AC114" s="122"/>
      <c r="AD114" s="122"/>
      <c r="AE114" s="122"/>
      <c r="AF114" s="122"/>
      <c r="AG114" s="122"/>
      <c r="AH114" s="122"/>
      <c r="AI114" s="122"/>
      <c r="AJ114" s="122"/>
      <c r="AK114" s="122"/>
      <c r="AL114" s="122"/>
      <c r="AM114" s="122"/>
      <c r="AN114" s="122"/>
      <c r="AO114" s="122"/>
      <c r="AP114" s="122"/>
      <c r="AQ114" s="122"/>
      <c r="AR114" s="122"/>
      <c r="AS114" s="122"/>
      <c r="AT114" s="122"/>
      <c r="AU114" s="122"/>
      <c r="AV114" s="122"/>
      <c r="AW114" s="122"/>
      <c r="AX114" s="122"/>
      <c r="AY114" s="122"/>
      <c r="AZ114" s="122"/>
    </row>
    <row r="115" spans="3:52" x14ac:dyDescent="0.3">
      <c r="C115" s="122"/>
      <c r="D115" s="122"/>
      <c r="E115" s="122"/>
      <c r="F115" s="122"/>
      <c r="G115" s="122"/>
      <c r="H115" s="122"/>
      <c r="I115" s="122"/>
      <c r="J115" s="122"/>
      <c r="K115" s="122"/>
      <c r="L115" s="122"/>
      <c r="M115" s="122"/>
      <c r="N115" s="122"/>
      <c r="O115" s="122"/>
      <c r="P115" s="122"/>
      <c r="Q115" s="122"/>
      <c r="R115" s="122"/>
      <c r="S115" s="122"/>
      <c r="T115" s="122"/>
      <c r="U115" s="122"/>
      <c r="V115" s="122"/>
      <c r="W115" s="122"/>
      <c r="X115" s="122"/>
      <c r="Y115" s="122"/>
      <c r="Z115" s="122"/>
      <c r="AA115" s="122"/>
      <c r="AB115" s="122"/>
      <c r="AC115" s="122"/>
      <c r="AD115" s="122"/>
      <c r="AE115" s="122"/>
      <c r="AF115" s="122"/>
      <c r="AG115" s="122"/>
      <c r="AH115" s="122"/>
      <c r="AI115" s="122"/>
      <c r="AJ115" s="122"/>
      <c r="AK115" s="122"/>
      <c r="AL115" s="122"/>
      <c r="AM115" s="122"/>
      <c r="AN115" s="122"/>
      <c r="AO115" s="122"/>
      <c r="AP115" s="122"/>
      <c r="AQ115" s="122"/>
      <c r="AR115" s="122"/>
      <c r="AS115" s="122"/>
      <c r="AT115" s="122"/>
      <c r="AU115" s="122"/>
      <c r="AV115" s="122"/>
      <c r="AW115" s="122"/>
      <c r="AX115" s="122"/>
      <c r="AY115" s="122"/>
      <c r="AZ115" s="122"/>
    </row>
  </sheetData>
  <sheetProtection algorithmName="SHA-512" hashValue="cpYPsxAWdXtkOa+kj2qRrBaIO+p4UQerGZFRBLDRqV+ogeri2OUcNCeUkmf7fxqM5tcD1z2T6tVuiAuycWuLqw==" saltValue="+6iu5GTTk4PNDzknwox/xg==" spinCount="100000" sheet="1" objects="1" scenarios="1"/>
  <mergeCells count="23">
    <mergeCell ref="C107:F107"/>
    <mergeCell ref="C66:AZ66"/>
    <mergeCell ref="C70:AZ70"/>
    <mergeCell ref="C103:AZ103"/>
    <mergeCell ref="C104:AZ105"/>
    <mergeCell ref="E81:AY82"/>
    <mergeCell ref="E83:AY84"/>
    <mergeCell ref="D92:AZ93"/>
    <mergeCell ref="D87:AV88"/>
    <mergeCell ref="BV6:CB6"/>
    <mergeCell ref="C2:AZ2"/>
    <mergeCell ref="C40:AZ40"/>
    <mergeCell ref="C47:AZ47"/>
    <mergeCell ref="D3:AY4"/>
    <mergeCell ref="D22:AZ23"/>
    <mergeCell ref="D26:AY27"/>
    <mergeCell ref="D8:AY9"/>
    <mergeCell ref="D33:AY35"/>
    <mergeCell ref="C61:AZ61"/>
    <mergeCell ref="C56:AZ56"/>
    <mergeCell ref="BE41:CR41"/>
    <mergeCell ref="D50:AY51"/>
    <mergeCell ref="D57:AY58"/>
  </mergeCells>
  <printOptions horizontalCentered="1"/>
  <pageMargins left="0.7" right="0.7" top="1.25" bottom="0.75" header="0.3" footer="0.3"/>
  <pageSetup orientation="portrait" r:id="rId1"/>
  <headerFooter>
    <oddHeader>&amp;C&amp;G</oddHeader>
  </headerFooter>
  <rowBreaks count="1" manualBreakCount="1">
    <brk id="72" max="16383" man="1"/>
  </rowBreaks>
  <drawing r:id="rId2"/>
  <legacyDrawingHF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B67F4-E626-4FF9-9963-27B3AECB7BAC}">
  <sheetPr>
    <tabColor theme="2" tint="-0.89999084444715716"/>
    <pageSetUpPr fitToPage="1"/>
  </sheetPr>
  <dimension ref="C1:BP44"/>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295</v>
      </c>
      <c r="AL1" s="1539"/>
      <c r="AM1" s="1539"/>
      <c r="AN1" s="1539"/>
      <c r="AO1" s="1539"/>
      <c r="AP1" s="1539"/>
      <c r="BD1" s="692"/>
    </row>
    <row r="2" spans="3:68" ht="19.2"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2"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2"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2"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AX5" s="809"/>
      <c r="BD5" s="132"/>
      <c r="BE5" s="133"/>
      <c r="BF5" s="133"/>
      <c r="BG5" s="134"/>
      <c r="BH5" s="133"/>
      <c r="BK5" s="5">
        <v>1250</v>
      </c>
      <c r="BL5" s="5" t="s">
        <v>41</v>
      </c>
      <c r="BM5" s="5" t="s">
        <v>266</v>
      </c>
      <c r="BN5" s="5" t="s">
        <v>267</v>
      </c>
      <c r="BP5" s="5" t="s">
        <v>257</v>
      </c>
    </row>
    <row r="6" spans="3:68" s="5" customFormat="1" ht="19.2"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2"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2"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2"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2"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2"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2"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2"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2"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2"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2"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7" s="5" customFormat="1" ht="19.2"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7" s="5" customFormat="1" ht="19.2"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c r="BE18" s="111"/>
    </row>
    <row r="19" spans="3:57" s="5" customFormat="1" ht="19.2"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7" s="5" customFormat="1" ht="19.2"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7" s="5" customFormat="1" ht="19.2"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7" s="5" customFormat="1" ht="19.2"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7" s="5" customFormat="1" ht="19.2"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7" s="5" customFormat="1" ht="19.2"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7" s="5" customFormat="1" ht="19.2"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7" s="5" customFormat="1" ht="19.2"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7" s="5" customFormat="1" ht="19.2"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7" s="5" customFormat="1" ht="19.2"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7" s="5" customFormat="1" ht="19.2"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7" s="5" customFormat="1" ht="19.2"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7" s="5" customFormat="1" ht="19.2"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7" s="5" customFormat="1" ht="19.2"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2"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2"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2"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2"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2"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2"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2"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2"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2"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2"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2"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vmAgsdo8UMD37o99afu992Fu7asCK4BF/NsNSuECbXYUEZFxHGXFWSX2o9TMamQjZkqIer6d5SBYKCS24ve+Zw==" saltValue="3W1/ut0IjfJxU04fWthCrw=="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whole" errorStyle="information" allowBlank="1" showInputMessage="1" showErrorMessage="1" error="This cell must be a number" sqref="T19:V20 T15:V17 T22:V22 T25:V31 T33:V33 T37:V37 T39:V41 T43:V43 AN20:AP24 AN14:AP18" xr:uid="{C7076376-392B-4A53-BD98-AE52F31EBBBE}">
      <formula1>0</formula1>
      <formula2>5000</formula2>
    </dataValidation>
    <dataValidation type="list" allowBlank="1" showInputMessage="1" showErrorMessage="1" sqref="AD2:AH2" xr:uid="{36EF3C22-49BE-4AF7-A372-A26611D9BAAD}">
      <formula1>$BP$4:$BP$13</formula1>
    </dataValidation>
    <dataValidation type="list" allowBlank="1" showInputMessage="1" showErrorMessage="1" sqref="AN26:AP35" xr:uid="{B5A54F03-2261-4B47-A1CB-0AF6206D8DEB}">
      <formula1>$BL$3:$BL$5</formula1>
    </dataValidation>
    <dataValidation type="list" allowBlank="1" showInputMessage="1" showErrorMessage="1" sqref="AI11" xr:uid="{1CD631C3-B3CE-46AB-BF9C-62FEB1C7050C}">
      <formula1>$BM$4:$BM$8</formula1>
    </dataValidation>
    <dataValidation type="list" allowBlank="1" showInputMessage="1" showErrorMessage="1" sqref="K11:N11" xr:uid="{3184C881-A6F2-4383-8D78-FF51486F4EB2}">
      <formula1>$BM$9:$BM$11</formula1>
    </dataValidation>
    <dataValidation type="list" allowBlank="1" showInputMessage="1" showErrorMessage="1" sqref="AO5:AP5 W37:W38" xr:uid="{BF0E29B5-F164-42A3-A94C-B3B0146BCB6E}">
      <formula1>$BL$4:$BL$5</formula1>
    </dataValidation>
  </dataValidations>
  <hyperlinks>
    <hyperlink ref="AT6" location="'Apparatus Sheet'!A1" display="'Apparatus Sheet'!A1" xr:uid="{28FB0705-B8B3-4606-A992-6D3E1BF89F7D}"/>
    <hyperlink ref="AV6" location="'Apparatus Sheet (16)'!A1" display="'Apparatus Sheet (16)'!A1" xr:uid="{9B6E0CCE-9389-4682-9629-001DF9977B70}"/>
    <hyperlink ref="AT7" location="'Apparatus Sheet (2)'!A1" display="'Apparatus Sheet (2)'!A1" xr:uid="{5A7F383B-7A35-4C19-B31E-C87AF93E1E8D}"/>
    <hyperlink ref="AV7" location="'Apparatus Sheet (17)'!A1" display="'Apparatus Sheet (17)'!A1" xr:uid="{07CC86FA-3A55-49BA-B392-A952882767DB}"/>
    <hyperlink ref="AT8" location="'Apparatus Sheet (19)'!A1" display="'Apparatus Sheet (19)'!A1" xr:uid="{603B37D3-943B-45E9-935E-B7763021D805}"/>
    <hyperlink ref="AV8" location="'Apparatus Sheet (18)'!A1" display="'Apparatus Sheet (18)'!A1" xr:uid="{0E8B5B26-530B-41B8-AA27-C331CB6C6B6A}"/>
    <hyperlink ref="AT9" location="'Apparatus Sheet (4)'!A1" display="'Apparatus Sheet (4)'!A1" xr:uid="{A963502C-D953-46AD-B42B-AADF96691589}"/>
    <hyperlink ref="AV9" location="'Apparatus Sheet (19)'!A1" display="'Apparatus Sheet (19)'!A1" xr:uid="{7391AA96-2E7E-428A-A43B-249510E849D1}"/>
    <hyperlink ref="AT10" location="'Apparatus Sheet (5)'!A1" display="'Apparatus Sheet (5)'!A1" xr:uid="{2470638C-2C64-4B84-800D-2DBCC054B12D}"/>
    <hyperlink ref="AV10" location="'Apparatus Sheet (20)'!A1" display="'Apparatus Sheet (20)'!A1" xr:uid="{425A881F-FABF-4DCD-94D4-27365954551A}"/>
    <hyperlink ref="AT11" location="'Apparatus Sheet (6)'!A1" display="'Apparatus Sheet (6)'!A1" xr:uid="{0A04D644-D198-4473-8E23-291CF459172E}"/>
    <hyperlink ref="AV11" location="'Apparatus Sheet (21)'!A1" display="'Apparatus Sheet (21)'!A1" xr:uid="{7159ACF1-17E2-4D5F-9C55-C227DC3E6B6C}"/>
    <hyperlink ref="AT12" location="'Apparatus Sheet (7)'!A1" display="'Apparatus Sheet (7)'!A1" xr:uid="{D2D1468A-A090-4855-9D2A-891143604A07}"/>
    <hyperlink ref="AV12" location="'Apparatus Sheet (22)'!A1" display="'Apparatus Sheet (22)'!A1" xr:uid="{5E72D4CA-23D2-4944-A822-9FFFEE407D68}"/>
    <hyperlink ref="AT13" location="'Apparatus Sheet (8)'!A1" display="'Apparatus Sheet (8)'!A1" xr:uid="{57B9E61D-91C7-44CA-AB36-31FFEBD8A211}"/>
    <hyperlink ref="AV13" location="'Apparatus Sheet (23)'!A1" display="'Apparatus Sheet (23)'!A1" xr:uid="{BDE4009E-DEC4-4A42-B279-B1A8F20CA1B3}"/>
    <hyperlink ref="AT14" location="'Apparatus Sheet (9)'!A1" display="'Apparatus Sheet (9)'!A1" xr:uid="{24C2D1F9-CFF3-4920-A1B2-0B9B12D070E1}"/>
    <hyperlink ref="AV14" location="'Apparatus Sheet (24)'!A1" display="'Apparatus Sheet (24)'!A1" xr:uid="{A0BB1E04-2AD8-45DA-B2DA-A0C63F8DA706}"/>
    <hyperlink ref="AT15" location="'Apparatus Sheet (10)'!A1" display="'Apparatus Sheet (10)'!A1" xr:uid="{3ED8A1C8-407C-458D-806E-239509744573}"/>
    <hyperlink ref="AV15" location="'Apparatus Sheet (25)'!A1" display="'Apparatus Sheet (25)'!A1" xr:uid="{3AF46273-B5D4-4DB3-AEEF-9BD72FB34028}"/>
    <hyperlink ref="AT16" location="'Apparatus Sheet (11)'!A1" display="'Apparatus Sheet (11)'!A1" xr:uid="{8BBC051D-DAB1-4859-9153-42AD203713C6}"/>
    <hyperlink ref="AV16" location="'Apparatus Sheet (26)'!A1" display="'Apparatus Sheet (26)'!A1" xr:uid="{CB4F0F42-0640-48AA-8325-013F74E047E8}"/>
    <hyperlink ref="AT17" location="'Apparatus Sheet (12)'!A1" display="'Apparatus Sheet (12)'!A1" xr:uid="{B1436CC1-9041-4A8A-AF33-691D4E4C1F66}"/>
    <hyperlink ref="AV17" location="'Apparatus Sheet (27)'!A1" display="'Apparatus Sheet (27)'!A1" xr:uid="{0CB31DD3-2258-4AAC-B6CA-592FE23CB9EA}"/>
    <hyperlink ref="AT18" location="'Apparatus Sheet (13)'!A1" display="'Apparatus Sheet (13)'!A1" xr:uid="{7865CD4C-ECE5-46F6-B47E-18FF603906A6}"/>
    <hyperlink ref="AV18" location="'Apparatus Sheet (28)'!A1" display="'Apparatus Sheet (28)'!A1" xr:uid="{57163065-EA91-4253-A071-C685769C57FF}"/>
    <hyperlink ref="AT19" location="'Apparatus Sheet (14)'!A1" display="'Apparatus Sheet (14)'!A1" xr:uid="{40E90092-3D90-45FA-A3E7-9002A411794A}"/>
    <hyperlink ref="AV19" location="'Apparatus Sheet (29)'!A1" display="'Apparatus Sheet (29)'!A1" xr:uid="{486A8B3A-5C44-4C2E-BCB1-9817150AD42E}"/>
    <hyperlink ref="AT20" location="'Apparatus Sheet (15)'!A1" display="'Apparatus Sheet (15)'!A1" xr:uid="{E23D5743-A2F0-4ED8-9114-E2DA38DE42E8}"/>
    <hyperlink ref="AV20" location="'Apparatus Sheet (30)'!A1" display="'Apparatus Sheet (30)'!A1" xr:uid="{095F1CCB-C4FF-48FB-8F47-E9BB142631F9}"/>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386777E8-4C1A-4C62-9E87-6459950E8FB4}">
          <x14:formula1>
            <xm:f>'Fire Station Info 1-5'!$AA$3:$AA$28</xm:f>
          </x14:formula1>
          <xm:sqref>AB3:AP3</xm:sqref>
        </x14:dataValidation>
      </x14:dataValidations>
    </ext>
  </extLst>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ED76D-B702-42BB-9014-705E5CC271DA}">
  <sheetPr>
    <tabColor theme="2" tint="-0.89999084444715716"/>
    <pageSetUpPr fitToPage="1"/>
  </sheetPr>
  <dimension ref="C1:BP44"/>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302</v>
      </c>
      <c r="AL1" s="1539"/>
      <c r="AM1" s="1539"/>
      <c r="AN1" s="1539"/>
      <c r="AO1" s="1539"/>
      <c r="AP1" s="1539"/>
      <c r="BD1" s="692"/>
    </row>
    <row r="2" spans="3:68" ht="19.2"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2"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2"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2"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AX5" s="809"/>
      <c r="BD5" s="132"/>
      <c r="BE5" s="133"/>
      <c r="BF5" s="133"/>
      <c r="BG5" s="134"/>
      <c r="BH5" s="133"/>
      <c r="BK5" s="5">
        <v>1250</v>
      </c>
      <c r="BL5" s="5" t="s">
        <v>41</v>
      </c>
      <c r="BM5" s="5" t="s">
        <v>266</v>
      </c>
      <c r="BN5" s="5" t="s">
        <v>267</v>
      </c>
      <c r="BP5" s="5" t="s">
        <v>257</v>
      </c>
    </row>
    <row r="6" spans="3:68" s="5" customFormat="1" ht="19.2"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2"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2"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2"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2"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2"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2"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2"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2"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2"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2"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7" s="5" customFormat="1" ht="19.2"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7" s="5" customFormat="1" ht="19.2"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c r="BE18" s="111"/>
    </row>
    <row r="19" spans="3:57" s="5" customFormat="1" ht="19.2"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7" s="5" customFormat="1" ht="19.2"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7" s="5" customFormat="1" ht="19.2"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7" s="5" customFormat="1" ht="19.2"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7" s="5" customFormat="1" ht="19.2"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7" s="5" customFormat="1" ht="19.2"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7" s="5" customFormat="1" ht="19.2"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7" s="5" customFormat="1" ht="19.2"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7" s="5" customFormat="1" ht="19.2"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7" s="5" customFormat="1" ht="19.2"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7" s="5" customFormat="1" ht="19.2"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7" s="5" customFormat="1" ht="19.2"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7" s="5" customFormat="1" ht="19.2"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7" s="5" customFormat="1" ht="19.2"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2"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2"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2"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2"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2"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2"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2"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2"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2"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2"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2"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BJYPw9or9vQ4mTTjAf1rQYNQNpdEQH6p9/fUT5nyHyN5bcSA5YD1p1E4X0JNKZ70o8PJOFHAgp84Pm3mMXTNYw==" saltValue="OHoINY/a8XyebjZHnkHs7w=="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list" allowBlank="1" showInputMessage="1" showErrorMessage="1" sqref="AO5:AP5 W37:W38" xr:uid="{96B47EE9-9FB1-4DB5-A64A-E6ECEEFE6927}">
      <formula1>$BL$4:$BL$5</formula1>
    </dataValidation>
    <dataValidation type="list" allowBlank="1" showInputMessage="1" showErrorMessage="1" sqref="K11:N11" xr:uid="{72A88AF6-3616-43AD-BF6A-8BD1476EFCF2}">
      <formula1>$BM$9:$BM$11</formula1>
    </dataValidation>
    <dataValidation type="list" allowBlank="1" showInputMessage="1" showErrorMessage="1" sqref="AI11" xr:uid="{421EE979-D75C-4A10-A99D-A687664EF24B}">
      <formula1>$BM$4:$BM$8</formula1>
    </dataValidation>
    <dataValidation type="list" allowBlank="1" showInputMessage="1" showErrorMessage="1" sqref="AN26:AP35" xr:uid="{05602337-C53F-4A77-86A5-C76580F16472}">
      <formula1>$BL$3:$BL$5</formula1>
    </dataValidation>
    <dataValidation type="list" allowBlank="1" showInputMessage="1" showErrorMessage="1" sqref="AD2:AH2" xr:uid="{0D2A0ED7-BA4B-4C94-8A09-9296A15F17F9}">
      <formula1>$BP$4:$BP$13</formula1>
    </dataValidation>
    <dataValidation type="whole" errorStyle="information" allowBlank="1" showInputMessage="1" showErrorMessage="1" error="This cell must be a number" sqref="T19:V20 T15:V17 T22:V22 T25:V31 T33:V33 T37:V37 T39:V41 T43:V43 AN20:AP24 AN14:AP18" xr:uid="{E9515E52-F612-46DE-910C-C74C19294E82}">
      <formula1>0</formula1>
      <formula2>5000</formula2>
    </dataValidation>
  </dataValidations>
  <hyperlinks>
    <hyperlink ref="AT6" location="'Apparatus Sheet'!A1" display="'Apparatus Sheet'!A1" xr:uid="{F395CA9B-8CE6-47AF-8DFA-20AE56CA89FA}"/>
    <hyperlink ref="AV6" location="'Apparatus Sheet (16)'!A1" display="'Apparatus Sheet (16)'!A1" xr:uid="{C99CD308-CEC4-486C-A835-ACF7554E1B7E}"/>
    <hyperlink ref="AT7" location="'Apparatus Sheet (2)'!A1" display="'Apparatus Sheet (2)'!A1" xr:uid="{D930BA9F-10DC-4E0D-A3A8-93ADBA45F4E0}"/>
    <hyperlink ref="AV7" location="'Apparatus Sheet (17)'!A1" display="'Apparatus Sheet (17)'!A1" xr:uid="{2A5D911B-70B7-4B02-B66B-43E4A6E3D19F}"/>
    <hyperlink ref="AT8" location="'Apparatus Sheet (20)'!A1" display="'Apparatus Sheet (20)'!A1" xr:uid="{063D15A4-1B87-4852-AE36-FEB69877D1F5}"/>
    <hyperlink ref="AV8" location="'Apparatus Sheet (18)'!A1" display="'Apparatus Sheet (18)'!A1" xr:uid="{5E4090EA-0A97-40BD-B5D2-A24EB39A19DB}"/>
    <hyperlink ref="AT9" location="'Apparatus Sheet (4)'!A1" display="'Apparatus Sheet (4)'!A1" xr:uid="{011F11E9-697C-47DD-970D-DDE5FA467E76}"/>
    <hyperlink ref="AV9" location="'Apparatus Sheet (19)'!A1" display="'Apparatus Sheet (19)'!A1" xr:uid="{F3F4B803-DAF0-4FE4-B67D-AAF5F2C98C69}"/>
    <hyperlink ref="AT10" location="'Apparatus Sheet (5)'!A1" display="'Apparatus Sheet (5)'!A1" xr:uid="{39E976EF-D9D9-4FF6-9AD5-44A478AE8627}"/>
    <hyperlink ref="AV10" location="'Apparatus Sheet (20)'!A1" display="'Apparatus Sheet (20)'!A1" xr:uid="{B583E5CB-C738-4D93-8701-8D225EB0A32C}"/>
    <hyperlink ref="AT11" location="'Apparatus Sheet (6)'!A1" display="'Apparatus Sheet (6)'!A1" xr:uid="{1D27036A-7FA7-432C-9D4F-1784A0D188FC}"/>
    <hyperlink ref="AV11" location="'Apparatus Sheet (21)'!A1" display="'Apparatus Sheet (21)'!A1" xr:uid="{F531A2A9-51AE-413C-A13B-2BBECA16A2AB}"/>
    <hyperlink ref="AT12" location="'Apparatus Sheet (7)'!A1" display="'Apparatus Sheet (7)'!A1" xr:uid="{505FB826-C726-41C6-BD61-B0575AC41218}"/>
    <hyperlink ref="AV12" location="'Apparatus Sheet (22)'!A1" display="'Apparatus Sheet (22)'!A1" xr:uid="{D462B01D-53EC-4157-9A75-F3043E3A5747}"/>
    <hyperlink ref="AT13" location="'Apparatus Sheet (8)'!A1" display="'Apparatus Sheet (8)'!A1" xr:uid="{2BA5A9AA-C4C0-4F4C-9E58-29D3A2033737}"/>
    <hyperlink ref="AV13" location="'Apparatus Sheet (23)'!A1" display="'Apparatus Sheet (23)'!A1" xr:uid="{F01FF5C0-23F5-4A27-9E6B-C74F0BFBE60F}"/>
    <hyperlink ref="AT14" location="'Apparatus Sheet (9)'!A1" display="'Apparatus Sheet (9)'!A1" xr:uid="{A751EDE2-A79F-4992-9DD5-F3D277C1A135}"/>
    <hyperlink ref="AV14" location="'Apparatus Sheet (24)'!A1" display="'Apparatus Sheet (24)'!A1" xr:uid="{396592D3-7AE1-49F3-A547-3355270A6781}"/>
    <hyperlink ref="AT15" location="'Apparatus Sheet (10)'!A1" display="'Apparatus Sheet (10)'!A1" xr:uid="{58E8850F-8449-4B41-8E73-EC2FC35FDBF6}"/>
    <hyperlink ref="AV15" location="'Apparatus Sheet (25)'!A1" display="'Apparatus Sheet (25)'!A1" xr:uid="{0F62C8E9-31A0-4645-BDA4-19B415020434}"/>
    <hyperlink ref="AT16" location="'Apparatus Sheet (11)'!A1" display="'Apparatus Sheet (11)'!A1" xr:uid="{E006F560-D376-4C0C-B90B-F43EA2E41216}"/>
    <hyperlink ref="AV16" location="'Apparatus Sheet (26)'!A1" display="'Apparatus Sheet (26)'!A1" xr:uid="{DFB20EE9-DDD3-419A-A48D-A845038C9B86}"/>
    <hyperlink ref="AT17" location="'Apparatus Sheet (12)'!A1" display="'Apparatus Sheet (12)'!A1" xr:uid="{6E8B39B4-3A73-4CF5-BE25-254140F44C67}"/>
    <hyperlink ref="AV17" location="'Apparatus Sheet (27)'!A1" display="'Apparatus Sheet (27)'!A1" xr:uid="{1C9F8861-03A8-4164-B7B1-C9BF14BDC475}"/>
    <hyperlink ref="AT18" location="'Apparatus Sheet (13)'!A1" display="'Apparatus Sheet (13)'!A1" xr:uid="{F14AE6D8-8B1F-4EE8-9515-07684A0D4239}"/>
    <hyperlink ref="AV18" location="'Apparatus Sheet (28)'!A1" display="'Apparatus Sheet (28)'!A1" xr:uid="{5D0B5D28-7388-4B78-A554-270695ECFFA0}"/>
    <hyperlink ref="AT19" location="'Apparatus Sheet (14)'!A1" display="'Apparatus Sheet (14)'!A1" xr:uid="{3997C452-C2DC-4391-BBFC-11DB1F99659A}"/>
    <hyperlink ref="AV19" location="'Apparatus Sheet (29)'!A1" display="'Apparatus Sheet (29)'!A1" xr:uid="{F8233352-4CB8-4C55-AAA2-73257105DAB6}"/>
    <hyperlink ref="AT20" location="'Apparatus Sheet (15)'!A1" display="'Apparatus Sheet (15)'!A1" xr:uid="{E5DED8D8-635B-42EE-A679-913117881F72}"/>
    <hyperlink ref="AV20" location="'Apparatus Sheet (30)'!A1" display="'Apparatus Sheet (30)'!A1" xr:uid="{97EAF668-270A-41D6-8D04-737C9E501411}"/>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8BAB179E-E030-45FA-9ADF-7DA3CC501677}">
          <x14:formula1>
            <xm:f>'Fire Station Info 1-5'!$AA$3:$AA$28</xm:f>
          </x14:formula1>
          <xm:sqref>AB3:AP3</xm:sqref>
        </x14:dataValidation>
      </x14:dataValidations>
    </ext>
  </extLst>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B439B-39EE-4A38-B033-2F006AA45FCC}">
  <sheetPr>
    <tabColor theme="2" tint="-0.89999084444715716"/>
    <pageSetUpPr fitToPage="1"/>
  </sheetPr>
  <dimension ref="C1:BP44"/>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1065</v>
      </c>
      <c r="AL1" s="1539"/>
      <c r="AM1" s="1539"/>
      <c r="AN1" s="1539"/>
      <c r="AO1" s="1539"/>
      <c r="AP1" s="1539"/>
      <c r="BD1" s="692"/>
    </row>
    <row r="2" spans="3:68" ht="19.2"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2"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2"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2"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AX5" s="809"/>
      <c r="BD5" s="132"/>
      <c r="BE5" s="133"/>
      <c r="BF5" s="133"/>
      <c r="BG5" s="134"/>
      <c r="BH5" s="133"/>
      <c r="BK5" s="5">
        <v>1250</v>
      </c>
      <c r="BL5" s="5" t="s">
        <v>41</v>
      </c>
      <c r="BM5" s="5" t="s">
        <v>266</v>
      </c>
      <c r="BN5" s="5" t="s">
        <v>267</v>
      </c>
      <c r="BP5" s="5" t="s">
        <v>257</v>
      </c>
    </row>
    <row r="6" spans="3:68" s="5" customFormat="1" ht="19.2"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2"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2"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2"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2"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2"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2"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2"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2"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2"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2"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7" s="5" customFormat="1" ht="19.2"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7" s="5" customFormat="1" ht="19.2"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c r="BE18" s="111"/>
    </row>
    <row r="19" spans="3:57" s="5" customFormat="1" ht="19.2"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7" s="5" customFormat="1" ht="19.2"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7" s="5" customFormat="1" ht="19.2"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7" s="5" customFormat="1" ht="19.2"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7" s="5" customFormat="1" ht="19.2"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7" s="5" customFormat="1" ht="19.2"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7" s="5" customFormat="1" ht="19.2"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7" s="5" customFormat="1" ht="19.2"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7" s="5" customFormat="1" ht="19.2"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7" s="5" customFormat="1" ht="19.2"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7" s="5" customFormat="1" ht="19.2"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7" s="5" customFormat="1" ht="19.2"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7" s="5" customFormat="1" ht="19.2"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7" s="5" customFormat="1" ht="19.2"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2"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2"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2"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2"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2"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2"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2"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2"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2"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2"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2"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3MujhFULC/yS7f3M7J2GSSRhq/BxVA+TDB9FDnDpWTTIXjSePqKxhAlmlir6x0pLY6q2CvQd7/uCCJs0t1eDMg==" saltValue="g3iwBMA1khuimCM73DJd1Q=="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whole" errorStyle="information" allowBlank="1" showInputMessage="1" showErrorMessage="1" error="This cell must be a number" sqref="T19:V20 T15:V17 T22:V22 T25:V31 T33:V33 T37:V37 T39:V41 T43:V43 AN20:AP24 AN14:AP18" xr:uid="{FB1C3201-0C25-4236-B754-01B95781FEAE}">
      <formula1>0</formula1>
      <formula2>5000</formula2>
    </dataValidation>
    <dataValidation type="list" allowBlank="1" showInputMessage="1" showErrorMessage="1" sqref="AD2:AH2" xr:uid="{CC6ED940-00CE-4C42-B027-051BB30AD3C8}">
      <formula1>$BP$4:$BP$13</formula1>
    </dataValidation>
    <dataValidation type="list" allowBlank="1" showInputMessage="1" showErrorMessage="1" sqref="AN26:AP35" xr:uid="{DF202927-2B3B-4FD9-BE83-DD75C2BD342F}">
      <formula1>$BL$3:$BL$5</formula1>
    </dataValidation>
    <dataValidation type="list" allowBlank="1" showInputMessage="1" showErrorMessage="1" sqref="AI11" xr:uid="{364178AD-ED9D-427B-8DD5-D9DADC0FC1FD}">
      <formula1>$BM$4:$BM$8</formula1>
    </dataValidation>
    <dataValidation type="list" allowBlank="1" showInputMessage="1" showErrorMessage="1" sqref="K11:N11" xr:uid="{B3365368-DCE2-4775-998B-03360224081C}">
      <formula1>$BM$9:$BM$11</formula1>
    </dataValidation>
    <dataValidation type="list" allowBlank="1" showInputMessage="1" showErrorMessage="1" sqref="AO5:AP5 W37:W38" xr:uid="{065E0B68-E007-4F58-9A75-DBD76780527B}">
      <formula1>$BL$4:$BL$5</formula1>
    </dataValidation>
  </dataValidations>
  <hyperlinks>
    <hyperlink ref="AT6" location="'Apparatus Sheet'!A1" display="'Apparatus Sheet'!A1" xr:uid="{06D71268-0788-4237-9CAF-06A7ADC157E5}"/>
    <hyperlink ref="AV6" location="'Apparatus Sheet (16)'!A1" display="'Apparatus Sheet (16)'!A1" xr:uid="{B7B82D30-C3D3-457B-8FB0-0838CD732C8E}"/>
    <hyperlink ref="AT7" location="'Apparatus Sheet (2)'!A1" display="'Apparatus Sheet (2)'!A1" xr:uid="{F5A84D3E-A547-4090-ACB0-EF5A59820BCA}"/>
    <hyperlink ref="AV7" location="'Apparatus Sheet (17)'!A1" display="'Apparatus Sheet (17)'!A1" xr:uid="{2C95230E-B3D2-4366-B44F-2F95A7F9725D}"/>
    <hyperlink ref="AT8" location="'Apparatus Sheet (21)'!A1" display="'Apparatus Sheet (21)'!A1" xr:uid="{3EAB69D1-7AF0-4FBF-AD61-13E2F70B37BB}"/>
    <hyperlink ref="AV8" location="'Apparatus Sheet (18)'!A1" display="'Apparatus Sheet (18)'!A1" xr:uid="{AD2AAFC1-C727-4F7A-8E20-EFB96933836A}"/>
    <hyperlink ref="AT9" location="'Apparatus Sheet (4)'!A1" display="'Apparatus Sheet (4)'!A1" xr:uid="{5C855D46-CD69-4477-83FB-C11D0D1FF902}"/>
    <hyperlink ref="AV9" location="'Apparatus Sheet (19)'!A1" display="'Apparatus Sheet (19)'!A1" xr:uid="{F10585FA-50BC-4434-954C-615D7F5176EA}"/>
    <hyperlink ref="AT10" location="'Apparatus Sheet (5)'!A1" display="'Apparatus Sheet (5)'!A1" xr:uid="{8D99B0B6-373B-4686-BF32-A43360841943}"/>
    <hyperlink ref="AV10" location="'Apparatus Sheet (20)'!A1" display="'Apparatus Sheet (20)'!A1" xr:uid="{4996D0FD-B228-4A53-9A53-10DCBA929065}"/>
    <hyperlink ref="AT11" location="'Apparatus Sheet (6)'!A1" display="'Apparatus Sheet (6)'!A1" xr:uid="{7B65D4A0-33D1-4F81-83B1-516078814F18}"/>
    <hyperlink ref="AV11" location="'Apparatus Sheet (21)'!A1" display="'Apparatus Sheet (21)'!A1" xr:uid="{7FF57EBF-1E65-4D5C-9EED-5F90A45377F4}"/>
    <hyperlink ref="AT12" location="'Apparatus Sheet (7)'!A1" display="'Apparatus Sheet (7)'!A1" xr:uid="{73D06ADB-ECF7-4000-B693-DEB794A38F23}"/>
    <hyperlink ref="AV12" location="'Apparatus Sheet (22)'!A1" display="'Apparatus Sheet (22)'!A1" xr:uid="{5B44EA07-9EEB-4158-AA91-72D54F61875A}"/>
    <hyperlink ref="AT13" location="'Apparatus Sheet (8)'!A1" display="'Apparatus Sheet (8)'!A1" xr:uid="{2E26144C-2559-4987-AD6F-D3E2C618E107}"/>
    <hyperlink ref="AV13" location="'Apparatus Sheet (23)'!A1" display="'Apparatus Sheet (23)'!A1" xr:uid="{F0AE8048-F9A2-400B-A405-790311DCFCC6}"/>
    <hyperlink ref="AT14" location="'Apparatus Sheet (9)'!A1" display="'Apparatus Sheet (9)'!A1" xr:uid="{69D1EFE7-D677-427C-B1DB-53B3FACAB67E}"/>
    <hyperlink ref="AV14" location="'Apparatus Sheet (24)'!A1" display="'Apparatus Sheet (24)'!A1" xr:uid="{98136BDE-EA9B-4FB1-9661-ACB46F72C746}"/>
    <hyperlink ref="AT15" location="'Apparatus Sheet (10)'!A1" display="'Apparatus Sheet (10)'!A1" xr:uid="{F38430B1-F319-4A9C-9246-E819B2720642}"/>
    <hyperlink ref="AV15" location="'Apparatus Sheet (25)'!A1" display="'Apparatus Sheet (25)'!A1" xr:uid="{054ECE7A-F7E7-40C6-98EA-D5AA32C62D3D}"/>
    <hyperlink ref="AT16" location="'Apparatus Sheet (11)'!A1" display="'Apparatus Sheet (11)'!A1" xr:uid="{D739E15C-ACA9-4BE8-93CC-4D0ACDDF41C5}"/>
    <hyperlink ref="AV16" location="'Apparatus Sheet (26)'!A1" display="'Apparatus Sheet (26)'!A1" xr:uid="{5B13298B-7203-43E6-BD82-E27E31C24E81}"/>
    <hyperlink ref="AT17" location="'Apparatus Sheet (12)'!A1" display="'Apparatus Sheet (12)'!A1" xr:uid="{F8070BD1-9E5E-4BAD-AD98-52C7037497B0}"/>
    <hyperlink ref="AV17" location="'Apparatus Sheet (27)'!A1" display="'Apparatus Sheet (27)'!A1" xr:uid="{DB73F2FB-6438-4680-8B39-B1EBCF46DEF8}"/>
    <hyperlink ref="AT18" location="'Apparatus Sheet (13)'!A1" display="'Apparatus Sheet (13)'!A1" xr:uid="{C87A711A-F2DB-4B2D-8EB3-157BFC061C60}"/>
    <hyperlink ref="AV18" location="'Apparatus Sheet (28)'!A1" display="'Apparatus Sheet (28)'!A1" xr:uid="{11F9B798-36E0-4739-83F9-EE9D405ADF10}"/>
    <hyperlink ref="AT19" location="'Apparatus Sheet (14)'!A1" display="'Apparatus Sheet (14)'!A1" xr:uid="{00CE8A19-5ED1-406D-B542-985AAB93C722}"/>
    <hyperlink ref="AV19" location="'Apparatus Sheet (29)'!A1" display="'Apparatus Sheet (29)'!A1" xr:uid="{1F7107BC-69B9-43C3-B3D9-FF451781A52E}"/>
    <hyperlink ref="AT20" location="'Apparatus Sheet (15)'!A1" display="'Apparatus Sheet (15)'!A1" xr:uid="{6DB912FE-BF7E-407E-B19D-DA9C72EF8722}"/>
    <hyperlink ref="AV20" location="'Apparatus Sheet (30)'!A1" display="'Apparatus Sheet (30)'!A1" xr:uid="{3DB030C5-3D2D-4389-B495-64F6E92D98CD}"/>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6E11F902-425D-416E-8DA1-42152EB25316}">
          <x14:formula1>
            <xm:f>'Fire Station Info 1-5'!$AA$3:$AA$28</xm:f>
          </x14:formula1>
          <xm:sqref>AB3:AP3</xm:sqref>
        </x14:dataValidation>
      </x14:dataValidations>
    </ext>
  </extLs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3F351-1624-4498-A304-79F6BFD10C42}">
  <sheetPr>
    <tabColor theme="2" tint="-0.89999084444715716"/>
    <pageSetUpPr fitToPage="1"/>
  </sheetPr>
  <dimension ref="C1:BP44"/>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1064</v>
      </c>
      <c r="AL1" s="1539"/>
      <c r="AM1" s="1539"/>
      <c r="AN1" s="1539"/>
      <c r="AO1" s="1539"/>
      <c r="AP1" s="1539"/>
      <c r="BD1" s="692"/>
    </row>
    <row r="2" spans="3:68" ht="19.2"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2"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2"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2"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AX5" s="809"/>
      <c r="BD5" s="132"/>
      <c r="BE5" s="133"/>
      <c r="BF5" s="133"/>
      <c r="BG5" s="134"/>
      <c r="BH5" s="133"/>
      <c r="BK5" s="5">
        <v>1250</v>
      </c>
      <c r="BL5" s="5" t="s">
        <v>41</v>
      </c>
      <c r="BM5" s="5" t="s">
        <v>266</v>
      </c>
      <c r="BN5" s="5" t="s">
        <v>267</v>
      </c>
      <c r="BP5" s="5" t="s">
        <v>257</v>
      </c>
    </row>
    <row r="6" spans="3:68" s="5" customFormat="1" ht="19.2"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2"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2"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2"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2"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2"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2"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2"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2"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2"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2"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7" s="5" customFormat="1" ht="19.2"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7" s="5" customFormat="1" ht="19.2"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c r="BE18" s="111"/>
    </row>
    <row r="19" spans="3:57" s="5" customFormat="1" ht="19.2"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7" s="5" customFormat="1" ht="19.2"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7" s="5" customFormat="1" ht="19.2"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7" s="5" customFormat="1" ht="19.2"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7" s="5" customFormat="1" ht="19.2"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7" s="5" customFormat="1" ht="19.2"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7" s="5" customFormat="1" ht="19.2"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7" s="5" customFormat="1" ht="19.2"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7" s="5" customFormat="1" ht="19.2"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7" s="5" customFormat="1" ht="19.2"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7" s="5" customFormat="1" ht="19.2"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7" s="5" customFormat="1" ht="19.2"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7" s="5" customFormat="1" ht="19.2"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7" s="5" customFormat="1" ht="19.2"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2"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2"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2"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2"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2"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2"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2"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2"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2"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2"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2"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MpFY05BLUazQhl8qjs2MUoiP3dr2R11oJXaXrSr488OLJtmS6wyW6muws/3X8QFTnSecY4OprekvySRk1t79wA==" saltValue="Nhwjj1lGsCBaiyq6hNkhyg=="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list" allowBlank="1" showInputMessage="1" showErrorMessage="1" sqref="AO5:AP5 W37:W38" xr:uid="{ACF91EB3-A7C9-4921-8B7E-7C6F7173DE33}">
      <formula1>$BL$4:$BL$5</formula1>
    </dataValidation>
    <dataValidation type="list" allowBlank="1" showInputMessage="1" showErrorMessage="1" sqref="K11:N11" xr:uid="{65D4F223-C192-40B6-8D6A-098081392C34}">
      <formula1>$BM$9:$BM$11</formula1>
    </dataValidation>
    <dataValidation type="list" allowBlank="1" showInputMessage="1" showErrorMessage="1" sqref="AI11" xr:uid="{8F7B75CD-B427-4B8E-AD0A-30DB71F3AD61}">
      <formula1>$BM$4:$BM$8</formula1>
    </dataValidation>
    <dataValidation type="list" allowBlank="1" showInputMessage="1" showErrorMessage="1" sqref="AN26:AP35" xr:uid="{01436EC9-2569-40C6-A4F5-9876E8085C2C}">
      <formula1>$BL$3:$BL$5</formula1>
    </dataValidation>
    <dataValidation type="list" allowBlank="1" showInputMessage="1" showErrorMessage="1" sqref="AD2:AH2" xr:uid="{46A16176-88C0-42CD-92B9-7C9BE7E3418F}">
      <formula1>$BP$4:$BP$13</formula1>
    </dataValidation>
    <dataValidation type="whole" errorStyle="information" allowBlank="1" showInputMessage="1" showErrorMessage="1" error="This cell must be a number" sqref="T19:V20 T15:V17 T22:V22 T25:V31 T33:V33 T37:V37 T39:V41 T43:V43 AN20:AP24 AN14:AP18" xr:uid="{83A37C12-888A-452F-A999-AC20065BE0A5}">
      <formula1>0</formula1>
      <formula2>5000</formula2>
    </dataValidation>
  </dataValidations>
  <hyperlinks>
    <hyperlink ref="AT6" location="'Apparatus Sheet'!A1" display="'Apparatus Sheet'!A1" xr:uid="{FC2E1E04-8D2B-4B5D-9650-A799C0EDA692}"/>
    <hyperlink ref="AV6" location="'Apparatus Sheet (16)'!A1" display="'Apparatus Sheet (16)'!A1" xr:uid="{77684B30-DF43-4D01-9D1D-C441B649A482}"/>
    <hyperlink ref="AT7" location="'Apparatus Sheet (2)'!A1" display="'Apparatus Sheet (2)'!A1" xr:uid="{1AB825C1-7A0B-4574-81F5-E5A73D6CC42D}"/>
    <hyperlink ref="AV7" location="'Apparatus Sheet (17)'!A1" display="'Apparatus Sheet (17)'!A1" xr:uid="{438AE205-F9F5-412D-B89C-1C38DCD20E16}"/>
    <hyperlink ref="AT8" location="'Apparatus Sheet (22)'!A1" display="'Apparatus Sheet (22)'!A1" xr:uid="{1BE178D8-DFDB-4467-AD3E-E33455B6E528}"/>
    <hyperlink ref="AV8" location="'Apparatus Sheet (18)'!A1" display="'Apparatus Sheet (18)'!A1" xr:uid="{84AED551-D1C0-4E55-AC1B-1CF895B16D47}"/>
    <hyperlink ref="AT9" location="'Apparatus Sheet (4)'!A1" display="'Apparatus Sheet (4)'!A1" xr:uid="{48590B1D-2CF8-40DE-A7A5-1B42F370FF7C}"/>
    <hyperlink ref="AV9" location="'Apparatus Sheet (19)'!A1" display="'Apparatus Sheet (19)'!A1" xr:uid="{9B8A0355-6571-4FA7-8692-9D199C2BEAF8}"/>
    <hyperlink ref="AT10" location="'Apparatus Sheet (5)'!A1" display="'Apparatus Sheet (5)'!A1" xr:uid="{40B2F6E4-F13A-40B6-821B-D91EAE05FDF6}"/>
    <hyperlink ref="AV10" location="'Apparatus Sheet (20)'!A1" display="'Apparatus Sheet (20)'!A1" xr:uid="{12D2B8FE-D623-49B1-A0D3-4197C91B4C42}"/>
    <hyperlink ref="AT11" location="'Apparatus Sheet (6)'!A1" display="'Apparatus Sheet (6)'!A1" xr:uid="{E81DB1CE-9BDB-41A2-8696-0C7A764A5D41}"/>
    <hyperlink ref="AV11" location="'Apparatus Sheet (21)'!A1" display="'Apparatus Sheet (21)'!A1" xr:uid="{E6F5C9D7-7A3E-4AF4-9446-8114A9E427D6}"/>
    <hyperlink ref="AT12" location="'Apparatus Sheet (7)'!A1" display="'Apparatus Sheet (7)'!A1" xr:uid="{68A4888B-E70C-4A02-8FE4-B2A19AD17D1C}"/>
    <hyperlink ref="AV12" location="'Apparatus Sheet (22)'!A1" display="'Apparatus Sheet (22)'!A1" xr:uid="{65E9FD77-BC6B-45C2-983E-0A72D664BDC8}"/>
    <hyperlink ref="AT13" location="'Apparatus Sheet (8)'!A1" display="'Apparatus Sheet (8)'!A1" xr:uid="{80656028-0B84-4FC2-A33C-5243BD425BB2}"/>
    <hyperlink ref="AV13" location="'Apparatus Sheet (23)'!A1" display="'Apparatus Sheet (23)'!A1" xr:uid="{CA0C2EA1-DB21-47EF-ABCC-22A108699209}"/>
    <hyperlink ref="AT14" location="'Apparatus Sheet (9)'!A1" display="'Apparatus Sheet (9)'!A1" xr:uid="{F7718CD7-BDBD-40F3-A87F-BFBE4D8990B4}"/>
    <hyperlink ref="AV14" location="'Apparatus Sheet (24)'!A1" display="'Apparatus Sheet (24)'!A1" xr:uid="{335CC1DC-63B7-4530-98C2-A9452A39BDFF}"/>
    <hyperlink ref="AT15" location="'Apparatus Sheet (10)'!A1" display="'Apparatus Sheet (10)'!A1" xr:uid="{C4ABBBD0-26AE-4800-B821-194ED504B6F5}"/>
    <hyperlink ref="AV15" location="'Apparatus Sheet (25)'!A1" display="'Apparatus Sheet (25)'!A1" xr:uid="{A163B6D6-71D8-4370-A03B-5EA98B6365E3}"/>
    <hyperlink ref="AT16" location="'Apparatus Sheet (11)'!A1" display="'Apparatus Sheet (11)'!A1" xr:uid="{1D1930C0-072A-47B8-9079-4F429F02337D}"/>
    <hyperlink ref="AV16" location="'Apparatus Sheet (26)'!A1" display="'Apparatus Sheet (26)'!A1" xr:uid="{1725D957-A124-41E5-8FBB-B66EDBCB6D87}"/>
    <hyperlink ref="AT17" location="'Apparatus Sheet (12)'!A1" display="'Apparatus Sheet (12)'!A1" xr:uid="{118259E7-45D3-44AB-90E8-CB9D89832AAE}"/>
    <hyperlink ref="AV17" location="'Apparatus Sheet (27)'!A1" display="'Apparatus Sheet (27)'!A1" xr:uid="{0137656B-618A-463C-956B-67FC464598EE}"/>
    <hyperlink ref="AT18" location="'Apparatus Sheet (13)'!A1" display="'Apparatus Sheet (13)'!A1" xr:uid="{59AEB319-57DC-4FD1-A19F-8863348452E1}"/>
    <hyperlink ref="AV18" location="'Apparatus Sheet (28)'!A1" display="'Apparatus Sheet (28)'!A1" xr:uid="{5EF57A7C-9098-41B4-91A7-F127EDB50E01}"/>
    <hyperlink ref="AT19" location="'Apparatus Sheet (14)'!A1" display="'Apparatus Sheet (14)'!A1" xr:uid="{5FE4F619-5DC2-4138-ADF0-36476D793299}"/>
    <hyperlink ref="AV19" location="'Apparatus Sheet (29)'!A1" display="'Apparatus Sheet (29)'!A1" xr:uid="{7758C7E5-6E29-4C82-9A4A-305EBF15C3C9}"/>
    <hyperlink ref="AT20" location="'Apparatus Sheet (15)'!A1" display="'Apparatus Sheet (15)'!A1" xr:uid="{ECF0445E-DBC7-42EA-9EBA-744BA8EE223B}"/>
    <hyperlink ref="AV20" location="'Apparatus Sheet (30)'!A1" display="'Apparatus Sheet (30)'!A1" xr:uid="{DC3B6686-DF86-4323-90D4-40B37833FF80}"/>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35011FE9-DA52-43FD-BA32-32A073196F95}">
          <x14:formula1>
            <xm:f>'Fire Station Info 1-5'!$AA$3:$AA$28</xm:f>
          </x14:formula1>
          <xm:sqref>AB3:AP3</xm:sqref>
        </x14:dataValidation>
      </x14:dataValidations>
    </ext>
  </extLst>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E5134-D777-43DD-9637-5A0A764C6D1C}">
  <sheetPr>
    <tabColor theme="2" tint="-0.89999084444715716"/>
    <pageSetUpPr fitToPage="1"/>
  </sheetPr>
  <dimension ref="C1:BP44"/>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1063</v>
      </c>
      <c r="AL1" s="1539"/>
      <c r="AM1" s="1539"/>
      <c r="AN1" s="1539"/>
      <c r="AO1" s="1539"/>
      <c r="AP1" s="1539"/>
      <c r="BD1" s="692"/>
    </row>
    <row r="2" spans="3:68" ht="19.2"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2"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2"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2"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AX5" s="809"/>
      <c r="BD5" s="132"/>
      <c r="BE5" s="133"/>
      <c r="BF5" s="133"/>
      <c r="BG5" s="134"/>
      <c r="BH5" s="133"/>
      <c r="BK5" s="5">
        <v>1250</v>
      </c>
      <c r="BL5" s="5" t="s">
        <v>41</v>
      </c>
      <c r="BM5" s="5" t="s">
        <v>266</v>
      </c>
      <c r="BN5" s="5" t="s">
        <v>267</v>
      </c>
      <c r="BP5" s="5" t="s">
        <v>257</v>
      </c>
    </row>
    <row r="6" spans="3:68" s="5" customFormat="1" ht="19.2"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2"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2"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2"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2"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2"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2"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2"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2"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2"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2"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7" s="5" customFormat="1" ht="19.2"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7" s="5" customFormat="1" ht="19.2"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c r="BE18" s="111"/>
    </row>
    <row r="19" spans="3:57" s="5" customFormat="1" ht="19.2"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7" s="5" customFormat="1" ht="19.2"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7" s="5" customFormat="1" ht="19.2"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7" s="5" customFormat="1" ht="19.2"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7" s="5" customFormat="1" ht="19.2"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7" s="5" customFormat="1" ht="19.2"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7" s="5" customFormat="1" ht="19.2"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7" s="5" customFormat="1" ht="19.2"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7" s="5" customFormat="1" ht="19.2"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7" s="5" customFormat="1" ht="19.2"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7" s="5" customFormat="1" ht="19.2"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7" s="5" customFormat="1" ht="19.2"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7" s="5" customFormat="1" ht="19.2"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7" s="5" customFormat="1" ht="19.2"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2"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2"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2"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2"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2"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2"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2"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2"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2"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2"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2"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2p+0LPJDSEiJ3bmbqv4RwJnbTanxtiSWQqCl2GYRv/+TLx+tk6skglb2Jzk4EzXAPaMum3t87zvTf0qZyCQdgQ==" saltValue="7ViJ//4mAzkG3j+xh0AVCw=="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list" allowBlank="1" showInputMessage="1" showErrorMessage="1" sqref="AO5:AP5 W37:W38" xr:uid="{B27405F6-9FFD-4776-942E-85ABDC0060DF}">
      <formula1>$BL$4:$BL$5</formula1>
    </dataValidation>
    <dataValidation type="list" allowBlank="1" showInputMessage="1" showErrorMessage="1" sqref="K11:N11" xr:uid="{15DA254F-C9C9-46C9-A5CD-91983DB44352}">
      <formula1>$BM$9:$BM$11</formula1>
    </dataValidation>
    <dataValidation type="list" allowBlank="1" showInputMessage="1" showErrorMessage="1" sqref="AI11" xr:uid="{E1567E6F-5F89-466E-8E4F-63BBEEDF6301}">
      <formula1>$BM$4:$BM$8</formula1>
    </dataValidation>
    <dataValidation type="list" allowBlank="1" showInputMessage="1" showErrorMessage="1" sqref="AN26:AP35" xr:uid="{ECA529A5-FF4C-46C2-9B52-34D91F4C0E44}">
      <formula1>$BL$3:$BL$5</formula1>
    </dataValidation>
    <dataValidation type="list" allowBlank="1" showInputMessage="1" showErrorMessage="1" sqref="AD2:AH2" xr:uid="{856EECDB-B505-4191-81F4-19A7ED45D773}">
      <formula1>$BP$4:$BP$13</formula1>
    </dataValidation>
    <dataValidation type="whole" errorStyle="information" allowBlank="1" showInputMessage="1" showErrorMessage="1" error="This cell must be a number" sqref="T19:V20 T15:V17 T22:V22 T25:V31 T33:V33 T37:V37 T39:V41 T43:V43 AN20:AP24 AN14:AP18" xr:uid="{6B98DFA3-6B74-4F72-9366-C8D2B0674C51}">
      <formula1>0</formula1>
      <formula2>5000</formula2>
    </dataValidation>
  </dataValidations>
  <hyperlinks>
    <hyperlink ref="AT6" location="'Apparatus Sheet'!A1" display="'Apparatus Sheet'!A1" xr:uid="{2F2DA140-24B5-47E6-9145-F1A38D60828C}"/>
    <hyperlink ref="AV6" location="'Apparatus Sheet (16)'!A1" display="'Apparatus Sheet (16)'!A1" xr:uid="{2D189EFE-46B5-45BC-AA6B-0EC6ADCE5108}"/>
    <hyperlink ref="AT7" location="'Apparatus Sheet (2)'!A1" display="'Apparatus Sheet (2)'!A1" xr:uid="{E8D94E02-FDBA-4FB8-B5CC-A048EB3C0C68}"/>
    <hyperlink ref="AV7" location="'Apparatus Sheet (17)'!A1" display="'Apparatus Sheet (17)'!A1" xr:uid="{D0D2D495-1D6A-442B-B012-106EEC398748}"/>
    <hyperlink ref="AT8" location="'Apparatus Sheet (23)'!A1" display="'Apparatus Sheet (23)'!A1" xr:uid="{38EE4631-273D-4154-89BF-62EB2BD3D77C}"/>
    <hyperlink ref="AV8" location="'Apparatus Sheet (18)'!A1" display="'Apparatus Sheet (18)'!A1" xr:uid="{B2149300-803E-4285-85F7-664D1D4F0AC8}"/>
    <hyperlink ref="AT9" location="'Apparatus Sheet (4)'!A1" display="'Apparatus Sheet (4)'!A1" xr:uid="{48BF996A-6A0D-4FE6-9127-29BEF87EE34C}"/>
    <hyperlink ref="AV9" location="'Apparatus Sheet (19)'!A1" display="'Apparatus Sheet (19)'!A1" xr:uid="{01BAB4A8-ACAC-4C9C-8846-34AB89EEB07E}"/>
    <hyperlink ref="AT10" location="'Apparatus Sheet (5)'!A1" display="'Apparatus Sheet (5)'!A1" xr:uid="{8305C1B5-E950-48D9-97BF-0E1779CF7600}"/>
    <hyperlink ref="AV10" location="'Apparatus Sheet (20)'!A1" display="'Apparatus Sheet (20)'!A1" xr:uid="{A3B184E0-33E9-4D9D-A46A-9C8AE02FCA0A}"/>
    <hyperlink ref="AT11" location="'Apparatus Sheet (6)'!A1" display="'Apparatus Sheet (6)'!A1" xr:uid="{C72663FB-2378-4A86-ABC8-3432F565F52C}"/>
    <hyperlink ref="AV11" location="'Apparatus Sheet (21)'!A1" display="'Apparatus Sheet (21)'!A1" xr:uid="{AFFF95BA-D49D-4734-B873-6C77ADE04143}"/>
    <hyperlink ref="AT12" location="'Apparatus Sheet (7)'!A1" display="'Apparatus Sheet (7)'!A1" xr:uid="{13B02F23-0586-4CDB-AD2D-A293C27756F7}"/>
    <hyperlink ref="AV12" location="'Apparatus Sheet (22)'!A1" display="'Apparatus Sheet (22)'!A1" xr:uid="{2B8D72D6-1BBB-43EC-88E8-CACD84DF15F2}"/>
    <hyperlink ref="AT13" location="'Apparatus Sheet (8)'!A1" display="'Apparatus Sheet (8)'!A1" xr:uid="{1894BD5E-41FE-41F9-9132-E972A6C06F64}"/>
    <hyperlink ref="AV13" location="'Apparatus Sheet (23)'!A1" display="'Apparatus Sheet (23)'!A1" xr:uid="{90576D1C-F2E2-4BDE-BA67-C6E43C5A1DDA}"/>
    <hyperlink ref="AT14" location="'Apparatus Sheet (9)'!A1" display="'Apparatus Sheet (9)'!A1" xr:uid="{7A763C52-5BE5-45A9-B754-380AA1FDD3CA}"/>
    <hyperlink ref="AV14" location="'Apparatus Sheet (24)'!A1" display="'Apparatus Sheet (24)'!A1" xr:uid="{D6A2E06D-3A8A-4F89-BA80-42C536EAD863}"/>
    <hyperlink ref="AT15" location="'Apparatus Sheet (10)'!A1" display="'Apparatus Sheet (10)'!A1" xr:uid="{931C30A4-E1C0-4B74-AE34-8163AC1A91CD}"/>
    <hyperlink ref="AV15" location="'Apparatus Sheet (25)'!A1" display="'Apparatus Sheet (25)'!A1" xr:uid="{FAD35D5F-5C4A-4711-A165-08727AD3518C}"/>
    <hyperlink ref="AT16" location="'Apparatus Sheet (11)'!A1" display="'Apparatus Sheet (11)'!A1" xr:uid="{5C28B82E-B242-48DD-838D-72DF72F19C13}"/>
    <hyperlink ref="AV16" location="'Apparatus Sheet (26)'!A1" display="'Apparatus Sheet (26)'!A1" xr:uid="{597C6098-0681-4C92-B7B6-7FF633715F43}"/>
    <hyperlink ref="AT17" location="'Apparatus Sheet (12)'!A1" display="'Apparatus Sheet (12)'!A1" xr:uid="{BFDF5FDA-32EF-43A2-B261-875C133BF1CB}"/>
    <hyperlink ref="AV17" location="'Apparatus Sheet (27)'!A1" display="'Apparatus Sheet (27)'!A1" xr:uid="{7B82C1C9-2B68-4990-82B2-55EFC14B0533}"/>
    <hyperlink ref="AT18" location="'Apparatus Sheet (13)'!A1" display="'Apparatus Sheet (13)'!A1" xr:uid="{06DD0C48-2CC3-4D17-A101-9E3BCCDE5233}"/>
    <hyperlink ref="AV18" location="'Apparatus Sheet (28)'!A1" display="'Apparatus Sheet (28)'!A1" xr:uid="{9F25E9B4-9386-4CB5-9C57-14A807611027}"/>
    <hyperlink ref="AT19" location="'Apparatus Sheet (14)'!A1" display="'Apparatus Sheet (14)'!A1" xr:uid="{56E9D222-6FD7-44C1-B4CF-4778024B7172}"/>
    <hyperlink ref="AV19" location="'Apparatus Sheet (29)'!A1" display="'Apparatus Sheet (29)'!A1" xr:uid="{212CAF3A-14A7-4B49-A98F-936E72444CA3}"/>
    <hyperlink ref="AT20" location="'Apparatus Sheet (15)'!A1" display="'Apparatus Sheet (15)'!A1" xr:uid="{259AF3FC-58B6-4623-9F8E-2382D67604E1}"/>
    <hyperlink ref="AV20" location="'Apparatus Sheet (30)'!A1" display="'Apparatus Sheet (30)'!A1" xr:uid="{F4AFA017-82B7-4E17-AAD2-F499F3816201}"/>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C4F4037C-284C-4826-BC38-AC410C14E1B1}">
          <x14:formula1>
            <xm:f>'Fire Station Info 1-5'!$AA$3:$AA$28</xm:f>
          </x14:formula1>
          <xm:sqref>AB3:AP3</xm:sqref>
        </x14:dataValidation>
      </x14:dataValidations>
    </ext>
  </extLst>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B1D47-2179-4764-A857-8DA99E0F320A}">
  <sheetPr>
    <tabColor theme="2" tint="-0.89999084444715716"/>
    <pageSetUpPr fitToPage="1"/>
  </sheetPr>
  <dimension ref="C1:BP44"/>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1062</v>
      </c>
      <c r="AL1" s="1539"/>
      <c r="AM1" s="1539"/>
      <c r="AN1" s="1539"/>
      <c r="AO1" s="1539"/>
      <c r="AP1" s="1539"/>
      <c r="BD1" s="692"/>
    </row>
    <row r="2" spans="3:68" ht="19.2"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2"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2"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2"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AX5" s="809"/>
      <c r="BD5" s="132"/>
      <c r="BE5" s="133"/>
      <c r="BF5" s="133"/>
      <c r="BG5" s="134"/>
      <c r="BH5" s="133"/>
      <c r="BK5" s="5">
        <v>1250</v>
      </c>
      <c r="BL5" s="5" t="s">
        <v>41</v>
      </c>
      <c r="BM5" s="5" t="s">
        <v>266</v>
      </c>
      <c r="BN5" s="5" t="s">
        <v>267</v>
      </c>
      <c r="BP5" s="5" t="s">
        <v>257</v>
      </c>
    </row>
    <row r="6" spans="3:68" s="5" customFormat="1" ht="19.2"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2"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2"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2"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2"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2"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2"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2"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2"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2"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2"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6" s="5" customFormat="1" ht="19.2"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6" s="5" customFormat="1" ht="19.2"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row>
    <row r="19" spans="3:56" s="5" customFormat="1" ht="19.2"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6" s="5" customFormat="1" ht="19.2"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6" s="5" customFormat="1" ht="19.2"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6" s="5" customFormat="1" ht="19.2"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6" s="5" customFormat="1" ht="19.2"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6" s="5" customFormat="1" ht="19.2"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6" s="5" customFormat="1" ht="19.2"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6" s="5" customFormat="1" ht="19.2"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6" s="5" customFormat="1" ht="19.2"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6" s="5" customFormat="1" ht="19.2"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6" s="5" customFormat="1" ht="19.2"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6" s="5" customFormat="1" ht="19.2"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6" s="5" customFormat="1" ht="19.2"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6" s="5" customFormat="1" ht="19.2"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2"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2"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2"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2"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2"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2"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2"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2"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2"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2"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2"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ou1Epodr6alsag738WtSCl7euSARIVQI0nBBffSvHt/0sg2gzhZCD2ikLFJr1pp7WQ7altkYOOa5MlWFVebl1w==" saltValue="WwtfxuIav+/IpA8OelsO7w=="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whole" errorStyle="information" allowBlank="1" showInputMessage="1" showErrorMessage="1" error="This cell must be a number" sqref="T19:V20 T15:V17 T22:V22 T25:V31 T33:V33 T37:V37 T39:V41 T43:V43 AN20:AP24 AN14:AP18" xr:uid="{46259D58-CACC-4F35-88BD-072193746BB9}">
      <formula1>0</formula1>
      <formula2>5000</formula2>
    </dataValidation>
    <dataValidation type="list" allowBlank="1" showInputMessage="1" showErrorMessage="1" sqref="AD2:AH2" xr:uid="{68A67A3A-CF82-4D12-B465-4A33AF7402A7}">
      <formula1>$BP$4:$BP$13</formula1>
    </dataValidation>
    <dataValidation type="list" allowBlank="1" showInputMessage="1" showErrorMessage="1" sqref="AN26:AP35" xr:uid="{3093759B-9884-45F7-B5D0-AE5AD080B802}">
      <formula1>$BL$3:$BL$5</formula1>
    </dataValidation>
    <dataValidation type="list" allowBlank="1" showInputMessage="1" showErrorMessage="1" sqref="AI11" xr:uid="{45D4FBDE-BBF7-4AF3-9A85-75C241A7AB29}">
      <formula1>$BM$4:$BM$8</formula1>
    </dataValidation>
    <dataValidation type="list" allowBlank="1" showInputMessage="1" showErrorMessage="1" sqref="K11:N11" xr:uid="{6DF54F2A-9792-45D1-9FB8-E86572474A06}">
      <formula1>$BM$9:$BM$11</formula1>
    </dataValidation>
    <dataValidation type="list" allowBlank="1" showInputMessage="1" showErrorMessage="1" sqref="AO5:AP5 W37:W38" xr:uid="{E984205F-8D04-4CD1-8AAC-8738D29EE1FA}">
      <formula1>$BL$4:$BL$5</formula1>
    </dataValidation>
  </dataValidations>
  <hyperlinks>
    <hyperlink ref="AT6" location="'Apparatus Sheet'!A1" display="'Apparatus Sheet'!A1" xr:uid="{836F8320-BB21-4E06-81DF-3FF7D264FCFC}"/>
    <hyperlink ref="AV6" location="'Apparatus Sheet (16)'!A1" display="'Apparatus Sheet (16)'!A1" xr:uid="{B22BE526-BF93-4749-839E-6DD986C6CE6C}"/>
    <hyperlink ref="AT7" location="'Apparatus Sheet (2)'!A1" display="'Apparatus Sheet (2)'!A1" xr:uid="{5B20F921-D6E1-43DD-8DBA-B709B936CE1F}"/>
    <hyperlink ref="AV7" location="'Apparatus Sheet (17)'!A1" display="'Apparatus Sheet (17)'!A1" xr:uid="{CD59E247-6029-499A-8CFD-9C50BB48FA4B}"/>
    <hyperlink ref="AT8" location="'Apparatus Sheet (24)'!A1" display="'Apparatus Sheet (24)'!A1" xr:uid="{6406E5B8-D130-4C84-8D6C-D2486E288998}"/>
    <hyperlink ref="AV8" location="'Apparatus Sheet (18)'!A1" display="'Apparatus Sheet (18)'!A1" xr:uid="{10FBD5CF-1E45-4AC6-AFB4-22953294C06D}"/>
    <hyperlink ref="AT9" location="'Apparatus Sheet (4)'!A1" display="'Apparatus Sheet (4)'!A1" xr:uid="{1B7710DC-9925-4069-9271-F40109F8EAB8}"/>
    <hyperlink ref="AV9" location="'Apparatus Sheet (19)'!A1" display="'Apparatus Sheet (19)'!A1" xr:uid="{BCEF53CC-D1AE-406B-B9D0-41F6DD55EC07}"/>
    <hyperlink ref="AT10" location="'Apparatus Sheet (5)'!A1" display="'Apparatus Sheet (5)'!A1" xr:uid="{255ACB8D-DCC9-4622-9D02-7CC08F2372DD}"/>
    <hyperlink ref="AV10" location="'Apparatus Sheet (20)'!A1" display="'Apparatus Sheet (20)'!A1" xr:uid="{04A0E334-22E1-4755-8659-B605366E4628}"/>
    <hyperlink ref="AT11" location="'Apparatus Sheet (6)'!A1" display="'Apparatus Sheet (6)'!A1" xr:uid="{5E852062-E00F-44AD-A55F-F21F68B4EC8B}"/>
    <hyperlink ref="AV11" location="'Apparatus Sheet (21)'!A1" display="'Apparatus Sheet (21)'!A1" xr:uid="{9C258F02-E674-4645-8044-31B6804F1455}"/>
    <hyperlink ref="AT12" location="'Apparatus Sheet (7)'!A1" display="'Apparatus Sheet (7)'!A1" xr:uid="{A976388E-F163-4451-9EEA-A2E04108E832}"/>
    <hyperlink ref="AV12" location="'Apparatus Sheet (22)'!A1" display="'Apparatus Sheet (22)'!A1" xr:uid="{13E7D3F1-8BB2-4458-A1C1-D63990943C43}"/>
    <hyperlink ref="AT13" location="'Apparatus Sheet (8)'!A1" display="'Apparatus Sheet (8)'!A1" xr:uid="{E568E10E-ADFC-4B10-9ECF-DF1D347BB604}"/>
    <hyperlink ref="AV13" location="'Apparatus Sheet (23)'!A1" display="'Apparatus Sheet (23)'!A1" xr:uid="{95FD772A-C41F-49EA-B334-87CD1445215B}"/>
    <hyperlink ref="AT14" location="'Apparatus Sheet (9)'!A1" display="'Apparatus Sheet (9)'!A1" xr:uid="{E0BFED79-BFA0-4604-8D09-257A6B4D202B}"/>
    <hyperlink ref="AV14" location="'Apparatus Sheet (24)'!A1" display="'Apparatus Sheet (24)'!A1" xr:uid="{7D62B3DD-4743-4607-9C02-003F7E172B71}"/>
    <hyperlink ref="AT15" location="'Apparatus Sheet (10)'!A1" display="'Apparatus Sheet (10)'!A1" xr:uid="{CA7F3EE7-ACB5-46CD-A0BA-421FB4B868C9}"/>
    <hyperlink ref="AV15" location="'Apparatus Sheet (25)'!A1" display="'Apparatus Sheet (25)'!A1" xr:uid="{4E192818-5CC1-47BB-AE7F-95AC4EAF7A4D}"/>
    <hyperlink ref="AT16" location="'Apparatus Sheet (11)'!A1" display="'Apparatus Sheet (11)'!A1" xr:uid="{F3052B1E-6487-472F-8709-999A3AACCC66}"/>
    <hyperlink ref="AV16" location="'Apparatus Sheet (26)'!A1" display="'Apparatus Sheet (26)'!A1" xr:uid="{473529E8-0552-4EE7-9850-759B3D4557B4}"/>
    <hyperlink ref="AT17" location="'Apparatus Sheet (12)'!A1" display="'Apparatus Sheet (12)'!A1" xr:uid="{F3B5AF38-0DB9-4724-9654-C5CE0EBE7D1A}"/>
    <hyperlink ref="AV17" location="'Apparatus Sheet (27)'!A1" display="'Apparatus Sheet (27)'!A1" xr:uid="{08E03873-B35F-4FDD-B93A-D3E2B428A61E}"/>
    <hyperlink ref="AT18" location="'Apparatus Sheet (13)'!A1" display="'Apparatus Sheet (13)'!A1" xr:uid="{9C981D8E-F1BD-4F3B-8399-7D4D5A7C3D1B}"/>
    <hyperlink ref="AV18" location="'Apparatus Sheet (28)'!A1" display="'Apparatus Sheet (28)'!A1" xr:uid="{EBEBF603-3894-4910-8D9A-E3371DAF4CF5}"/>
    <hyperlink ref="AT19" location="'Apparatus Sheet (14)'!A1" display="'Apparatus Sheet (14)'!A1" xr:uid="{0068D983-36BD-481C-AF43-792DA7380991}"/>
    <hyperlink ref="AV19" location="'Apparatus Sheet (29)'!A1" display="'Apparatus Sheet (29)'!A1" xr:uid="{0DA282EC-23F7-450D-BE32-AD96BD6F5A7F}"/>
    <hyperlink ref="AT20" location="'Apparatus Sheet (15)'!A1" display="'Apparatus Sheet (15)'!A1" xr:uid="{9D7F37E6-B64C-481A-8EC7-B266A9E96D9E}"/>
    <hyperlink ref="AV20" location="'Apparatus Sheet (30)'!A1" display="'Apparatus Sheet (30)'!A1" xr:uid="{20943877-1817-41A6-8259-C1695046E570}"/>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A57A2839-E8B1-4F0F-90D9-7238542F6BB9}">
          <x14:formula1>
            <xm:f>'Fire Station Info 1-5'!$AA$3:$AA$28</xm:f>
          </x14:formula1>
          <xm:sqref>AB3:AP3</xm:sqref>
        </x14:dataValidation>
      </x14:dataValidations>
    </ext>
  </extLst>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4ACDF4-6445-4191-9218-1B6789A924A8}">
  <sheetPr>
    <tabColor theme="2" tint="-0.89999084444715716"/>
    <pageSetUpPr fitToPage="1"/>
  </sheetPr>
  <dimension ref="C1:BP44"/>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1061</v>
      </c>
      <c r="AL1" s="1539"/>
      <c r="AM1" s="1539"/>
      <c r="AN1" s="1539"/>
      <c r="AO1" s="1539"/>
      <c r="AP1" s="1539"/>
      <c r="BD1" s="692"/>
    </row>
    <row r="2" spans="3:68" ht="19.2"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2"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2"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2"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AX5" s="809"/>
      <c r="BD5" s="132"/>
      <c r="BE5" s="133"/>
      <c r="BF5" s="133"/>
      <c r="BG5" s="134"/>
      <c r="BH5" s="133"/>
      <c r="BK5" s="5">
        <v>1250</v>
      </c>
      <c r="BL5" s="5" t="s">
        <v>41</v>
      </c>
      <c r="BM5" s="5" t="s">
        <v>266</v>
      </c>
      <c r="BN5" s="5" t="s">
        <v>267</v>
      </c>
      <c r="BP5" s="5" t="s">
        <v>257</v>
      </c>
    </row>
    <row r="6" spans="3:68" s="5" customFormat="1" ht="19.2"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2"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2"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2"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2"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2"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2"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2"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2"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2"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2"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7" s="5" customFormat="1" ht="19.2"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7" s="5" customFormat="1" ht="19.2"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c r="BE18" s="111"/>
    </row>
    <row r="19" spans="3:57" s="5" customFormat="1" ht="19.2"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7" s="5" customFormat="1" ht="19.2"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7" s="5" customFormat="1" ht="19.2"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7" s="5" customFormat="1" ht="19.2"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7" s="5" customFormat="1" ht="19.2"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7" s="5" customFormat="1" ht="19.2"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7" s="5" customFormat="1" ht="19.2"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7" s="5" customFormat="1" ht="19.2"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7" s="5" customFormat="1" ht="19.2"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7" s="5" customFormat="1" ht="19.2"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7" s="5" customFormat="1" ht="19.2"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7" s="5" customFormat="1" ht="19.2"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7" s="5" customFormat="1" ht="19.2"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7" s="5" customFormat="1" ht="19.2"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2"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2"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2"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2"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2"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2"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2"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2"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2"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2"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2"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2K6YkllgnuyZKFdo07VN0YXNaPfN0Nn3vFKFBNk0Uzlo4KtRDwawuScM/XAf1iE1SN1YmY7uHExJNd0yo1HitQ==" saltValue="R7WeKepidEpZ4c+jQnfZzA=="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list" allowBlank="1" showInputMessage="1" showErrorMessage="1" sqref="AO5:AP5 W37:W38" xr:uid="{7CBEB988-8F4F-4BB6-A324-A201090E04C7}">
      <formula1>$BL$4:$BL$5</formula1>
    </dataValidation>
    <dataValidation type="list" allowBlank="1" showInputMessage="1" showErrorMessage="1" sqref="K11:N11" xr:uid="{C43DD96A-1F6E-45D0-ADA4-8F30E6AD5579}">
      <formula1>$BM$9:$BM$11</formula1>
    </dataValidation>
    <dataValidation type="list" allowBlank="1" showInputMessage="1" showErrorMessage="1" sqref="AI11" xr:uid="{B77CA2B6-C7DB-476B-9A7C-3301C2924E82}">
      <formula1>$BM$4:$BM$8</formula1>
    </dataValidation>
    <dataValidation type="list" allowBlank="1" showInputMessage="1" showErrorMessage="1" sqref="AN26:AP35" xr:uid="{23B943D6-E413-48EB-8722-6E6D59E8EF9E}">
      <formula1>$BL$3:$BL$5</formula1>
    </dataValidation>
    <dataValidation type="list" allowBlank="1" showInputMessage="1" showErrorMessage="1" sqref="AD2:AH2" xr:uid="{048D435C-4E12-4757-9544-34898855B3F9}">
      <formula1>$BP$4:$BP$13</formula1>
    </dataValidation>
    <dataValidation type="whole" errorStyle="information" allowBlank="1" showInputMessage="1" showErrorMessage="1" error="This cell must be a number" sqref="T19:V20 T15:V17 T22:V22 T25:V31 T33:V33 T37:V37 T39:V41 T43:V43 AN20:AP24 AN14:AP18" xr:uid="{14B1CC2B-B029-4F2D-90C2-430640B7F808}">
      <formula1>0</formula1>
      <formula2>5000</formula2>
    </dataValidation>
  </dataValidations>
  <hyperlinks>
    <hyperlink ref="AT6" location="'Apparatus Sheet'!A1" display="'Apparatus Sheet'!A1" xr:uid="{83B12532-0028-405C-87CF-7A57605B8549}"/>
    <hyperlink ref="AV6" location="'Apparatus Sheet (16)'!A1" display="'Apparatus Sheet (16)'!A1" xr:uid="{48A361BC-81D9-4F64-A620-CD3A2DC04C8A}"/>
    <hyperlink ref="AT7" location="'Apparatus Sheet (2)'!A1" display="'Apparatus Sheet (2)'!A1" xr:uid="{A733E372-CFA9-421D-84CF-55DDF02FE3A5}"/>
    <hyperlink ref="AV7" location="'Apparatus Sheet (17)'!A1" display="'Apparatus Sheet (17)'!A1" xr:uid="{F356820C-217F-47F7-99A7-A86502C6F62D}"/>
    <hyperlink ref="AT8" location="'Apparatus Sheet (25)'!A1" display="'Apparatus Sheet (25)'!A1" xr:uid="{C0C34FF5-B874-463F-BBD5-AE33483B5595}"/>
    <hyperlink ref="AV8" location="'Apparatus Sheet (18)'!A1" display="'Apparatus Sheet (18)'!A1" xr:uid="{D986C8E4-4964-463B-BC02-2C09C06FA1B1}"/>
    <hyperlink ref="AT9" location="'Apparatus Sheet (4)'!A1" display="'Apparatus Sheet (4)'!A1" xr:uid="{D0E53717-F617-4463-B5C5-D22A2FBFA64B}"/>
    <hyperlink ref="AV9" location="'Apparatus Sheet (19)'!A1" display="'Apparatus Sheet (19)'!A1" xr:uid="{0E12715F-78DA-49D5-8D61-C37A3158F76C}"/>
    <hyperlink ref="AT10" location="'Apparatus Sheet (5)'!A1" display="'Apparatus Sheet (5)'!A1" xr:uid="{C9508F54-4095-43E8-AE58-CADDDDDDD6ED}"/>
    <hyperlink ref="AV10" location="'Apparatus Sheet (20)'!A1" display="'Apparatus Sheet (20)'!A1" xr:uid="{E19FBC95-B8C5-4F44-8A96-C3049DE31F25}"/>
    <hyperlink ref="AT11" location="'Apparatus Sheet (6)'!A1" display="'Apparatus Sheet (6)'!A1" xr:uid="{590DBF00-D127-4DF8-82AD-02FFF695E98B}"/>
    <hyperlink ref="AV11" location="'Apparatus Sheet (21)'!A1" display="'Apparatus Sheet (21)'!A1" xr:uid="{BC04B39C-6544-4A43-A565-360ADD80B48C}"/>
    <hyperlink ref="AT12" location="'Apparatus Sheet (7)'!A1" display="'Apparatus Sheet (7)'!A1" xr:uid="{3C0A44A4-EB2E-454F-A3EA-BAF3EA00AD87}"/>
    <hyperlink ref="AV12" location="'Apparatus Sheet (22)'!A1" display="'Apparatus Sheet (22)'!A1" xr:uid="{47B316E7-5528-47B6-83C9-14DD1AAA2F37}"/>
    <hyperlink ref="AT13" location="'Apparatus Sheet (8)'!A1" display="'Apparatus Sheet (8)'!A1" xr:uid="{FFD23E69-DED1-4F4C-8FAD-38A3F5905BB6}"/>
    <hyperlink ref="AV13" location="'Apparatus Sheet (23)'!A1" display="'Apparatus Sheet (23)'!A1" xr:uid="{78793642-A0F8-455D-970D-3E1BEE17C3B2}"/>
    <hyperlink ref="AT14" location="'Apparatus Sheet (9)'!A1" display="'Apparatus Sheet (9)'!A1" xr:uid="{F2BFAB04-DA4B-4E2D-AA54-ABAEF9110B4D}"/>
    <hyperlink ref="AV14" location="'Apparatus Sheet (24)'!A1" display="'Apparatus Sheet (24)'!A1" xr:uid="{96CAEBD1-B998-4CE1-8916-55FCFCCB2278}"/>
    <hyperlink ref="AT15" location="'Apparatus Sheet (10)'!A1" display="'Apparatus Sheet (10)'!A1" xr:uid="{8EF4CEA9-680C-4235-8C72-8B2A32E54DB3}"/>
    <hyperlink ref="AV15" location="'Apparatus Sheet (25)'!A1" display="'Apparatus Sheet (25)'!A1" xr:uid="{D628323A-9935-4BF2-9A56-C98B400320D3}"/>
    <hyperlink ref="AT16" location="'Apparatus Sheet (11)'!A1" display="'Apparatus Sheet (11)'!A1" xr:uid="{BF3D4927-D41F-4AE5-ABAE-3FDD056CAB32}"/>
    <hyperlink ref="AV16" location="'Apparatus Sheet (26)'!A1" display="'Apparatus Sheet (26)'!A1" xr:uid="{0B2CACA5-EEDC-4330-9DA9-8835F7755B7B}"/>
    <hyperlink ref="AT17" location="'Apparatus Sheet (12)'!A1" display="'Apparatus Sheet (12)'!A1" xr:uid="{BC2CD138-5DF5-4FF6-8F5A-4EB0EBE0C369}"/>
    <hyperlink ref="AV17" location="'Apparatus Sheet (27)'!A1" display="'Apparatus Sheet (27)'!A1" xr:uid="{0F2568C2-984B-41C7-8AD4-043BDD08BFFB}"/>
    <hyperlink ref="AT18" location="'Apparatus Sheet (13)'!A1" display="'Apparatus Sheet (13)'!A1" xr:uid="{758C149C-F692-48DD-B1A7-1055634AFCDE}"/>
    <hyperlink ref="AV18" location="'Apparatus Sheet (28)'!A1" display="'Apparatus Sheet (28)'!A1" xr:uid="{B0939909-D4CB-4C71-9222-A85881DCD016}"/>
    <hyperlink ref="AT19" location="'Apparatus Sheet (14)'!A1" display="'Apparatus Sheet (14)'!A1" xr:uid="{4CC7BB04-2DE8-451F-9CC7-4AC83B350A5F}"/>
    <hyperlink ref="AV19" location="'Apparatus Sheet (29)'!A1" display="'Apparatus Sheet (29)'!A1" xr:uid="{62933C88-9E54-4D53-9C01-93E1E3282301}"/>
    <hyperlink ref="AT20" location="'Apparatus Sheet (15)'!A1" display="'Apparatus Sheet (15)'!A1" xr:uid="{F4DA59C9-9E53-4566-BD39-D87DD8F72A58}"/>
    <hyperlink ref="AV20" location="'Apparatus Sheet (30)'!A1" display="'Apparatus Sheet (30)'!A1" xr:uid="{653CBBBF-077C-4095-B24A-3D9CDDB84FC8}"/>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2A896164-BB72-4BD2-AB37-1CAD5939A0DB}">
          <x14:formula1>
            <xm:f>'Fire Station Info 1-5'!$AA$3:$AA$28</xm:f>
          </x14:formula1>
          <xm:sqref>AB3:AP3</xm:sqref>
        </x14:dataValidation>
      </x14:dataValidations>
    </ext>
  </extLst>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735640-8C8D-4BAA-B3C4-9D8414A5AF07}">
  <sheetPr>
    <tabColor theme="2" tint="-0.89999084444715716"/>
    <pageSetUpPr fitToPage="1"/>
  </sheetPr>
  <dimension ref="C1:BP44"/>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1060</v>
      </c>
      <c r="AL1" s="1539"/>
      <c r="AM1" s="1539"/>
      <c r="AN1" s="1539"/>
      <c r="AO1" s="1539"/>
      <c r="AP1" s="1539"/>
      <c r="BD1" s="692"/>
    </row>
    <row r="2" spans="3:68" ht="19.2"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2"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2"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2"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AX5" s="809"/>
      <c r="BD5" s="132"/>
      <c r="BE5" s="133"/>
      <c r="BF5" s="133"/>
      <c r="BG5" s="134"/>
      <c r="BH5" s="133"/>
      <c r="BK5" s="5">
        <v>1250</v>
      </c>
      <c r="BL5" s="5" t="s">
        <v>41</v>
      </c>
      <c r="BM5" s="5" t="s">
        <v>266</v>
      </c>
      <c r="BN5" s="5" t="s">
        <v>267</v>
      </c>
      <c r="BP5" s="5" t="s">
        <v>257</v>
      </c>
    </row>
    <row r="6" spans="3:68" s="5" customFormat="1" ht="19.2"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2"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2"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2"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2"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2"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2"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2"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2"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2"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2"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7" s="5" customFormat="1" ht="19.2"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7" s="5" customFormat="1" ht="19.2"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c r="BE18" s="111"/>
    </row>
    <row r="19" spans="3:57" s="5" customFormat="1" ht="19.2"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7" s="5" customFormat="1" ht="19.2"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7" s="5" customFormat="1" ht="19.2"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7" s="5" customFormat="1" ht="19.2"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7" s="5" customFormat="1" ht="19.2"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7" s="5" customFormat="1" ht="19.2"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7" s="5" customFormat="1" ht="19.2"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7" s="5" customFormat="1" ht="19.2"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7" s="5" customFormat="1" ht="19.2"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7" s="5" customFormat="1" ht="19.2"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7" s="5" customFormat="1" ht="19.2"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7" s="5" customFormat="1" ht="19.2"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7" s="5" customFormat="1" ht="19.2"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7" s="5" customFormat="1" ht="19.2"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2"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2"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2"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2"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2"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2"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2"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2"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2"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2"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2"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enLHjD3JJzjxupkJk0Yo4QO+4Gus2p5EZuxjVNvMChhPvY2hyJAoLjQYeRQF+B9sOEuoBF+Sv6UsTygwFFASqQ==" saltValue="l8OvauD/PpG1auidUWuj6A=="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list" allowBlank="1" showInputMessage="1" showErrorMessage="1" sqref="AO5:AP5 W37:W38" xr:uid="{5C213781-47C5-4B53-B61A-BE1CB0B22824}">
      <formula1>$BL$4:$BL$5</formula1>
    </dataValidation>
    <dataValidation type="list" allowBlank="1" showInputMessage="1" showErrorMessage="1" sqref="K11:N11" xr:uid="{6293445B-FB33-4070-8D0C-63C468047EEE}">
      <formula1>$BM$9:$BM$11</formula1>
    </dataValidation>
    <dataValidation type="list" allowBlank="1" showInputMessage="1" showErrorMessage="1" sqref="AI11" xr:uid="{112D658C-5E68-4130-9805-A257B802C700}">
      <formula1>$BM$4:$BM$8</formula1>
    </dataValidation>
    <dataValidation type="list" allowBlank="1" showInputMessage="1" showErrorMessage="1" sqref="AN26:AP35" xr:uid="{FCA3133B-C90B-4BDC-A093-3E5CA5E4A392}">
      <formula1>$BL$3:$BL$5</formula1>
    </dataValidation>
    <dataValidation type="list" allowBlank="1" showInputMessage="1" showErrorMessage="1" sqref="AD2:AH2" xr:uid="{B5112160-E341-4B63-A8D4-C210CFDABCA6}">
      <formula1>$BP$4:$BP$13</formula1>
    </dataValidation>
    <dataValidation type="whole" errorStyle="information" allowBlank="1" showInputMessage="1" showErrorMessage="1" error="This cell must be a number" sqref="T19:V20 T15:V17 T22:V22 T25:V31 T33:V33 T37:V37 T39:V41 T43:V43 AN20:AP24 AN14:AP18" xr:uid="{A1FB878D-6FED-4FF4-B96D-E54E17FF8BAA}">
      <formula1>0</formula1>
      <formula2>5000</formula2>
    </dataValidation>
  </dataValidations>
  <hyperlinks>
    <hyperlink ref="AT6" location="'Apparatus Sheet'!A1" display="'Apparatus Sheet'!A1" xr:uid="{F10D667C-B62A-445B-A975-49AD1EAE3F96}"/>
    <hyperlink ref="AV6" location="'Apparatus Sheet (16)'!A1" display="'Apparatus Sheet (16)'!A1" xr:uid="{FCC948BD-6802-4153-9E82-CEFD28BE8DF2}"/>
    <hyperlink ref="AT7" location="'Apparatus Sheet (2)'!A1" display="'Apparatus Sheet (2)'!A1" xr:uid="{2AF18DC6-061E-4819-A15C-09CFBE962C7A}"/>
    <hyperlink ref="AV7" location="'Apparatus Sheet (17)'!A1" display="'Apparatus Sheet (17)'!A1" xr:uid="{64335AB7-46D4-47FB-9857-3269C9910B4D}"/>
    <hyperlink ref="AT8" location="'Apparatus Sheet (26)'!A1" display="'Apparatus Sheet (26)'!A1" xr:uid="{ACC8F57F-952F-4331-95FC-440DF849E8DA}"/>
    <hyperlink ref="AV8" location="'Apparatus Sheet (18)'!A1" display="'Apparatus Sheet (18)'!A1" xr:uid="{3B2B74AD-83DF-495A-95B0-BA72AD7B87F2}"/>
    <hyperlink ref="AT9" location="'Apparatus Sheet (4)'!A1" display="'Apparatus Sheet (4)'!A1" xr:uid="{C8496A99-5926-42F8-A4F8-777E8BE00B62}"/>
    <hyperlink ref="AV9" location="'Apparatus Sheet (19)'!A1" display="'Apparatus Sheet (19)'!A1" xr:uid="{A4CD4084-4664-4058-8566-2D861082B83F}"/>
    <hyperlink ref="AT10" location="'Apparatus Sheet (5)'!A1" display="'Apparatus Sheet (5)'!A1" xr:uid="{F31C065F-7CBB-459D-8936-2C00A1740FCD}"/>
    <hyperlink ref="AV10" location="'Apparatus Sheet (20)'!A1" display="'Apparatus Sheet (20)'!A1" xr:uid="{FC236E44-0A4D-40D9-BDB2-808223EDE153}"/>
    <hyperlink ref="AT11" location="'Apparatus Sheet (6)'!A1" display="'Apparatus Sheet (6)'!A1" xr:uid="{F5232578-F4DD-4162-9F7D-9A3FD0D75801}"/>
    <hyperlink ref="AV11" location="'Apparatus Sheet (21)'!A1" display="'Apparatus Sheet (21)'!A1" xr:uid="{63F6479A-A70D-47CD-8140-036DC4F61BE0}"/>
    <hyperlink ref="AT12" location="'Apparatus Sheet (7)'!A1" display="'Apparatus Sheet (7)'!A1" xr:uid="{49B7A33B-6B8B-4708-B265-D77CB0D855E4}"/>
    <hyperlink ref="AV12" location="'Apparatus Sheet (22)'!A1" display="'Apparatus Sheet (22)'!A1" xr:uid="{B1B7C3D8-06BE-44A7-B39A-F92A46D48B37}"/>
    <hyperlink ref="AT13" location="'Apparatus Sheet (8)'!A1" display="'Apparatus Sheet (8)'!A1" xr:uid="{A52EA814-00D0-48BB-A26A-8E332088A860}"/>
    <hyperlink ref="AV13" location="'Apparatus Sheet (23)'!A1" display="'Apparatus Sheet (23)'!A1" xr:uid="{C4936260-A96D-4BC1-AA47-AA3ADE42F539}"/>
    <hyperlink ref="AT14" location="'Apparatus Sheet (9)'!A1" display="'Apparatus Sheet (9)'!A1" xr:uid="{9D765B57-E02E-4DC0-81E0-91F07247EE35}"/>
    <hyperlink ref="AV14" location="'Apparatus Sheet (24)'!A1" display="'Apparatus Sheet (24)'!A1" xr:uid="{D57F50A8-926E-4D04-A633-1A37CDC2D1ED}"/>
    <hyperlink ref="AT15" location="'Apparatus Sheet (10)'!A1" display="'Apparatus Sheet (10)'!A1" xr:uid="{7513BF5A-C7CB-411A-9FDB-A91766A78D8E}"/>
    <hyperlink ref="AV15" location="'Apparatus Sheet (25)'!A1" display="'Apparatus Sheet (25)'!A1" xr:uid="{C4DE5DDF-E26D-46F4-B1A6-5A86E17F931D}"/>
    <hyperlink ref="AT16" location="'Apparatus Sheet (11)'!A1" display="'Apparatus Sheet (11)'!A1" xr:uid="{C502ABC0-4CD1-4A2E-9000-E8D1133FD870}"/>
    <hyperlink ref="AV16" location="'Apparatus Sheet (26)'!A1" display="'Apparatus Sheet (26)'!A1" xr:uid="{FD02BA71-11CB-4266-A37F-A8FEB7A3D071}"/>
    <hyperlink ref="AT17" location="'Apparatus Sheet (12)'!A1" display="'Apparatus Sheet (12)'!A1" xr:uid="{A44DD9F6-2EFF-4D8A-83B6-D798AC8324B9}"/>
    <hyperlink ref="AV17" location="'Apparatus Sheet (27)'!A1" display="'Apparatus Sheet (27)'!A1" xr:uid="{F139BFD2-FE71-42F5-8D0B-51D92D17656F}"/>
    <hyperlink ref="AT18" location="'Apparatus Sheet (13)'!A1" display="'Apparatus Sheet (13)'!A1" xr:uid="{BD6206CA-23E2-416B-B194-49A99E149D96}"/>
    <hyperlink ref="AV18" location="'Apparatus Sheet (28)'!A1" display="'Apparatus Sheet (28)'!A1" xr:uid="{7D33C2DA-F011-469D-BBF3-CB76EC0CB975}"/>
    <hyperlink ref="AT19" location="'Apparatus Sheet (14)'!A1" display="'Apparatus Sheet (14)'!A1" xr:uid="{38C9EE93-D5F3-4395-B44B-1D3EAE42A1E6}"/>
    <hyperlink ref="AV19" location="'Apparatus Sheet (29)'!A1" display="'Apparatus Sheet (29)'!A1" xr:uid="{EFDC350E-C6B4-48FA-A43B-5A4BDD8F0A95}"/>
    <hyperlink ref="AT20" location="'Apparatus Sheet (15)'!A1" display="'Apparatus Sheet (15)'!A1" xr:uid="{73C81419-EF8D-4EA8-9933-E2652CFCFF39}"/>
    <hyperlink ref="AV20" location="'Apparatus Sheet (30)'!A1" display="'Apparatus Sheet (30)'!A1" xr:uid="{202717D5-1125-4F6F-86DC-2C4494C2C54F}"/>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B462D016-5679-4E16-BC51-9E78D8D5AB29}">
          <x14:formula1>
            <xm:f>'Fire Station Info 1-5'!$AA$3:$AA$28</xm:f>
          </x14:formula1>
          <xm:sqref>AB3:AP3</xm:sqref>
        </x14:dataValidation>
      </x14:dataValidations>
    </ext>
  </extLst>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D8B126-817C-4218-B3E4-5C5F9A4A3CFD}">
  <sheetPr>
    <tabColor theme="2" tint="-0.89999084444715716"/>
    <pageSetUpPr fitToPage="1"/>
  </sheetPr>
  <dimension ref="C1:BP44"/>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1059</v>
      </c>
      <c r="AL1" s="1539"/>
      <c r="AM1" s="1539"/>
      <c r="AN1" s="1539"/>
      <c r="AO1" s="1539"/>
      <c r="AP1" s="1539"/>
      <c r="BD1" s="692"/>
    </row>
    <row r="2" spans="3:68" ht="19.2"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2"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2"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2"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AX5" s="809"/>
      <c r="BD5" s="132"/>
      <c r="BE5" s="133"/>
      <c r="BF5" s="133"/>
      <c r="BG5" s="134"/>
      <c r="BH5" s="133"/>
      <c r="BK5" s="5">
        <v>1250</v>
      </c>
      <c r="BL5" s="5" t="s">
        <v>41</v>
      </c>
      <c r="BM5" s="5" t="s">
        <v>266</v>
      </c>
      <c r="BN5" s="5" t="s">
        <v>267</v>
      </c>
      <c r="BP5" s="5" t="s">
        <v>257</v>
      </c>
    </row>
    <row r="6" spans="3:68" s="5" customFormat="1" ht="19.2"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2"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2"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2"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2"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2"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2"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2"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2"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2"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2"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7" s="5" customFormat="1" ht="19.2"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7" s="5" customFormat="1" ht="19.2"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c r="BE18" s="111"/>
    </row>
    <row r="19" spans="3:57" s="5" customFormat="1" ht="19.2"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7" s="5" customFormat="1" ht="19.2"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7" s="5" customFormat="1" ht="19.2"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7" s="5" customFormat="1" ht="19.2"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7" s="5" customFormat="1" ht="19.2"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7" s="5" customFormat="1" ht="19.2"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7" s="5" customFormat="1" ht="19.2"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7" s="5" customFormat="1" ht="19.2"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7" s="5" customFormat="1" ht="19.2"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7" s="5" customFormat="1" ht="19.2"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7" s="5" customFormat="1" ht="19.2"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7" s="5" customFormat="1" ht="19.2"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7" s="5" customFormat="1" ht="19.2"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7" s="5" customFormat="1" ht="19.2"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2"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2"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2"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2"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2"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2"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2"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2"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2"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2"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2"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HzsStW0NcCPHu6zWCYbE85CZQ5RGefrlkyLUCOGW8trIZhrFfwlLH6LUZ02TTh6vcKcStmZV80dg7Nfc7+Ticg==" saltValue="/r/cX5v1yYn22FLT4N2ong=="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whole" errorStyle="information" allowBlank="1" showInputMessage="1" showErrorMessage="1" error="This cell must be a number" sqref="T19:V20 T15:V17 T22:V22 T25:V31 T33:V33 T37:V37 T39:V41 T43:V43 AN20:AP24 AN14:AP18" xr:uid="{4FEA4E48-14EB-40FE-8E30-A281BF49B978}">
      <formula1>0</formula1>
      <formula2>5000</formula2>
    </dataValidation>
    <dataValidation type="list" allowBlank="1" showInputMessage="1" showErrorMessage="1" sqref="AD2:AH2" xr:uid="{6CDD2C9D-4CF2-4F95-AC7D-58C0C772FD85}">
      <formula1>$BP$4:$BP$13</formula1>
    </dataValidation>
    <dataValidation type="list" allowBlank="1" showInputMessage="1" showErrorMessage="1" sqref="AN26:AP35" xr:uid="{D5B80C23-EC48-4EA5-9DA8-6ABE249F21FE}">
      <formula1>$BL$3:$BL$5</formula1>
    </dataValidation>
    <dataValidation type="list" allowBlank="1" showInputMessage="1" showErrorMessage="1" sqref="AI11" xr:uid="{57094319-19FD-472E-A7E7-ABD84139FC7C}">
      <formula1>$BM$4:$BM$8</formula1>
    </dataValidation>
    <dataValidation type="list" allowBlank="1" showInputMessage="1" showErrorMessage="1" sqref="K11:N11" xr:uid="{3B89E2C9-8199-41BD-A724-E323F0834895}">
      <formula1>$BM$9:$BM$11</formula1>
    </dataValidation>
    <dataValidation type="list" allowBlank="1" showInputMessage="1" showErrorMessage="1" sqref="AO5:AP5 W37:W38" xr:uid="{271352CC-321B-4847-B114-FC12EE8936A7}">
      <formula1>$BL$4:$BL$5</formula1>
    </dataValidation>
  </dataValidations>
  <hyperlinks>
    <hyperlink ref="AT6" location="'Apparatus Sheet'!A1" display="'Apparatus Sheet'!A1" xr:uid="{D7BF3C5C-6A8F-4877-888A-36E29154D690}"/>
    <hyperlink ref="AV6" location="'Apparatus Sheet (16)'!A1" display="'Apparatus Sheet (16)'!A1" xr:uid="{77B92E2E-566F-4572-AF80-E2C0A27D5BA6}"/>
    <hyperlink ref="AT7" location="'Apparatus Sheet (2)'!A1" display="'Apparatus Sheet (2)'!A1" xr:uid="{27A5E90E-AFA2-4060-A153-0B67F588D1D0}"/>
    <hyperlink ref="AV7" location="'Apparatus Sheet (17)'!A1" display="'Apparatus Sheet (17)'!A1" xr:uid="{E42442BD-5074-4ED5-A076-3A6CBD2E937D}"/>
    <hyperlink ref="AT8" location="'Apparatus Sheet (27)'!A1" display="'Apparatus Sheet (27)'!A1" xr:uid="{99CDBD35-B6A9-443C-867B-C1F4BDF5AEF0}"/>
    <hyperlink ref="AV8" location="'Apparatus Sheet (18)'!A1" display="'Apparatus Sheet (18)'!A1" xr:uid="{A743C37C-62A4-413E-BFA5-94BD18BC02E3}"/>
    <hyperlink ref="AT9" location="'Apparatus Sheet (4)'!A1" display="'Apparatus Sheet (4)'!A1" xr:uid="{4815EDBD-C78B-446C-92DF-1F6416A1217E}"/>
    <hyperlink ref="AV9" location="'Apparatus Sheet (19)'!A1" display="'Apparatus Sheet (19)'!A1" xr:uid="{4263707C-FC7A-41CF-BFC1-EB26781DD33A}"/>
    <hyperlink ref="AT10" location="'Apparatus Sheet (5)'!A1" display="'Apparatus Sheet (5)'!A1" xr:uid="{712C4293-524F-4C2E-9D8E-1A6B8FDA3D5D}"/>
    <hyperlink ref="AV10" location="'Apparatus Sheet (20)'!A1" display="'Apparatus Sheet (20)'!A1" xr:uid="{36A3ECD2-8DC4-4F57-9DC1-5C893BBA39AD}"/>
    <hyperlink ref="AT11" location="'Apparatus Sheet (6)'!A1" display="'Apparatus Sheet (6)'!A1" xr:uid="{4F5B694D-5DDA-43BE-96CB-E26AFA9F5BDD}"/>
    <hyperlink ref="AV11" location="'Apparatus Sheet (21)'!A1" display="'Apparatus Sheet (21)'!A1" xr:uid="{4F6AD730-2EF2-4340-A579-655C3E766F61}"/>
    <hyperlink ref="AT12" location="'Apparatus Sheet (7)'!A1" display="'Apparatus Sheet (7)'!A1" xr:uid="{38B0A62D-84AD-4298-9E9E-9B6FD033FCB4}"/>
    <hyperlink ref="AV12" location="'Apparatus Sheet (22)'!A1" display="'Apparatus Sheet (22)'!A1" xr:uid="{94479B7B-B5D7-4D19-AA65-BB7E0DD7D4C4}"/>
    <hyperlink ref="AT13" location="'Apparatus Sheet (8)'!A1" display="'Apparatus Sheet (8)'!A1" xr:uid="{086224F9-D99F-4BB0-9C2C-700CE364AA39}"/>
    <hyperlink ref="AV13" location="'Apparatus Sheet (23)'!A1" display="'Apparatus Sheet (23)'!A1" xr:uid="{ADD29655-F7F3-4143-ACC4-76340F05D9F6}"/>
    <hyperlink ref="AT14" location="'Apparatus Sheet (9)'!A1" display="'Apparatus Sheet (9)'!A1" xr:uid="{2B4FD2A0-585D-47A1-B42E-6BDFCFADD3CE}"/>
    <hyperlink ref="AV14" location="'Apparatus Sheet (24)'!A1" display="'Apparatus Sheet (24)'!A1" xr:uid="{C941BB95-443D-4E0E-BF8C-69F27424C9F6}"/>
    <hyperlink ref="AT15" location="'Apparatus Sheet (10)'!A1" display="'Apparatus Sheet (10)'!A1" xr:uid="{0A880E3A-71FD-4816-BB4A-143939BB6DD6}"/>
    <hyperlink ref="AV15" location="'Apparatus Sheet (25)'!A1" display="'Apparatus Sheet (25)'!A1" xr:uid="{94E5E724-AAF6-4D9A-8B05-E2D6CE4E3BD1}"/>
    <hyperlink ref="AT16" location="'Apparatus Sheet (11)'!A1" display="'Apparatus Sheet (11)'!A1" xr:uid="{9140AFC5-51ED-4E32-B96C-551D183DE169}"/>
    <hyperlink ref="AV16" location="'Apparatus Sheet (26)'!A1" display="'Apparatus Sheet (26)'!A1" xr:uid="{82006DC0-6FE0-488D-AC87-371AB7EA3B86}"/>
    <hyperlink ref="AT17" location="'Apparatus Sheet (12)'!A1" display="'Apparatus Sheet (12)'!A1" xr:uid="{C1C44C5A-E6B5-44AC-ADF4-6675B3148AFB}"/>
    <hyperlink ref="AV17" location="'Apparatus Sheet (27)'!A1" display="'Apparatus Sheet (27)'!A1" xr:uid="{B0ECCCB2-04CA-45CE-8F38-866AA18E202A}"/>
    <hyperlink ref="AT18" location="'Apparatus Sheet (13)'!A1" display="'Apparatus Sheet (13)'!A1" xr:uid="{B690577B-437D-430A-9D69-724DC4FA088E}"/>
    <hyperlink ref="AV18" location="'Apparatus Sheet (28)'!A1" display="'Apparatus Sheet (28)'!A1" xr:uid="{8883107A-0361-43A9-A45A-E690823C0F0C}"/>
    <hyperlink ref="AT19" location="'Apparatus Sheet (14)'!A1" display="'Apparatus Sheet (14)'!A1" xr:uid="{EBB289E5-2395-413B-97E4-DDE9370FFEBC}"/>
    <hyperlink ref="AV19" location="'Apparatus Sheet (29)'!A1" display="'Apparatus Sheet (29)'!A1" xr:uid="{AD12B712-4129-4BF5-861C-4F82FB3C8885}"/>
    <hyperlink ref="AT20" location="'Apparatus Sheet (15)'!A1" display="'Apparatus Sheet (15)'!A1" xr:uid="{F14F9B2C-B22E-45BA-94B1-061A5133AF13}"/>
    <hyperlink ref="AV20" location="'Apparatus Sheet (30)'!A1" display="'Apparatus Sheet (30)'!A1" xr:uid="{8AA30EF9-9913-48A4-8FF1-6E53087CB843}"/>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47AA1ABB-8B2B-4427-BD0D-8E2BBB4B5553}">
          <x14:formula1>
            <xm:f>'Fire Station Info 1-5'!$AA$3:$AA$28</xm:f>
          </x14:formula1>
          <xm:sqref>AB3:AP3</xm:sqref>
        </x14:dataValidation>
      </x14:dataValidations>
    </ext>
  </extLst>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F6A38-E6FB-4ED2-80EC-DD3F2429EB7D}">
  <sheetPr>
    <tabColor theme="2" tint="-0.89999084444715716"/>
    <pageSetUpPr fitToPage="1"/>
  </sheetPr>
  <dimension ref="C1:BP44"/>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1058</v>
      </c>
      <c r="AL1" s="1539"/>
      <c r="AM1" s="1539"/>
      <c r="AN1" s="1539"/>
      <c r="AO1" s="1539"/>
      <c r="AP1" s="1539"/>
      <c r="BD1" s="692"/>
    </row>
    <row r="2" spans="3:68" ht="19.2"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2"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2"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2"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AX5" s="809"/>
      <c r="BD5" s="132"/>
      <c r="BE5" s="133"/>
      <c r="BF5" s="133"/>
      <c r="BG5" s="134"/>
      <c r="BH5" s="133"/>
      <c r="BK5" s="5">
        <v>1250</v>
      </c>
      <c r="BL5" s="5" t="s">
        <v>41</v>
      </c>
      <c r="BM5" s="5" t="s">
        <v>266</v>
      </c>
      <c r="BN5" s="5" t="s">
        <v>267</v>
      </c>
      <c r="BP5" s="5" t="s">
        <v>257</v>
      </c>
    </row>
    <row r="6" spans="3:68" s="5" customFormat="1" ht="19.2"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2"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2"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2"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2"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2"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2"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2"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2"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2"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2"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7" s="5" customFormat="1" ht="19.2"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7" s="5" customFormat="1" ht="19.2"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c r="BE18" s="111"/>
    </row>
    <row r="19" spans="3:57" s="5" customFormat="1" ht="19.2"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7" s="5" customFormat="1" ht="19.2"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7" s="5" customFormat="1" ht="19.2"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7" s="5" customFormat="1" ht="19.2"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7" s="5" customFormat="1" ht="19.2"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7" s="5" customFormat="1" ht="19.2"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7" s="5" customFormat="1" ht="19.2"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7" s="5" customFormat="1" ht="19.2"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7" s="5" customFormat="1" ht="19.2"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7" s="5" customFormat="1" ht="19.2"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7" s="5" customFormat="1" ht="19.2"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7" s="5" customFormat="1" ht="19.2"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7" s="5" customFormat="1" ht="19.2"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7" s="5" customFormat="1" ht="19.2"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2"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2"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2"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2"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2"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2"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2"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2"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2"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2"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2"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GBaSVIhu5VsHJ5oYicMD1M0kLdPDhBQt9gx0b2V6ApaHX8hFHKqhDyjv5gBM8MUV3zo96LjPvnujDBXi9zr/0w==" saltValue="K9iPspTsNZeii0cG8F4RzA=="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whole" errorStyle="information" allowBlank="1" showInputMessage="1" showErrorMessage="1" error="This cell must be a number" sqref="T19:V20 T15:V17 T22:V22 T25:V31 T33:V33 T37:V37 T39:V41 T43:V43 AN20:AP24 AN14:AP18" xr:uid="{BB5359DF-40CA-44C2-A560-079AB479046A}">
      <formula1>0</formula1>
      <formula2>5000</formula2>
    </dataValidation>
    <dataValidation type="list" allowBlank="1" showInputMessage="1" showErrorMessage="1" sqref="AD2:AH2" xr:uid="{382C13DF-F3DD-4C7C-829C-E6C69A4C41E9}">
      <formula1>$BP$4:$BP$13</formula1>
    </dataValidation>
    <dataValidation type="list" allowBlank="1" showInputMessage="1" showErrorMessage="1" sqref="AN26:AP35" xr:uid="{B046FC07-9182-410D-BEB7-A0255F4A8280}">
      <formula1>$BL$3:$BL$5</formula1>
    </dataValidation>
    <dataValidation type="list" allowBlank="1" showInputMessage="1" showErrorMessage="1" sqref="AI11" xr:uid="{A22AD4C9-6475-479A-A065-6E30AA436C8B}">
      <formula1>$BM$4:$BM$8</formula1>
    </dataValidation>
    <dataValidation type="list" allowBlank="1" showInputMessage="1" showErrorMessage="1" sqref="K11:N11" xr:uid="{9B7C7F3F-53C0-490D-854C-CF0ED68E78D4}">
      <formula1>$BM$9:$BM$11</formula1>
    </dataValidation>
    <dataValidation type="list" allowBlank="1" showInputMessage="1" showErrorMessage="1" sqref="AO5:AP5 W37:W38" xr:uid="{F8D20415-BB7C-45EC-BA0F-28F7A6D2FFD8}">
      <formula1>$BL$4:$BL$5</formula1>
    </dataValidation>
  </dataValidations>
  <hyperlinks>
    <hyperlink ref="AT6" location="'Apparatus Sheet'!A1" display="'Apparatus Sheet'!A1" xr:uid="{84107216-5CE1-43B5-8A4D-5829505D2C27}"/>
    <hyperlink ref="AV6" location="'Apparatus Sheet (16)'!A1" display="'Apparatus Sheet (16)'!A1" xr:uid="{94388C50-8945-42EC-AAB7-A966F95E751B}"/>
    <hyperlink ref="AT7" location="'Apparatus Sheet (2)'!A1" display="'Apparatus Sheet (2)'!A1" xr:uid="{137C5933-94BC-40D7-A6B3-4F2685AAA2DD}"/>
    <hyperlink ref="AV7" location="'Apparatus Sheet (17)'!A1" display="'Apparatus Sheet (17)'!A1" xr:uid="{17DC80C6-2297-4E05-B671-F3BFF2BAB88B}"/>
    <hyperlink ref="AT8" location="'Apparatus Sheet (28)'!A1" display="'Apparatus Sheet (28)'!A1" xr:uid="{159E6B7C-6AD0-4CF4-8C96-BAF9C462DA7C}"/>
    <hyperlink ref="AV8" location="'Apparatus Sheet (18)'!A1" display="'Apparatus Sheet (18)'!A1" xr:uid="{0E3BCB0F-7968-41E7-AE19-D305585E340B}"/>
    <hyperlink ref="AT9" location="'Apparatus Sheet (4)'!A1" display="'Apparatus Sheet (4)'!A1" xr:uid="{2A4C7273-AB7F-4940-B563-DCA97026F9C0}"/>
    <hyperlink ref="AV9" location="'Apparatus Sheet (19)'!A1" display="'Apparatus Sheet (19)'!A1" xr:uid="{471C6F3A-4D62-4615-9A71-5165219AE843}"/>
    <hyperlink ref="AT10" location="'Apparatus Sheet (5)'!A1" display="'Apparatus Sheet (5)'!A1" xr:uid="{EAE238F4-85AD-461B-989A-DC90A4DD5CF4}"/>
    <hyperlink ref="AV10" location="'Apparatus Sheet (20)'!A1" display="'Apparatus Sheet (20)'!A1" xr:uid="{B5586F65-21F0-4E75-BF34-D9032879D7A3}"/>
    <hyperlink ref="AT11" location="'Apparatus Sheet (6)'!A1" display="'Apparatus Sheet (6)'!A1" xr:uid="{CE26ED30-0E99-47A2-B881-61CF449BD9D8}"/>
    <hyperlink ref="AV11" location="'Apparatus Sheet (21)'!A1" display="'Apparatus Sheet (21)'!A1" xr:uid="{4647892F-BCCB-4961-B514-52EE434B953D}"/>
    <hyperlink ref="AT12" location="'Apparatus Sheet (7)'!A1" display="'Apparatus Sheet (7)'!A1" xr:uid="{4DCA6169-F5FF-4864-A118-1F2364E8B8B7}"/>
    <hyperlink ref="AV12" location="'Apparatus Sheet (22)'!A1" display="'Apparatus Sheet (22)'!A1" xr:uid="{60A58BF4-51BB-443C-904B-F8811BD55C62}"/>
    <hyperlink ref="AT13" location="'Apparatus Sheet (8)'!A1" display="'Apparatus Sheet (8)'!A1" xr:uid="{4071D505-B31B-4B25-B460-67847C8B6076}"/>
    <hyperlink ref="AV13" location="'Apparatus Sheet (23)'!A1" display="'Apparatus Sheet (23)'!A1" xr:uid="{A67095A1-BC68-4437-8E93-FC03D3C921A3}"/>
    <hyperlink ref="AT14" location="'Apparatus Sheet (9)'!A1" display="'Apparatus Sheet (9)'!A1" xr:uid="{85520D9D-7309-4EBE-9038-2012B2E92D83}"/>
    <hyperlink ref="AV14" location="'Apparatus Sheet (24)'!A1" display="'Apparatus Sheet (24)'!A1" xr:uid="{F0822652-E4FB-4C3F-8147-71BC17DA9B84}"/>
    <hyperlink ref="AT15" location="'Apparatus Sheet (10)'!A1" display="'Apparatus Sheet (10)'!A1" xr:uid="{0AB6C15E-7C8B-4194-BBFD-0FD07583EA3C}"/>
    <hyperlink ref="AV15" location="'Apparatus Sheet (25)'!A1" display="'Apparatus Sheet (25)'!A1" xr:uid="{0D817370-ED87-4D8C-99A8-5E61972DE6B3}"/>
    <hyperlink ref="AT16" location="'Apparatus Sheet (11)'!A1" display="'Apparatus Sheet (11)'!A1" xr:uid="{D968A178-C19B-4BFF-9105-35BFD6F8D47F}"/>
    <hyperlink ref="AV16" location="'Apparatus Sheet (26)'!A1" display="'Apparatus Sheet (26)'!A1" xr:uid="{E2FC6C3D-62DB-4F08-8C75-28415C5DE4E0}"/>
    <hyperlink ref="AT17" location="'Apparatus Sheet (12)'!A1" display="'Apparatus Sheet (12)'!A1" xr:uid="{1134B776-F4C1-48ED-9BC8-422702701899}"/>
    <hyperlink ref="AV17" location="'Apparatus Sheet (27)'!A1" display="'Apparatus Sheet (27)'!A1" xr:uid="{B8179EBD-21C4-4698-A028-1AC13028B1FB}"/>
    <hyperlink ref="AT18" location="'Apparatus Sheet (13)'!A1" display="'Apparatus Sheet (13)'!A1" xr:uid="{47B89D2F-DBBD-48D5-914B-113BAB055A47}"/>
    <hyperlink ref="AV18" location="'Apparatus Sheet (28)'!A1" display="'Apparatus Sheet (28)'!A1" xr:uid="{6B075507-C49F-4F4F-B6BA-7CD317A8551C}"/>
    <hyperlink ref="AT19" location="'Apparatus Sheet (14)'!A1" display="'Apparatus Sheet (14)'!A1" xr:uid="{85EDF0BD-0730-4FE1-B651-606C1141E2CE}"/>
    <hyperlink ref="AV19" location="'Apparatus Sheet (29)'!A1" display="'Apparatus Sheet (29)'!A1" xr:uid="{EEC0EB01-DCE1-4454-8D69-383A5762B7A1}"/>
    <hyperlink ref="AT20" location="'Apparatus Sheet (15)'!A1" display="'Apparatus Sheet (15)'!A1" xr:uid="{4DC8337E-9677-4CA5-AEC1-4F674242F67B}"/>
    <hyperlink ref="AV20" location="'Apparatus Sheet (30)'!A1" display="'Apparatus Sheet (30)'!A1" xr:uid="{7A227A86-AEA9-46D7-87C5-069FBFD90920}"/>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F0635C5C-F175-4F92-9E83-A19A85640A00}">
          <x14:formula1>
            <xm:f>'Fire Station Info 1-5'!$AA$3:$AA$28</xm:f>
          </x14:formula1>
          <xm:sqref>AB3:AP3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tabColor theme="1" tint="4.9989318521683403E-2"/>
  </sheetPr>
  <dimension ref="D1:AG31"/>
  <sheetViews>
    <sheetView showGridLines="0" showRowColHeaders="0" zoomScaleNormal="100" workbookViewId="0"/>
  </sheetViews>
  <sheetFormatPr defaultRowHeight="14.4" x14ac:dyDescent="0.3"/>
  <cols>
    <col min="1" max="1" width="3.33203125" customWidth="1"/>
    <col min="2" max="2" width="27.6640625" customWidth="1"/>
    <col min="3" max="3" width="3.33203125" customWidth="1"/>
    <col min="4" max="4" width="30.88671875" customWidth="1"/>
  </cols>
  <sheetData>
    <row r="1" spans="4:33" ht="15" thickBot="1" x14ac:dyDescent="0.35"/>
    <row r="2" spans="4:33" ht="18" customHeight="1" thickBot="1" x14ac:dyDescent="0.35">
      <c r="D2" s="995" t="s">
        <v>0</v>
      </c>
      <c r="E2" s="996"/>
      <c r="F2" s="996"/>
      <c r="G2" s="996"/>
      <c r="H2" s="996"/>
      <c r="I2" s="996"/>
      <c r="J2" s="997"/>
    </row>
    <row r="3" spans="4:33" ht="18" customHeight="1" x14ac:dyDescent="0.3">
      <c r="D3" s="694" t="s">
        <v>1</v>
      </c>
      <c r="E3" s="1019"/>
      <c r="F3" s="1020"/>
      <c r="G3" s="1020"/>
      <c r="H3" s="1020"/>
      <c r="I3" s="1021"/>
      <c r="J3" s="12"/>
    </row>
    <row r="4" spans="4:33" ht="18" customHeight="1" x14ac:dyDescent="0.3">
      <c r="D4" s="242" t="s">
        <v>2</v>
      </c>
      <c r="E4" s="999"/>
      <c r="F4" s="999"/>
      <c r="G4" s="999"/>
      <c r="H4" s="999"/>
      <c r="I4" s="999"/>
      <c r="J4" s="12"/>
      <c r="AG4" t="s">
        <v>40</v>
      </c>
    </row>
    <row r="5" spans="4:33" ht="18" customHeight="1" x14ac:dyDescent="0.3">
      <c r="D5" s="242" t="s">
        <v>3</v>
      </c>
      <c r="E5" s="1018"/>
      <c r="F5" s="1018"/>
      <c r="G5" s="11"/>
      <c r="H5" s="11"/>
      <c r="I5" s="11"/>
      <c r="J5" s="12"/>
      <c r="L5" s="986" t="s">
        <v>133</v>
      </c>
      <c r="M5" s="986"/>
      <c r="N5" s="986"/>
      <c r="O5" s="986"/>
      <c r="P5" s="986"/>
      <c r="Q5" s="986"/>
      <c r="AG5" t="s">
        <v>41</v>
      </c>
    </row>
    <row r="6" spans="4:33" ht="18" customHeight="1" x14ac:dyDescent="0.3">
      <c r="D6" s="242" t="s">
        <v>4</v>
      </c>
      <c r="E6" s="999"/>
      <c r="F6" s="999"/>
      <c r="G6" s="11"/>
      <c r="H6" s="11"/>
      <c r="I6" s="11"/>
      <c r="J6" s="12"/>
    </row>
    <row r="7" spans="4:33" ht="18" customHeight="1" thickBot="1" x14ac:dyDescent="0.35">
      <c r="D7" s="695" t="s">
        <v>5</v>
      </c>
      <c r="E7" s="1002"/>
      <c r="F7" s="1002"/>
      <c r="G7" s="14"/>
      <c r="H7" s="14"/>
      <c r="I7" s="14"/>
      <c r="J7" s="15"/>
    </row>
    <row r="8" spans="4:33" ht="18" customHeight="1" thickBot="1" x14ac:dyDescent="0.35"/>
    <row r="9" spans="4:33" ht="18" customHeight="1" thickBot="1" x14ac:dyDescent="0.35">
      <c r="D9" s="995" t="s">
        <v>6</v>
      </c>
      <c r="E9" s="996"/>
      <c r="F9" s="996"/>
      <c r="G9" s="996"/>
      <c r="H9" s="996"/>
      <c r="I9" s="996"/>
      <c r="J9" s="997"/>
    </row>
    <row r="10" spans="4:33" ht="18" customHeight="1" x14ac:dyDescent="0.3">
      <c r="D10" s="694" t="s">
        <v>7</v>
      </c>
      <c r="E10" s="998"/>
      <c r="F10" s="998"/>
      <c r="G10" s="998"/>
      <c r="H10" s="998"/>
      <c r="I10" s="11"/>
      <c r="J10" s="12"/>
    </row>
    <row r="11" spans="4:33" ht="18" customHeight="1" x14ac:dyDescent="0.3">
      <c r="D11" s="242" t="s">
        <v>8</v>
      </c>
      <c r="E11" s="999"/>
      <c r="F11" s="999"/>
      <c r="G11" s="999"/>
      <c r="H11" s="999"/>
      <c r="I11" s="999"/>
      <c r="J11" s="12"/>
    </row>
    <row r="12" spans="4:33" ht="18" customHeight="1" x14ac:dyDescent="0.3">
      <c r="D12" s="242" t="s">
        <v>9</v>
      </c>
      <c r="E12" s="1000"/>
      <c r="F12" s="1001"/>
      <c r="G12" s="699" t="s">
        <v>10</v>
      </c>
      <c r="H12" s="32"/>
      <c r="I12" s="700" t="s">
        <v>11</v>
      </c>
      <c r="J12" s="13" t="s">
        <v>12</v>
      </c>
    </row>
    <row r="13" spans="4:33" ht="18" customHeight="1" x14ac:dyDescent="0.3">
      <c r="D13" s="242" t="s">
        <v>13</v>
      </c>
      <c r="E13" s="1003"/>
      <c r="F13" s="1003"/>
      <c r="G13" s="11"/>
      <c r="H13" s="11"/>
      <c r="I13" s="11"/>
      <c r="J13" s="12"/>
    </row>
    <row r="14" spans="4:33" ht="18" customHeight="1" x14ac:dyDescent="0.3">
      <c r="D14" s="696" t="s">
        <v>14</v>
      </c>
      <c r="E14" s="1006"/>
      <c r="F14" s="1006"/>
      <c r="G14" s="11"/>
      <c r="H14" s="11"/>
      <c r="I14" s="11"/>
      <c r="J14" s="12"/>
    </row>
    <row r="15" spans="4:33" ht="18" customHeight="1" x14ac:dyDescent="0.3">
      <c r="D15" s="242" t="s">
        <v>15</v>
      </c>
      <c r="E15" s="1008"/>
      <c r="F15" s="1008"/>
      <c r="G15" s="1008"/>
      <c r="H15" s="1008"/>
      <c r="I15" s="11"/>
      <c r="J15" s="12"/>
    </row>
    <row r="16" spans="4:33" ht="18" customHeight="1" thickBot="1" x14ac:dyDescent="0.35">
      <c r="D16" s="697" t="s">
        <v>802</v>
      </c>
      <c r="E16" s="818"/>
      <c r="F16" s="816"/>
      <c r="G16" s="698"/>
      <c r="H16" s="817"/>
      <c r="I16" s="14"/>
      <c r="J16" s="15"/>
    </row>
    <row r="17" spans="4:10" ht="18" customHeight="1" thickBot="1" x14ac:dyDescent="0.35">
      <c r="D17" s="10"/>
      <c r="E17" s="11"/>
      <c r="F17" s="11"/>
      <c r="G17" s="11"/>
      <c r="H17" s="11"/>
      <c r="I17" s="11"/>
      <c r="J17" s="11"/>
    </row>
    <row r="18" spans="4:10" ht="18" customHeight="1" thickBot="1" x14ac:dyDescent="0.35">
      <c r="D18" s="995" t="s">
        <v>82</v>
      </c>
      <c r="E18" s="996"/>
      <c r="F18" s="996"/>
      <c r="G18" s="996"/>
      <c r="H18" s="996"/>
      <c r="I18" s="996"/>
      <c r="J18" s="997"/>
    </row>
    <row r="19" spans="4:10" ht="18" customHeight="1" x14ac:dyDescent="0.3">
      <c r="D19" s="694" t="s">
        <v>7</v>
      </c>
      <c r="E19" s="998"/>
      <c r="F19" s="998"/>
      <c r="G19" s="998"/>
      <c r="H19" s="998"/>
      <c r="I19" s="11"/>
      <c r="J19" s="12"/>
    </row>
    <row r="20" spans="4:10" ht="18" customHeight="1" x14ac:dyDescent="0.3">
      <c r="D20" s="242" t="s">
        <v>8</v>
      </c>
      <c r="E20" s="1007" t="str">
        <f>IF(E11="","",E11)</f>
        <v/>
      </c>
      <c r="F20" s="1007"/>
      <c r="G20" s="1007"/>
      <c r="H20" s="1007"/>
      <c r="I20" s="1007"/>
      <c r="J20" s="12"/>
    </row>
    <row r="21" spans="4:10" ht="18" customHeight="1" x14ac:dyDescent="0.3">
      <c r="D21" s="242" t="s">
        <v>9</v>
      </c>
      <c r="E21" s="1010" t="str">
        <f>IF(E12="","",E12)</f>
        <v/>
      </c>
      <c r="F21" s="1011"/>
      <c r="G21" s="699" t="s">
        <v>10</v>
      </c>
      <c r="H21" s="434" t="str">
        <f>IF(H12="","",H12)</f>
        <v/>
      </c>
      <c r="I21" s="700" t="s">
        <v>11</v>
      </c>
      <c r="J21" s="335" t="str">
        <f>J12</f>
        <v>NC</v>
      </c>
    </row>
    <row r="22" spans="4:10" ht="18" customHeight="1" x14ac:dyDescent="0.3">
      <c r="D22" s="242" t="s">
        <v>13</v>
      </c>
      <c r="E22" s="1003"/>
      <c r="F22" s="1003"/>
      <c r="G22" s="11"/>
      <c r="H22" s="11"/>
      <c r="I22" s="11"/>
      <c r="J22" s="12"/>
    </row>
    <row r="23" spans="4:10" ht="18" customHeight="1" x14ac:dyDescent="0.3">
      <c r="D23" s="242" t="s">
        <v>14</v>
      </c>
      <c r="E23" s="1006"/>
      <c r="F23" s="1006"/>
      <c r="G23" s="11"/>
      <c r="H23" s="11"/>
      <c r="I23" s="11"/>
      <c r="J23" s="12"/>
    </row>
    <row r="24" spans="4:10" ht="18" customHeight="1" thickBot="1" x14ac:dyDescent="0.35">
      <c r="D24" s="695" t="s">
        <v>15</v>
      </c>
      <c r="E24" s="1004"/>
      <c r="F24" s="1005"/>
      <c r="G24" s="1005"/>
      <c r="H24" s="1005"/>
      <c r="I24" s="14"/>
      <c r="J24" s="15"/>
    </row>
    <row r="25" spans="4:10" ht="18" customHeight="1" thickBot="1" x14ac:dyDescent="0.35">
      <c r="D25" s="10"/>
      <c r="E25" s="11"/>
      <c r="F25" s="11"/>
      <c r="G25" s="11"/>
      <c r="H25" s="11"/>
      <c r="I25" s="11"/>
      <c r="J25" s="11"/>
    </row>
    <row r="26" spans="4:10" ht="18" customHeight="1" thickBot="1" x14ac:dyDescent="0.35">
      <c r="D26" s="1012" t="s">
        <v>204</v>
      </c>
      <c r="E26" s="1013"/>
      <c r="F26" s="1013"/>
      <c r="G26" s="1013"/>
      <c r="H26" s="1013"/>
      <c r="I26" s="1013"/>
      <c r="J26" s="1014"/>
    </row>
    <row r="27" spans="4:10" ht="18" customHeight="1" x14ac:dyDescent="0.3">
      <c r="D27" s="694" t="s">
        <v>16</v>
      </c>
      <c r="E27" s="1015"/>
      <c r="F27" s="1016"/>
      <c r="G27" s="1016"/>
      <c r="H27" s="1017"/>
      <c r="I27" s="11"/>
      <c r="J27" s="12"/>
    </row>
    <row r="28" spans="4:10" ht="18" customHeight="1" x14ac:dyDescent="0.3">
      <c r="D28" s="242" t="s">
        <v>13</v>
      </c>
      <c r="E28" s="1009"/>
      <c r="F28" s="1009"/>
      <c r="G28" s="11"/>
      <c r="H28" s="11"/>
      <c r="I28" s="11"/>
      <c r="J28" s="12"/>
    </row>
    <row r="29" spans="4:10" ht="18" customHeight="1" x14ac:dyDescent="0.3">
      <c r="D29" s="242" t="s">
        <v>17</v>
      </c>
      <c r="E29" s="1006"/>
      <c r="F29" s="1006"/>
      <c r="G29" s="11"/>
      <c r="H29" s="11"/>
      <c r="I29" s="11"/>
      <c r="J29" s="12"/>
    </row>
    <row r="30" spans="4:10" ht="18" customHeight="1" thickBot="1" x14ac:dyDescent="0.35">
      <c r="D30" s="695" t="s">
        <v>15</v>
      </c>
      <c r="E30" s="1004"/>
      <c r="F30" s="1005"/>
      <c r="G30" s="1005"/>
      <c r="H30" s="1005"/>
      <c r="I30" s="14"/>
      <c r="J30" s="15"/>
    </row>
    <row r="31" spans="4:10" ht="18" customHeight="1" x14ac:dyDescent="0.3"/>
  </sheetData>
  <sheetProtection algorithmName="SHA-512" hashValue="QGZpGYHNBaCHFUhMOqF27QBelqjWhDwCp947RzoIA1oysKUafjNeiiytHl/3KWp5J8UXq9n3FlLRcW36YZSbcw==" saltValue="zobUUx9WegEJJxnydy3s+w==" spinCount="100000" sheet="1" objects="1" scenarios="1"/>
  <mergeCells count="26">
    <mergeCell ref="D2:J2"/>
    <mergeCell ref="E4:I4"/>
    <mergeCell ref="E5:F5"/>
    <mergeCell ref="E6:F6"/>
    <mergeCell ref="E3:I3"/>
    <mergeCell ref="E13:F13"/>
    <mergeCell ref="E30:H30"/>
    <mergeCell ref="E14:F14"/>
    <mergeCell ref="D18:J18"/>
    <mergeCell ref="E19:H19"/>
    <mergeCell ref="E20:I20"/>
    <mergeCell ref="E15:H15"/>
    <mergeCell ref="E28:F28"/>
    <mergeCell ref="E29:F29"/>
    <mergeCell ref="E21:F21"/>
    <mergeCell ref="E22:F22"/>
    <mergeCell ref="E23:F23"/>
    <mergeCell ref="D26:J26"/>
    <mergeCell ref="E24:H24"/>
    <mergeCell ref="E27:H27"/>
    <mergeCell ref="L5:Q5"/>
    <mergeCell ref="D9:J9"/>
    <mergeCell ref="E10:H10"/>
    <mergeCell ref="E11:I11"/>
    <mergeCell ref="E12:F12"/>
    <mergeCell ref="E7:F7"/>
  </mergeCells>
  <dataValidations count="1">
    <dataValidation type="list" allowBlank="1" showInputMessage="1" showErrorMessage="1" sqref="E16" xr:uid="{603DB056-5DF1-4D30-BE12-D7247AE30451}">
      <formula1>$AG$3:$AG$5</formula1>
    </dataValidation>
  </dataValidations>
  <printOptions horizontalCentered="1"/>
  <pageMargins left="0.7" right="0.7" top="1" bottom="0.75" header="0.3" footer="0.3"/>
  <pageSetup orientation="portrait" r:id="rId1"/>
  <headerFooter>
    <oddHeader>&amp;C&amp;G</oddHeader>
    <oddFooter>&amp;L&amp;D</oddFooter>
  </headerFooter>
  <drawing r:id="rId2"/>
  <legacyDrawingHF r:id="rId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FD500-0BA0-4679-A248-11B5731C987A}">
  <sheetPr>
    <tabColor theme="2" tint="-0.89999084444715716"/>
    <pageSetUpPr fitToPage="1"/>
  </sheetPr>
  <dimension ref="C1:BP44"/>
  <sheetViews>
    <sheetView showGridLines="0" showRowColHeaders="0" zoomScaleNormal="100" workbookViewId="0">
      <selection activeCell="X23" activeCellId="1" sqref="C28:C29 X23:AM23"/>
    </sheetView>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1057</v>
      </c>
      <c r="AL1" s="1539"/>
      <c r="AM1" s="1539"/>
      <c r="AN1" s="1539"/>
      <c r="AO1" s="1539"/>
      <c r="AP1" s="1539"/>
      <c r="BD1" s="692"/>
    </row>
    <row r="2" spans="3:68" ht="19.2"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2"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2"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2"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AX5" s="809"/>
      <c r="BD5" s="132"/>
      <c r="BE5" s="133"/>
      <c r="BF5" s="133"/>
      <c r="BG5" s="134"/>
      <c r="BH5" s="133"/>
      <c r="BK5" s="5">
        <v>1250</v>
      </c>
      <c r="BL5" s="5" t="s">
        <v>41</v>
      </c>
      <c r="BM5" s="5" t="s">
        <v>266</v>
      </c>
      <c r="BN5" s="5" t="s">
        <v>267</v>
      </c>
      <c r="BP5" s="5" t="s">
        <v>257</v>
      </c>
    </row>
    <row r="6" spans="3:68" s="5" customFormat="1" ht="19.2"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2"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2"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2"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2"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2"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2"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2"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2"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2"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2"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7" s="5" customFormat="1" ht="19.2"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7" s="5" customFormat="1" ht="19.2"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c r="BE18" s="111"/>
    </row>
    <row r="19" spans="3:57" s="5" customFormat="1" ht="19.2"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7" s="5" customFormat="1" ht="19.2"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7" s="5" customFormat="1" ht="19.2"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7" s="5" customFormat="1" ht="19.2"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7" s="5" customFormat="1" ht="19.2"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7" s="5" customFormat="1" ht="19.2"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7" s="5" customFormat="1" ht="19.2"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7" s="5" customFormat="1" ht="19.2"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7" s="5" customFormat="1" ht="19.2"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7" s="5" customFormat="1" ht="19.2"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7" s="5" customFormat="1" ht="19.2"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7" s="5" customFormat="1" ht="19.2"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7" s="5" customFormat="1" ht="19.2"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7" s="5" customFormat="1" ht="19.2"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2"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2"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2"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2"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2"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2"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2"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2"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2"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2"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2"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YiE5EGI5T6BUu80s3dzDaPebXnmZdqLoBitoXDANuMMNn0rTGYtd2QdfySu6BkjiKAGGC6IGOLc8C0qWcRz95w==" saltValue="vjptlUrwTdwMcKAV14TJmA=="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list" allowBlank="1" showInputMessage="1" showErrorMessage="1" sqref="AO5:AP5 W37:W38" xr:uid="{7B4F5BBE-4E59-449E-8950-F2AA5D981755}">
      <formula1>$BL$4:$BL$5</formula1>
    </dataValidation>
    <dataValidation type="list" allowBlank="1" showInputMessage="1" showErrorMessage="1" sqref="K11:N11" xr:uid="{80F1FA0E-29C9-49AD-839D-8A47DA5C6A7D}">
      <formula1>$BM$9:$BM$11</formula1>
    </dataValidation>
    <dataValidation type="list" allowBlank="1" showInputMessage="1" showErrorMessage="1" sqref="AI11" xr:uid="{9DEAA98A-F055-4E4E-BBC9-7E5F078571EA}">
      <formula1>$BM$4:$BM$8</formula1>
    </dataValidation>
    <dataValidation type="list" allowBlank="1" showInputMessage="1" showErrorMessage="1" sqref="AN26:AP35" xr:uid="{5DC77F75-363B-4419-A53A-901BF92A5E15}">
      <formula1>$BL$3:$BL$5</formula1>
    </dataValidation>
    <dataValidation type="list" allowBlank="1" showInputMessage="1" showErrorMessage="1" sqref="AD2:AH2" xr:uid="{953FE095-76AE-4C72-B136-C1A3E290C7A1}">
      <formula1>$BP$4:$BP$13</formula1>
    </dataValidation>
    <dataValidation type="whole" errorStyle="information" allowBlank="1" showInputMessage="1" showErrorMessage="1" error="This cell must be a number" sqref="T19:V20 T15:V17 T22:V22 T25:V31 T33:V33 T37:V37 T39:V41 T43:V43 AN20:AP24 AN14:AP18" xr:uid="{566D5F0B-A9E5-4E4D-9F8E-7A22D2924E02}">
      <formula1>0</formula1>
      <formula2>5000</formula2>
    </dataValidation>
  </dataValidations>
  <hyperlinks>
    <hyperlink ref="AT6" location="'Apparatus Sheet'!A1" display="'Apparatus Sheet'!A1" xr:uid="{F3930492-F4FC-4D8E-AF1D-030B3E9D454A}"/>
    <hyperlink ref="AV6" location="'Apparatus Sheet (16)'!A1" display="'Apparatus Sheet (16)'!A1" xr:uid="{0E7D4FB2-8BB7-4F92-81BE-9F90BE79799C}"/>
    <hyperlink ref="AT7" location="'Apparatus Sheet (2)'!A1" display="'Apparatus Sheet (2)'!A1" xr:uid="{F9D4F675-CE90-45AF-80A0-5154799A91CE}"/>
    <hyperlink ref="AV7" location="'Apparatus Sheet (17)'!A1" display="'Apparatus Sheet (17)'!A1" xr:uid="{6EE798F4-0AE7-4D10-916C-169B9F4024E7}"/>
    <hyperlink ref="AT8" location="'Apparatus Sheet (29)'!A1" display="'Apparatus Sheet (29)'!A1" xr:uid="{3ADCDBBA-9E38-45BE-A02B-EBA71A3148DD}"/>
    <hyperlink ref="AV8" location="'Apparatus Sheet (18)'!A1" display="'Apparatus Sheet (18)'!A1" xr:uid="{581BF5DC-20F5-44A4-94DF-F324DE654D32}"/>
    <hyperlink ref="AT9" location="'Apparatus Sheet (4)'!A1" display="'Apparatus Sheet (4)'!A1" xr:uid="{80F5BB75-838D-4F61-B804-85B6038FDBF9}"/>
    <hyperlink ref="AV9" location="'Apparatus Sheet (19)'!A1" display="'Apparatus Sheet (19)'!A1" xr:uid="{4ABBCFA0-D9E0-4A25-92AF-294E83E423CD}"/>
    <hyperlink ref="AT10" location="'Apparatus Sheet (5)'!A1" display="'Apparatus Sheet (5)'!A1" xr:uid="{E9830CF1-4122-45B9-889B-E822825C1530}"/>
    <hyperlink ref="AV10" location="'Apparatus Sheet (20)'!A1" display="'Apparatus Sheet (20)'!A1" xr:uid="{8287E62A-21D9-4566-8C67-E1644F499D0E}"/>
    <hyperlink ref="AT11" location="'Apparatus Sheet (6)'!A1" display="'Apparatus Sheet (6)'!A1" xr:uid="{4942C9FE-3BF7-4822-8B44-3DBF65978B1E}"/>
    <hyperlink ref="AV11" location="'Apparatus Sheet (21)'!A1" display="'Apparatus Sheet (21)'!A1" xr:uid="{AB8B6D1E-BDD5-4A04-84AF-62257DC1E14B}"/>
    <hyperlink ref="AT12" location="'Apparatus Sheet (7)'!A1" display="'Apparatus Sheet (7)'!A1" xr:uid="{47E334C6-BA9A-4296-A4E2-233A226EDAEC}"/>
    <hyperlink ref="AV12" location="'Apparatus Sheet (22)'!A1" display="'Apparatus Sheet (22)'!A1" xr:uid="{C7DB23D9-7186-4022-89B5-943ABF28A7C2}"/>
    <hyperlink ref="AT13" location="'Apparatus Sheet (8)'!A1" display="'Apparatus Sheet (8)'!A1" xr:uid="{5253E4AE-B0D7-4167-9CF9-730182C1A36C}"/>
    <hyperlink ref="AV13" location="'Apparatus Sheet (23)'!A1" display="'Apparatus Sheet (23)'!A1" xr:uid="{DB3BA42B-BD26-43EF-8DBA-DEEA74976B7E}"/>
    <hyperlink ref="AT14" location="'Apparatus Sheet (9)'!A1" display="'Apparatus Sheet (9)'!A1" xr:uid="{BFBA5A79-6EA3-4606-B6C1-BB5342C304A0}"/>
    <hyperlink ref="AV14" location="'Apparatus Sheet (24)'!A1" display="'Apparatus Sheet (24)'!A1" xr:uid="{8A029E88-325C-47D8-9B7C-5A5544D7E722}"/>
    <hyperlink ref="AT15" location="'Apparatus Sheet (10)'!A1" display="'Apparatus Sheet (10)'!A1" xr:uid="{E9C1E3E6-CF0D-470C-B0D5-258335406628}"/>
    <hyperlink ref="AV15" location="'Apparatus Sheet (25)'!A1" display="'Apparatus Sheet (25)'!A1" xr:uid="{093622C4-BA60-4873-A9BA-DD15DE8989C8}"/>
    <hyperlink ref="AT16" location="'Apparatus Sheet (11)'!A1" display="'Apparatus Sheet (11)'!A1" xr:uid="{DB85D0B3-023E-49FE-BF16-5D0238561507}"/>
    <hyperlink ref="AV16" location="'Apparatus Sheet (26)'!A1" display="'Apparatus Sheet (26)'!A1" xr:uid="{17EDB865-3DB4-4248-99FF-180CBA5798EC}"/>
    <hyperlink ref="AT17" location="'Apparatus Sheet (12)'!A1" display="'Apparatus Sheet (12)'!A1" xr:uid="{11345DB3-0228-495E-BCCA-436433A79E94}"/>
    <hyperlink ref="AV17" location="'Apparatus Sheet (27)'!A1" display="'Apparatus Sheet (27)'!A1" xr:uid="{A1C6CD02-ABBA-47F7-9605-F55339C5512C}"/>
    <hyperlink ref="AT18" location="'Apparatus Sheet (13)'!A1" display="'Apparatus Sheet (13)'!A1" xr:uid="{08166C4B-758E-4CAE-815F-73815A51C818}"/>
    <hyperlink ref="AV18" location="'Apparatus Sheet (28)'!A1" display="'Apparatus Sheet (28)'!A1" xr:uid="{B8088C7C-1BB5-461F-BA59-AAECCC33D4CB}"/>
    <hyperlink ref="AT19" location="'Apparatus Sheet (14)'!A1" display="'Apparatus Sheet (14)'!A1" xr:uid="{2861E666-E990-43A7-ACAB-21B7ABBD2F65}"/>
    <hyperlink ref="AV19" location="'Apparatus Sheet (29)'!A1" display="'Apparatus Sheet (29)'!A1" xr:uid="{2016DEDB-4311-4C7F-BEFD-9EF919C939F1}"/>
    <hyperlink ref="AT20" location="'Apparatus Sheet (15)'!A1" display="'Apparatus Sheet (15)'!A1" xr:uid="{1FA6F350-ECCF-4905-A139-2A0D372415BE}"/>
    <hyperlink ref="AV20" location="'Apparatus Sheet (30)'!A1" display="'Apparatus Sheet (30)'!A1" xr:uid="{817FDFF9-7797-4228-AF33-26BD17F48734}"/>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D3AFCEDA-45F0-4834-A63C-FF8BBE0812B8}">
          <x14:formula1>
            <xm:f>'Fire Station Info 1-5'!$AA$3:$AA$28</xm:f>
          </x14:formula1>
          <xm:sqref>AB3:AP3</xm:sqref>
        </x14:dataValidation>
      </x14:dataValidations>
    </ext>
  </extLst>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01998-51FD-4C48-80B8-50C682B5CB3F}">
  <sheetPr>
    <tabColor theme="2" tint="-0.89999084444715716"/>
    <pageSetUpPr fitToPage="1"/>
  </sheetPr>
  <dimension ref="C1:BP44"/>
  <sheetViews>
    <sheetView showGridLines="0" showRowColHeaders="0" zoomScaleNormal="100" workbookViewId="0"/>
  </sheetViews>
  <sheetFormatPr defaultRowHeight="14.4" x14ac:dyDescent="0.3"/>
  <cols>
    <col min="1" max="1" width="2.6640625" customWidth="1"/>
    <col min="2" max="2" width="27.6640625" customWidth="1"/>
    <col min="3" max="19" width="2.6640625" customWidth="1"/>
    <col min="20" max="20" width="2.88671875" customWidth="1"/>
    <col min="21" max="42" width="2.6640625" customWidth="1"/>
    <col min="43" max="43" width="1.6640625" customWidth="1"/>
    <col min="44" max="44" width="5.88671875" customWidth="1"/>
    <col min="45" max="45" width="9.88671875" customWidth="1"/>
    <col min="46" max="46" width="11.5546875" customWidth="1"/>
    <col min="47" max="47" width="9.88671875" customWidth="1"/>
    <col min="48" max="48" width="11.5546875" customWidth="1"/>
    <col min="49" max="53" width="3.6640625" customWidth="1"/>
    <col min="54" max="55" width="6.6640625" customWidth="1"/>
    <col min="56" max="56" width="8.6640625" customWidth="1"/>
    <col min="57" max="57" width="12.6640625" customWidth="1"/>
    <col min="58" max="58" width="1.6640625" customWidth="1"/>
    <col min="59" max="59" width="8.6640625" customWidth="1"/>
    <col min="60" max="60" width="12.6640625" customWidth="1"/>
    <col min="61" max="61" width="11.109375" customWidth="1"/>
    <col min="62" max="62" width="5.33203125" customWidth="1"/>
    <col min="63" max="63" width="5" hidden="1" customWidth="1"/>
    <col min="64" max="64" width="3.88671875" hidden="1" customWidth="1"/>
    <col min="65" max="65" width="12.109375" hidden="1" customWidth="1"/>
    <col min="66" max="66" width="6.33203125" hidden="1" customWidth="1"/>
    <col min="67" max="67" width="5.109375" hidden="1" customWidth="1"/>
    <col min="68" max="69" width="0" hidden="1" customWidth="1"/>
  </cols>
  <sheetData>
    <row r="1" spans="3:68" ht="24.6" customHeight="1" thickBot="1" x14ac:dyDescent="0.35">
      <c r="AK1" s="1539" t="s">
        <v>1056</v>
      </c>
      <c r="AL1" s="1539"/>
      <c r="AM1" s="1539"/>
      <c r="AN1" s="1539"/>
      <c r="AO1" s="1539"/>
      <c r="AP1" s="1539"/>
      <c r="BD1" s="692"/>
    </row>
    <row r="2" spans="3:68" ht="19.2" customHeight="1" thickBot="1" x14ac:dyDescent="0.35">
      <c r="C2" s="92"/>
      <c r="D2" s="1540" t="s">
        <v>245</v>
      </c>
      <c r="E2" s="1541"/>
      <c r="F2" s="1541"/>
      <c r="G2" s="1541"/>
      <c r="H2" s="1541"/>
      <c r="I2" s="1541"/>
      <c r="J2" s="1541"/>
      <c r="K2" s="1541"/>
      <c r="L2" s="1541"/>
      <c r="M2" s="1541"/>
      <c r="N2" s="1541"/>
      <c r="O2" s="1541"/>
      <c r="P2" s="1542"/>
      <c r="Q2" s="899" t="s">
        <v>246</v>
      </c>
      <c r="R2" s="900"/>
      <c r="S2" s="900"/>
      <c r="T2" s="900"/>
      <c r="U2" s="900"/>
      <c r="V2" s="963"/>
      <c r="W2" s="1543"/>
      <c r="X2" s="1544"/>
      <c r="Y2" s="1545"/>
      <c r="Z2" s="899" t="s">
        <v>247</v>
      </c>
      <c r="AA2" s="900"/>
      <c r="AB2" s="1123"/>
      <c r="AC2" s="1124"/>
      <c r="AD2" s="1536"/>
      <c r="AE2" s="1537"/>
      <c r="AF2" s="1537"/>
      <c r="AG2" s="1537"/>
      <c r="AH2" s="1538"/>
      <c r="AI2" s="899" t="s">
        <v>248</v>
      </c>
      <c r="AJ2" s="900"/>
      <c r="AK2" s="900"/>
      <c r="AL2" s="963"/>
      <c r="AM2" s="1546"/>
      <c r="AN2" s="1547"/>
      <c r="AO2" s="1547"/>
      <c r="AP2" s="1548"/>
      <c r="BD2" s="132"/>
      <c r="BE2" s="133"/>
      <c r="BF2" s="133"/>
      <c r="BG2" s="134"/>
      <c r="BH2" s="133"/>
    </row>
    <row r="3" spans="3:68" s="5" customFormat="1" ht="19.2" customHeight="1" thickBot="1" x14ac:dyDescent="0.35">
      <c r="C3" s="109"/>
      <c r="D3" s="899" t="s">
        <v>250</v>
      </c>
      <c r="E3" s="900"/>
      <c r="F3" s="900"/>
      <c r="G3" s="900"/>
      <c r="H3" s="900"/>
      <c r="I3" s="963"/>
      <c r="J3" s="1530">
        <f>'Department Information'!E3</f>
        <v>0</v>
      </c>
      <c r="K3" s="1531"/>
      <c r="L3" s="1531"/>
      <c r="M3" s="1531"/>
      <c r="N3" s="1531"/>
      <c r="O3" s="1531"/>
      <c r="P3" s="1531"/>
      <c r="Q3" s="1531"/>
      <c r="R3" s="1531"/>
      <c r="S3" s="1531"/>
      <c r="T3" s="1531"/>
      <c r="U3" s="1532"/>
      <c r="V3" s="899" t="s">
        <v>251</v>
      </c>
      <c r="W3" s="900"/>
      <c r="X3" s="900"/>
      <c r="Y3" s="900"/>
      <c r="Z3" s="900"/>
      <c r="AA3" s="963"/>
      <c r="AB3" s="1533"/>
      <c r="AC3" s="1534"/>
      <c r="AD3" s="1534"/>
      <c r="AE3" s="1534"/>
      <c r="AF3" s="1534"/>
      <c r="AG3" s="1534"/>
      <c r="AH3" s="1534"/>
      <c r="AI3" s="1534"/>
      <c r="AJ3" s="1534"/>
      <c r="AK3" s="1534"/>
      <c r="AL3" s="1534"/>
      <c r="AM3" s="1534"/>
      <c r="AN3" s="1534"/>
      <c r="AO3" s="1534"/>
      <c r="AP3" s="1535"/>
      <c r="BD3" s="132"/>
      <c r="BE3" s="133"/>
      <c r="BF3" s="133"/>
      <c r="BG3" s="134"/>
      <c r="BH3" s="133"/>
    </row>
    <row r="4" spans="3:68" s="5" customFormat="1" ht="19.2" customHeight="1" thickBot="1" x14ac:dyDescent="0.35">
      <c r="C4" s="109"/>
      <c r="D4" s="1122" t="s">
        <v>356</v>
      </c>
      <c r="E4" s="1123"/>
      <c r="F4" s="1123"/>
      <c r="G4" s="1123"/>
      <c r="H4" s="1123"/>
      <c r="I4" s="1123"/>
      <c r="J4" s="1123"/>
      <c r="K4" s="1124"/>
      <c r="L4" s="1536"/>
      <c r="M4" s="1537"/>
      <c r="N4" s="1537"/>
      <c r="O4" s="1537"/>
      <c r="P4" s="1537"/>
      <c r="Q4" s="1537"/>
      <c r="R4" s="1537"/>
      <c r="S4" s="1537"/>
      <c r="T4" s="1537"/>
      <c r="U4" s="1538"/>
      <c r="V4" s="1122" t="s">
        <v>254</v>
      </c>
      <c r="W4" s="1123"/>
      <c r="X4" s="1123"/>
      <c r="Y4" s="1123"/>
      <c r="Z4" s="1123"/>
      <c r="AA4" s="1123"/>
      <c r="AB4" s="1123"/>
      <c r="AC4" s="1123"/>
      <c r="AD4" s="1123"/>
      <c r="AE4" s="1123"/>
      <c r="AF4" s="1124"/>
      <c r="AG4" s="1536"/>
      <c r="AH4" s="1537"/>
      <c r="AI4" s="1537"/>
      <c r="AJ4" s="1537"/>
      <c r="AK4" s="1537"/>
      <c r="AL4" s="1537"/>
      <c r="AM4" s="1537"/>
      <c r="AN4" s="1537"/>
      <c r="AO4" s="1537"/>
      <c r="AP4" s="1538"/>
      <c r="BD4" s="132"/>
      <c r="BE4" s="133"/>
      <c r="BF4" s="133"/>
      <c r="BG4" s="134"/>
      <c r="BH4" s="133"/>
      <c r="BK4" s="5">
        <v>1000</v>
      </c>
      <c r="BL4" s="5" t="s">
        <v>40</v>
      </c>
      <c r="BM4" s="5" t="s">
        <v>258</v>
      </c>
      <c r="BN4" s="135" t="s">
        <v>259</v>
      </c>
    </row>
    <row r="5" spans="3:68" s="5" customFormat="1" ht="19.2" customHeight="1" thickBot="1" x14ac:dyDescent="0.35">
      <c r="C5" s="109"/>
      <c r="D5" s="1122" t="s">
        <v>260</v>
      </c>
      <c r="E5" s="1123"/>
      <c r="F5" s="1123"/>
      <c r="G5" s="1123"/>
      <c r="H5" s="1124"/>
      <c r="I5" s="1546"/>
      <c r="J5" s="1548"/>
      <c r="K5" s="1122" t="s">
        <v>261</v>
      </c>
      <c r="L5" s="1123"/>
      <c r="M5" s="1123"/>
      <c r="N5" s="1124"/>
      <c r="O5" s="1546"/>
      <c r="P5" s="1548"/>
      <c r="Q5" s="1122" t="s">
        <v>262</v>
      </c>
      <c r="R5" s="1123"/>
      <c r="S5" s="1123"/>
      <c r="T5" s="1123"/>
      <c r="U5" s="1123"/>
      <c r="V5" s="1123"/>
      <c r="W5" s="1123"/>
      <c r="X5" s="1123"/>
      <c r="Y5" s="1124"/>
      <c r="Z5" s="1549"/>
      <c r="AA5" s="1550"/>
      <c r="AB5" s="1551"/>
      <c r="AC5" s="1549"/>
      <c r="AD5" s="1550"/>
      <c r="AE5" s="1551"/>
      <c r="AF5" s="1549"/>
      <c r="AG5" s="1550"/>
      <c r="AH5" s="1551"/>
      <c r="AI5" s="1122" t="s">
        <v>263</v>
      </c>
      <c r="AJ5" s="1123"/>
      <c r="AK5" s="1123"/>
      <c r="AL5" s="1123"/>
      <c r="AM5" s="1123"/>
      <c r="AN5" s="1124"/>
      <c r="AO5" s="1546" t="s">
        <v>41</v>
      </c>
      <c r="AP5" s="1548"/>
      <c r="AX5" s="809"/>
      <c r="BD5" s="132"/>
      <c r="BE5" s="133"/>
      <c r="BF5" s="133"/>
      <c r="BG5" s="134"/>
      <c r="BH5" s="133"/>
      <c r="BK5" s="5">
        <v>1250</v>
      </c>
      <c r="BL5" s="5" t="s">
        <v>41</v>
      </c>
      <c r="BM5" s="5" t="s">
        <v>266</v>
      </c>
      <c r="BN5" s="5" t="s">
        <v>267</v>
      </c>
      <c r="BP5" s="5" t="s">
        <v>257</v>
      </c>
    </row>
    <row r="6" spans="3:68" s="5" customFormat="1" ht="19.2" customHeight="1" thickBot="1" x14ac:dyDescent="0.35">
      <c r="C6" s="109"/>
      <c r="D6" s="899" t="s">
        <v>268</v>
      </c>
      <c r="E6" s="900"/>
      <c r="F6" s="900"/>
      <c r="G6" s="900"/>
      <c r="H6" s="900"/>
      <c r="I6" s="900"/>
      <c r="J6" s="900"/>
      <c r="K6" s="1552"/>
      <c r="L6" s="1553"/>
      <c r="M6" s="1554" t="s">
        <v>269</v>
      </c>
      <c r="N6" s="1256"/>
      <c r="O6" s="1552"/>
      <c r="P6" s="1553"/>
      <c r="Q6" s="1554" t="s">
        <v>270</v>
      </c>
      <c r="R6" s="1256"/>
      <c r="S6" s="1552"/>
      <c r="T6" s="1553"/>
      <c r="U6" s="1554" t="s">
        <v>267</v>
      </c>
      <c r="V6" s="1566"/>
      <c r="W6" s="1533"/>
      <c r="X6" s="1535"/>
      <c r="Y6" s="900" t="s">
        <v>271</v>
      </c>
      <c r="Z6" s="963"/>
      <c r="AA6" s="899" t="s">
        <v>272</v>
      </c>
      <c r="AB6" s="900"/>
      <c r="AC6" s="900"/>
      <c r="AD6" s="900"/>
      <c r="AE6" s="900"/>
      <c r="AF6" s="900"/>
      <c r="AG6" s="900"/>
      <c r="AH6" s="900"/>
      <c r="AI6" s="900"/>
      <c r="AJ6" s="900"/>
      <c r="AK6" s="900"/>
      <c r="AL6" s="963"/>
      <c r="AM6" s="1533"/>
      <c r="AN6" s="1534"/>
      <c r="AO6" s="1534"/>
      <c r="AP6" s="1535"/>
      <c r="AS6" s="805">
        <f>'Apparatus Sheet'!W2</f>
        <v>0</v>
      </c>
      <c r="AT6" s="810" t="s">
        <v>1071</v>
      </c>
      <c r="AU6" s="806">
        <f>'Apparatus Sheet (16)'!W$2</f>
        <v>0</v>
      </c>
      <c r="AV6" s="810" t="s">
        <v>1090</v>
      </c>
      <c r="BD6" s="132"/>
      <c r="BE6" s="133"/>
      <c r="BF6" s="133"/>
      <c r="BG6" s="134"/>
      <c r="BH6" s="133"/>
      <c r="BI6" s="9"/>
      <c r="BK6" s="5">
        <v>1500</v>
      </c>
      <c r="BM6" s="5" t="s">
        <v>276</v>
      </c>
      <c r="BN6" s="5" t="s">
        <v>270</v>
      </c>
      <c r="BP6" s="5" t="s">
        <v>265</v>
      </c>
    </row>
    <row r="7" spans="3:68" s="5" customFormat="1" ht="19.2" customHeight="1" thickBot="1" x14ac:dyDescent="0.35">
      <c r="C7" s="109"/>
      <c r="D7" s="899" t="s">
        <v>277</v>
      </c>
      <c r="E7" s="900"/>
      <c r="F7" s="900"/>
      <c r="G7" s="900"/>
      <c r="H7" s="900"/>
      <c r="I7" s="900"/>
      <c r="J7" s="900"/>
      <c r="K7" s="900"/>
      <c r="L7" s="900"/>
      <c r="M7" s="900"/>
      <c r="N7" s="900"/>
      <c r="O7" s="900"/>
      <c r="P7" s="900"/>
      <c r="Q7" s="900"/>
      <c r="R7" s="900"/>
      <c r="S7" s="900"/>
      <c r="T7" s="900"/>
      <c r="U7" s="900"/>
      <c r="V7" s="963"/>
      <c r="W7" s="1533"/>
      <c r="X7" s="1535"/>
      <c r="Y7" s="899" t="s">
        <v>278</v>
      </c>
      <c r="Z7" s="900"/>
      <c r="AA7" s="900"/>
      <c r="AB7" s="900"/>
      <c r="AC7" s="900"/>
      <c r="AD7" s="900"/>
      <c r="AE7" s="900"/>
      <c r="AF7" s="900"/>
      <c r="AG7" s="900"/>
      <c r="AH7" s="900"/>
      <c r="AI7" s="900"/>
      <c r="AJ7" s="900"/>
      <c r="AK7" s="900"/>
      <c r="AL7" s="900"/>
      <c r="AM7" s="963"/>
      <c r="AN7" s="1533"/>
      <c r="AO7" s="1534"/>
      <c r="AP7" s="1535"/>
      <c r="AS7" s="807">
        <f>'Apparatus Sheet (2)'!W$2</f>
        <v>0</v>
      </c>
      <c r="AT7" s="811" t="s">
        <v>1072</v>
      </c>
      <c r="AU7" s="808">
        <f>'Apparatus Sheet (17)'!W$2</f>
        <v>0</v>
      </c>
      <c r="AV7" s="811" t="s">
        <v>1091</v>
      </c>
      <c r="BD7" s="132"/>
      <c r="BE7" s="133"/>
      <c r="BF7" s="133"/>
      <c r="BG7" s="134"/>
      <c r="BH7" s="133"/>
      <c r="BK7" s="5">
        <v>1750</v>
      </c>
      <c r="BM7" s="5" t="s">
        <v>282</v>
      </c>
      <c r="BN7" s="5" t="s">
        <v>269</v>
      </c>
      <c r="BP7" s="5" t="s">
        <v>275</v>
      </c>
    </row>
    <row r="8" spans="3:68" s="5" customFormat="1" ht="19.2" customHeight="1" thickBot="1" x14ac:dyDescent="0.35">
      <c r="C8" s="109"/>
      <c r="D8" s="1555" t="s">
        <v>283</v>
      </c>
      <c r="E8" s="1556"/>
      <c r="F8" s="1556"/>
      <c r="G8" s="1556"/>
      <c r="H8" s="1556"/>
      <c r="I8" s="1556"/>
      <c r="J8" s="1556"/>
      <c r="K8" s="1556"/>
      <c r="L8" s="1556"/>
      <c r="M8" s="1556"/>
      <c r="N8" s="1556"/>
      <c r="O8" s="1556"/>
      <c r="P8" s="1556"/>
      <c r="Q8" s="1556"/>
      <c r="R8" s="1556"/>
      <c r="S8" s="1556"/>
      <c r="T8" s="1556"/>
      <c r="U8" s="1556"/>
      <c r="V8" s="1556"/>
      <c r="W8" s="1556"/>
      <c r="X8" s="1556"/>
      <c r="Y8" s="1556"/>
      <c r="Z8" s="1556"/>
      <c r="AA8" s="1556"/>
      <c r="AB8" s="1556"/>
      <c r="AC8" s="1556"/>
      <c r="AD8" s="1556"/>
      <c r="AE8" s="1556"/>
      <c r="AF8" s="1557"/>
      <c r="AG8" s="1557"/>
      <c r="AH8" s="1557"/>
      <c r="AI8" s="1557"/>
      <c r="AJ8" s="1557"/>
      <c r="AK8" s="1557"/>
      <c r="AL8" s="1557"/>
      <c r="AM8" s="1557"/>
      <c r="AN8" s="1557"/>
      <c r="AO8" s="1557"/>
      <c r="AP8" s="1558"/>
      <c r="AS8" s="807">
        <f>'Apparatus Sheet (3)'!W$2</f>
        <v>0</v>
      </c>
      <c r="AT8" s="811" t="s">
        <v>1073</v>
      </c>
      <c r="AU8" s="808">
        <f>'Apparatus Sheet (18)'!W$2</f>
        <v>0</v>
      </c>
      <c r="AV8" s="811" t="s">
        <v>1092</v>
      </c>
      <c r="BD8" s="132"/>
      <c r="BE8" s="133"/>
      <c r="BF8" s="133"/>
      <c r="BG8" s="134"/>
      <c r="BH8" s="133"/>
      <c r="BK8" s="5">
        <v>2000</v>
      </c>
      <c r="BM8" s="5" t="s">
        <v>287</v>
      </c>
      <c r="BP8" s="5" t="s">
        <v>281</v>
      </c>
    </row>
    <row r="9" spans="3:68" s="5" customFormat="1" ht="19.2" customHeight="1" thickBot="1" x14ac:dyDescent="0.35">
      <c r="C9" s="109"/>
      <c r="D9" s="1559" t="s">
        <v>288</v>
      </c>
      <c r="E9" s="1304"/>
      <c r="F9" s="1304"/>
      <c r="G9" s="1304"/>
      <c r="H9" s="1304"/>
      <c r="I9" s="1304"/>
      <c r="J9" s="1304"/>
      <c r="K9" s="1304"/>
      <c r="L9" s="1304"/>
      <c r="M9" s="1304"/>
      <c r="N9" s="1353"/>
      <c r="O9" s="1560"/>
      <c r="P9" s="1561"/>
      <c r="Q9" s="1559" t="s">
        <v>289</v>
      </c>
      <c r="R9" s="1304"/>
      <c r="S9" s="1304"/>
      <c r="T9" s="1304"/>
      <c r="U9" s="1304"/>
      <c r="V9" s="1304"/>
      <c r="W9" s="1304"/>
      <c r="X9" s="1304"/>
      <c r="Y9" s="1304"/>
      <c r="Z9" s="1304"/>
      <c r="AA9" s="1304"/>
      <c r="AB9" s="1304"/>
      <c r="AC9" s="1353"/>
      <c r="AD9" s="1560"/>
      <c r="AE9" s="1562"/>
      <c r="AF9" s="136"/>
      <c r="AG9" s="137"/>
      <c r="AH9" s="137"/>
      <c r="AI9" s="137"/>
      <c r="AJ9" s="137"/>
      <c r="AK9" s="137"/>
      <c r="AL9" s="137"/>
      <c r="AM9" s="137"/>
      <c r="AN9" s="137"/>
      <c r="AO9" s="137"/>
      <c r="AP9" s="138"/>
      <c r="AS9" s="807">
        <f>'Apparatus Sheet (4)'!W$2</f>
        <v>0</v>
      </c>
      <c r="AT9" s="811" t="s">
        <v>1074</v>
      </c>
      <c r="AU9" s="808">
        <f>'Apparatus Sheet (19)'!W$2</f>
        <v>0</v>
      </c>
      <c r="AV9" s="811" t="s">
        <v>1093</v>
      </c>
      <c r="BD9" s="132"/>
      <c r="BE9" s="133"/>
      <c r="BF9" s="133"/>
      <c r="BG9" s="134"/>
      <c r="BH9" s="133"/>
      <c r="BK9" s="5">
        <v>750</v>
      </c>
      <c r="BP9" s="5" t="s">
        <v>286</v>
      </c>
    </row>
    <row r="10" spans="3:68" s="5" customFormat="1" ht="19.2" customHeight="1" thickBot="1" x14ac:dyDescent="0.35">
      <c r="C10" s="109"/>
      <c r="D10" s="1555" t="s">
        <v>293</v>
      </c>
      <c r="E10" s="1563"/>
      <c r="F10" s="1563"/>
      <c r="G10" s="1563"/>
      <c r="H10" s="1563"/>
      <c r="I10" s="1563"/>
      <c r="J10" s="1563"/>
      <c r="K10" s="1563"/>
      <c r="L10" s="1563"/>
      <c r="M10" s="1563"/>
      <c r="N10" s="1563"/>
      <c r="O10" s="1563"/>
      <c r="P10" s="1563"/>
      <c r="Q10" s="1563"/>
      <c r="R10" s="1563"/>
      <c r="S10" s="1563"/>
      <c r="T10" s="1563"/>
      <c r="U10" s="1564"/>
      <c r="V10" s="1564"/>
      <c r="W10" s="1564"/>
      <c r="X10" s="1563"/>
      <c r="Y10" s="1563"/>
      <c r="Z10" s="1563"/>
      <c r="AA10" s="1563"/>
      <c r="AB10" s="1563"/>
      <c r="AC10" s="1563"/>
      <c r="AD10" s="1563"/>
      <c r="AE10" s="1563"/>
      <c r="AF10" s="1563"/>
      <c r="AG10" s="1563"/>
      <c r="AH10" s="1563"/>
      <c r="AI10" s="1563"/>
      <c r="AJ10" s="1563"/>
      <c r="AK10" s="1563"/>
      <c r="AL10" s="1563"/>
      <c r="AM10" s="1563"/>
      <c r="AN10" s="1563"/>
      <c r="AO10" s="1563"/>
      <c r="AP10" s="1565"/>
      <c r="AS10" s="807">
        <f>'Apparatus Sheet (5)'!W$2</f>
        <v>0</v>
      </c>
      <c r="AT10" s="811" t="s">
        <v>1075</v>
      </c>
      <c r="AU10" s="808">
        <f>'Apparatus Sheet (20)'!W$2</f>
        <v>0</v>
      </c>
      <c r="AV10" s="811" t="s">
        <v>1094</v>
      </c>
      <c r="BD10" s="132"/>
      <c r="BE10" s="133"/>
      <c r="BF10" s="133"/>
      <c r="BG10" s="134"/>
      <c r="BH10" s="133"/>
      <c r="BK10" s="5">
        <v>500</v>
      </c>
      <c r="BM10" s="5" t="s">
        <v>265</v>
      </c>
      <c r="BP10" s="5" t="s">
        <v>292</v>
      </c>
    </row>
    <row r="11" spans="3:68" s="5" customFormat="1" ht="19.2" customHeight="1" thickBot="1" x14ac:dyDescent="0.35">
      <c r="C11" s="109"/>
      <c r="D11" s="1122" t="s">
        <v>297</v>
      </c>
      <c r="E11" s="1123"/>
      <c r="F11" s="1123"/>
      <c r="G11" s="1123"/>
      <c r="H11" s="1123"/>
      <c r="I11" s="1123"/>
      <c r="J11" s="1124"/>
      <c r="K11" s="1577"/>
      <c r="L11" s="1578"/>
      <c r="M11" s="1578"/>
      <c r="N11" s="1579"/>
      <c r="O11" s="1122" t="s">
        <v>298</v>
      </c>
      <c r="P11" s="1123"/>
      <c r="Q11" s="1123"/>
      <c r="R11" s="1123"/>
      <c r="S11" s="1123"/>
      <c r="T11" s="1123"/>
      <c r="U11" s="1546"/>
      <c r="V11" s="1547"/>
      <c r="W11" s="139" t="s">
        <v>299</v>
      </c>
      <c r="X11" s="1122" t="s">
        <v>300</v>
      </c>
      <c r="Y11" s="1123"/>
      <c r="Z11" s="1123"/>
      <c r="AA11" s="1123"/>
      <c r="AB11" s="1123"/>
      <c r="AC11" s="1123"/>
      <c r="AD11" s="1123"/>
      <c r="AE11" s="1123"/>
      <c r="AF11" s="1123"/>
      <c r="AG11" s="1123"/>
      <c r="AH11" s="1124"/>
      <c r="AI11" s="1546"/>
      <c r="AJ11" s="1547"/>
      <c r="AK11" s="1547"/>
      <c r="AL11" s="1547"/>
      <c r="AM11" s="1547"/>
      <c r="AN11" s="1547"/>
      <c r="AO11" s="1547"/>
      <c r="AP11" s="1548"/>
      <c r="AS11" s="807">
        <f>'Apparatus Sheet (6)'!W$2</f>
        <v>0</v>
      </c>
      <c r="AT11" s="811" t="s">
        <v>1076</v>
      </c>
      <c r="AU11" s="808">
        <f>'Apparatus Sheet (21)'!W$2</f>
        <v>0</v>
      </c>
      <c r="AV11" s="811" t="s">
        <v>1095</v>
      </c>
      <c r="BD11" s="132"/>
      <c r="BE11" s="133"/>
      <c r="BF11" s="133"/>
      <c r="BG11" s="134"/>
      <c r="BH11" s="133"/>
      <c r="BK11" s="5">
        <v>250</v>
      </c>
      <c r="BM11" s="5" t="s">
        <v>304</v>
      </c>
      <c r="BP11" s="5" t="s">
        <v>296</v>
      </c>
    </row>
    <row r="12" spans="3:68" s="5" customFormat="1" ht="19.2" customHeight="1" thickBot="1" x14ac:dyDescent="0.35">
      <c r="C12" s="109"/>
      <c r="D12" s="1555" t="s">
        <v>305</v>
      </c>
      <c r="E12" s="1563"/>
      <c r="F12" s="1563"/>
      <c r="G12" s="1563"/>
      <c r="H12" s="1563"/>
      <c r="I12" s="1563"/>
      <c r="J12" s="1563"/>
      <c r="K12" s="1563"/>
      <c r="L12" s="1563"/>
      <c r="M12" s="1563"/>
      <c r="N12" s="1563"/>
      <c r="O12" s="1563"/>
      <c r="P12" s="1563"/>
      <c r="Q12" s="1563"/>
      <c r="R12" s="1563"/>
      <c r="S12" s="1563"/>
      <c r="T12" s="1563"/>
      <c r="U12" s="1563"/>
      <c r="V12" s="1563"/>
      <c r="W12" s="1563"/>
      <c r="X12" s="1563"/>
      <c r="Y12" s="1563"/>
      <c r="Z12" s="1563"/>
      <c r="AA12" s="1563"/>
      <c r="AB12" s="1563"/>
      <c r="AC12" s="1563"/>
      <c r="AD12" s="1563"/>
      <c r="AE12" s="1563"/>
      <c r="AF12" s="1563"/>
      <c r="AG12" s="1563"/>
      <c r="AH12" s="1563"/>
      <c r="AI12" s="1563"/>
      <c r="AJ12" s="1563"/>
      <c r="AK12" s="1563"/>
      <c r="AL12" s="1563"/>
      <c r="AM12" s="1563"/>
      <c r="AN12" s="1563"/>
      <c r="AO12" s="1563"/>
      <c r="AP12" s="1565"/>
      <c r="AS12" s="807">
        <f>'Apparatus Sheet (7)'!W$2</f>
        <v>0</v>
      </c>
      <c r="AT12" s="811" t="s">
        <v>1077</v>
      </c>
      <c r="AU12" s="808">
        <f>'Apparatus Sheet (22)'!W$2</f>
        <v>0</v>
      </c>
      <c r="AV12" s="811" t="s">
        <v>1096</v>
      </c>
      <c r="BD12" s="143"/>
      <c r="BP12" s="5" t="s">
        <v>303</v>
      </c>
    </row>
    <row r="13" spans="3:68" s="5" customFormat="1" ht="19.2" customHeight="1" thickBot="1" x14ac:dyDescent="0.35">
      <c r="C13" s="109"/>
      <c r="D13" s="1567" t="s">
        <v>306</v>
      </c>
      <c r="E13" s="1568"/>
      <c r="F13" s="1568"/>
      <c r="G13" s="1568"/>
      <c r="H13" s="1568"/>
      <c r="I13" s="1568"/>
      <c r="J13" s="1568"/>
      <c r="K13" s="1568"/>
      <c r="L13" s="1568"/>
      <c r="M13" s="1568"/>
      <c r="N13" s="1568"/>
      <c r="O13" s="1568"/>
      <c r="P13" s="1568"/>
      <c r="Q13" s="1568"/>
      <c r="R13" s="1568"/>
      <c r="S13" s="1569"/>
      <c r="T13" s="1559" t="s">
        <v>307</v>
      </c>
      <c r="U13" s="1304"/>
      <c r="V13" s="1353"/>
      <c r="X13" s="1559" t="s">
        <v>306</v>
      </c>
      <c r="Y13" s="1304"/>
      <c r="Z13" s="1304"/>
      <c r="AA13" s="1304"/>
      <c r="AB13" s="1304"/>
      <c r="AC13" s="1304"/>
      <c r="AD13" s="1304"/>
      <c r="AE13" s="1304"/>
      <c r="AF13" s="1304"/>
      <c r="AG13" s="1304"/>
      <c r="AH13" s="1304"/>
      <c r="AI13" s="1304"/>
      <c r="AJ13" s="1304"/>
      <c r="AK13" s="1304"/>
      <c r="AL13" s="1304"/>
      <c r="AM13" s="1353"/>
      <c r="AN13" s="1097" t="s">
        <v>307</v>
      </c>
      <c r="AO13" s="1143"/>
      <c r="AP13" s="1570"/>
      <c r="AS13" s="807">
        <f>'Apparatus Sheet (8)'!W$2</f>
        <v>0</v>
      </c>
      <c r="AT13" s="811" t="s">
        <v>1078</v>
      </c>
      <c r="AU13" s="808">
        <f>'Apparatus Sheet (23)'!W$2</f>
        <v>0</v>
      </c>
      <c r="AV13" s="811" t="s">
        <v>1097</v>
      </c>
      <c r="BD13" s="143"/>
      <c r="BP13" s="5" t="s">
        <v>62</v>
      </c>
    </row>
    <row r="14" spans="3:68" s="5" customFormat="1" ht="19.2" customHeight="1" thickBot="1" x14ac:dyDescent="0.35">
      <c r="C14" s="109"/>
      <c r="D14" s="1571" t="s">
        <v>308</v>
      </c>
      <c r="E14" s="1572"/>
      <c r="F14" s="1572"/>
      <c r="G14" s="1572"/>
      <c r="H14" s="1572"/>
      <c r="I14" s="1572"/>
      <c r="J14" s="1572"/>
      <c r="K14" s="1572"/>
      <c r="L14" s="1572"/>
      <c r="M14" s="1572"/>
      <c r="N14" s="1572"/>
      <c r="O14" s="1572"/>
      <c r="P14" s="1572"/>
      <c r="Q14" s="1572"/>
      <c r="R14" s="1572"/>
      <c r="S14" s="1573"/>
      <c r="T14" s="1574">
        <f>I5</f>
        <v>0</v>
      </c>
      <c r="U14" s="1575"/>
      <c r="V14" s="1576"/>
      <c r="X14" s="763" t="s">
        <v>309</v>
      </c>
      <c r="Y14" s="137"/>
      <c r="Z14" s="137"/>
      <c r="AA14" s="137"/>
      <c r="AB14" s="137"/>
      <c r="AC14" s="137"/>
      <c r="AD14" s="137"/>
      <c r="AE14" s="137"/>
      <c r="AF14" s="137"/>
      <c r="AG14" s="137"/>
      <c r="AH14" s="137"/>
      <c r="AI14" s="137"/>
      <c r="AJ14" s="137"/>
      <c r="AK14" s="137"/>
      <c r="AL14" s="137"/>
      <c r="AM14" s="138"/>
      <c r="AN14" s="1546"/>
      <c r="AO14" s="1547"/>
      <c r="AP14" s="1548"/>
      <c r="AS14" s="807">
        <f>'Apparatus Sheet (9)'!W$2</f>
        <v>0</v>
      </c>
      <c r="AT14" s="811" t="s">
        <v>1079</v>
      </c>
      <c r="AU14" s="808">
        <f>'Apparatus Sheet (24)'!W$2</f>
        <v>0</v>
      </c>
      <c r="AV14" s="811" t="s">
        <v>1098</v>
      </c>
      <c r="BD14" s="143"/>
    </row>
    <row r="15" spans="3:68" s="5" customFormat="1" ht="19.2" customHeight="1" thickBot="1" x14ac:dyDescent="0.35">
      <c r="C15" s="49"/>
      <c r="D15" s="1580" t="s">
        <v>310</v>
      </c>
      <c r="E15" s="1581"/>
      <c r="F15" s="1581"/>
      <c r="G15" s="1581"/>
      <c r="H15" s="1581"/>
      <c r="I15" s="1581"/>
      <c r="J15" s="1581"/>
      <c r="K15" s="1581"/>
      <c r="L15" s="1581"/>
      <c r="M15" s="1581"/>
      <c r="N15" s="1581"/>
      <c r="O15" s="1581"/>
      <c r="P15" s="1581"/>
      <c r="Q15" s="1581"/>
      <c r="R15" s="1581"/>
      <c r="S15" s="1582"/>
      <c r="T15" s="1583"/>
      <c r="U15" s="1584"/>
      <c r="V15" s="1585"/>
      <c r="W15" s="111"/>
      <c r="X15" s="1571" t="s">
        <v>311</v>
      </c>
      <c r="Y15" s="1572"/>
      <c r="Z15" s="1572"/>
      <c r="AA15" s="1572"/>
      <c r="AB15" s="1572"/>
      <c r="AC15" s="1572"/>
      <c r="AD15" s="1572"/>
      <c r="AE15" s="1572"/>
      <c r="AF15" s="1572"/>
      <c r="AG15" s="1572"/>
      <c r="AH15" s="1572"/>
      <c r="AI15" s="1572"/>
      <c r="AJ15" s="1572"/>
      <c r="AK15" s="1572"/>
      <c r="AL15" s="1572"/>
      <c r="AM15" s="1592"/>
      <c r="AN15" s="1546"/>
      <c r="AO15" s="1547"/>
      <c r="AP15" s="1548"/>
      <c r="AS15" s="807">
        <f>'Apparatus Sheet (10)'!W$2</f>
        <v>0</v>
      </c>
      <c r="AT15" s="811" t="s">
        <v>1080</v>
      </c>
      <c r="AU15" s="808">
        <f>'Apparatus Sheet (25)'!W$2</f>
        <v>0</v>
      </c>
      <c r="AV15" s="811" t="s">
        <v>1099</v>
      </c>
      <c r="BD15" s="143"/>
    </row>
    <row r="16" spans="3:68" s="5" customFormat="1" ht="19.2" customHeight="1" thickBot="1" x14ac:dyDescent="0.35">
      <c r="C16" s="49"/>
      <c r="D16" s="1580" t="s">
        <v>312</v>
      </c>
      <c r="E16" s="1581"/>
      <c r="F16" s="1581"/>
      <c r="G16" s="1581"/>
      <c r="H16" s="1581"/>
      <c r="I16" s="1581"/>
      <c r="J16" s="1581"/>
      <c r="K16" s="1581"/>
      <c r="L16" s="1581"/>
      <c r="M16" s="1581"/>
      <c r="N16" s="1581"/>
      <c r="O16" s="1581"/>
      <c r="P16" s="1581"/>
      <c r="Q16" s="1581"/>
      <c r="R16" s="1581"/>
      <c r="S16" s="1582"/>
      <c r="T16" s="1583"/>
      <c r="U16" s="1584"/>
      <c r="V16" s="1585"/>
      <c r="W16" s="140"/>
      <c r="X16" s="760" t="s">
        <v>313</v>
      </c>
      <c r="Y16" s="761"/>
      <c r="Z16" s="761"/>
      <c r="AA16" s="761"/>
      <c r="AB16" s="761"/>
      <c r="AC16" s="761"/>
      <c r="AD16" s="761"/>
      <c r="AE16" s="761"/>
      <c r="AF16" s="761"/>
      <c r="AG16" s="761"/>
      <c r="AH16" s="761"/>
      <c r="AI16" s="761"/>
      <c r="AJ16" s="761"/>
      <c r="AK16" s="761"/>
      <c r="AL16" s="761"/>
      <c r="AM16" s="762"/>
      <c r="AN16" s="1546"/>
      <c r="AO16" s="1547"/>
      <c r="AP16" s="1548"/>
      <c r="AS16" s="807">
        <f>'Apparatus Sheet (11)'!W$2</f>
        <v>0</v>
      </c>
      <c r="AT16" s="811" t="s">
        <v>1081</v>
      </c>
      <c r="AU16" s="808">
        <f>'Apparatus Sheet (26)'!W$2</f>
        <v>0</v>
      </c>
      <c r="AV16" s="811" t="s">
        <v>1100</v>
      </c>
      <c r="BD16" s="143"/>
    </row>
    <row r="17" spans="3:57" s="5" customFormat="1" ht="19.2" customHeight="1" thickBot="1" x14ac:dyDescent="0.35">
      <c r="C17" s="49"/>
      <c r="D17" s="1580" t="s">
        <v>314</v>
      </c>
      <c r="E17" s="1581"/>
      <c r="F17" s="1581"/>
      <c r="G17" s="1581"/>
      <c r="H17" s="1581"/>
      <c r="I17" s="1581"/>
      <c r="J17" s="1581"/>
      <c r="K17" s="1581"/>
      <c r="L17" s="1581"/>
      <c r="M17" s="1581"/>
      <c r="N17" s="1581"/>
      <c r="O17" s="1581"/>
      <c r="P17" s="1581"/>
      <c r="Q17" s="1581"/>
      <c r="R17" s="1581"/>
      <c r="S17" s="1582"/>
      <c r="T17" s="1583"/>
      <c r="U17" s="1584"/>
      <c r="V17" s="1585"/>
      <c r="X17" s="1580" t="s">
        <v>315</v>
      </c>
      <c r="Y17" s="1581"/>
      <c r="Z17" s="1581"/>
      <c r="AA17" s="1581"/>
      <c r="AB17" s="1581"/>
      <c r="AC17" s="1581"/>
      <c r="AD17" s="1581"/>
      <c r="AE17" s="1581"/>
      <c r="AF17" s="1581"/>
      <c r="AG17" s="1581"/>
      <c r="AH17" s="1581"/>
      <c r="AI17" s="1581"/>
      <c r="AJ17" s="1581"/>
      <c r="AK17" s="1581"/>
      <c r="AL17" s="1581"/>
      <c r="AM17" s="1582"/>
      <c r="AN17" s="1546"/>
      <c r="AO17" s="1547"/>
      <c r="AP17" s="1548"/>
      <c r="AS17" s="807">
        <f>'Apparatus Sheet (12)'!W$2</f>
        <v>0</v>
      </c>
      <c r="AT17" s="811" t="s">
        <v>1082</v>
      </c>
      <c r="AU17" s="808">
        <f>'Apparatus Sheet (27)'!W$2</f>
        <v>0</v>
      </c>
      <c r="AV17" s="811" t="s">
        <v>1101</v>
      </c>
      <c r="BD17" s="120"/>
    </row>
    <row r="18" spans="3:57" s="5" customFormat="1" ht="19.2" customHeight="1" thickBot="1" x14ac:dyDescent="0.35">
      <c r="D18" s="1586" t="s">
        <v>316</v>
      </c>
      <c r="E18" s="1587"/>
      <c r="F18" s="1587"/>
      <c r="G18" s="1587"/>
      <c r="H18" s="1587"/>
      <c r="I18" s="1587"/>
      <c r="J18" s="1587"/>
      <c r="K18" s="1587"/>
      <c r="L18" s="1587"/>
      <c r="M18" s="1587"/>
      <c r="N18" s="1587"/>
      <c r="O18" s="1587"/>
      <c r="P18" s="1587"/>
      <c r="Q18" s="1587"/>
      <c r="R18" s="1587"/>
      <c r="S18" s="1588"/>
      <c r="T18" s="1589"/>
      <c r="U18" s="1590"/>
      <c r="V18" s="1591"/>
      <c r="X18" s="1580" t="s">
        <v>317</v>
      </c>
      <c r="Y18" s="1581"/>
      <c r="Z18" s="1581"/>
      <c r="AA18" s="1581"/>
      <c r="AB18" s="1581"/>
      <c r="AC18" s="1581"/>
      <c r="AD18" s="1581"/>
      <c r="AE18" s="1581"/>
      <c r="AF18" s="1581"/>
      <c r="AG18" s="1581"/>
      <c r="AH18" s="1581"/>
      <c r="AI18" s="1581"/>
      <c r="AJ18" s="1581"/>
      <c r="AK18" s="1581"/>
      <c r="AL18" s="1581"/>
      <c r="AM18" s="1582"/>
      <c r="AN18" s="1546"/>
      <c r="AO18" s="1547"/>
      <c r="AP18" s="1548"/>
      <c r="AS18" s="807">
        <f>'Apparatus Sheet (13)'!W$2</f>
        <v>0</v>
      </c>
      <c r="AT18" s="811" t="s">
        <v>1083</v>
      </c>
      <c r="AU18" s="808">
        <f>'Apparatus Sheet (28)'!W$2</f>
        <v>0</v>
      </c>
      <c r="AV18" s="811" t="s">
        <v>1102</v>
      </c>
      <c r="BD18" s="143"/>
      <c r="BE18" s="111"/>
    </row>
    <row r="19" spans="3:57" s="5" customFormat="1" ht="19.2" customHeight="1" thickBot="1" x14ac:dyDescent="0.35">
      <c r="D19" s="1580" t="s">
        <v>318</v>
      </c>
      <c r="E19" s="1581"/>
      <c r="F19" s="1581"/>
      <c r="G19" s="1581"/>
      <c r="H19" s="1581"/>
      <c r="I19" s="1581"/>
      <c r="J19" s="1581"/>
      <c r="K19" s="1581"/>
      <c r="L19" s="1581"/>
      <c r="M19" s="1581"/>
      <c r="N19" s="1581"/>
      <c r="O19" s="1581"/>
      <c r="P19" s="1581"/>
      <c r="Q19" s="1581"/>
      <c r="R19" s="1581"/>
      <c r="S19" s="1581"/>
      <c r="T19" s="1583"/>
      <c r="U19" s="1584"/>
      <c r="V19" s="1585"/>
      <c r="X19" s="1586" t="s">
        <v>319</v>
      </c>
      <c r="Y19" s="1587"/>
      <c r="Z19" s="1587"/>
      <c r="AA19" s="1587"/>
      <c r="AB19" s="1587"/>
      <c r="AC19" s="1587"/>
      <c r="AD19" s="1587"/>
      <c r="AE19" s="1587"/>
      <c r="AF19" s="1587"/>
      <c r="AG19" s="1587"/>
      <c r="AH19" s="1587"/>
      <c r="AI19" s="1587"/>
      <c r="AJ19" s="1587"/>
      <c r="AK19" s="1587"/>
      <c r="AL19" s="1587"/>
      <c r="AM19" s="1588"/>
      <c r="AN19" s="1596"/>
      <c r="AO19" s="1597"/>
      <c r="AP19" s="1598"/>
      <c r="AS19" s="807">
        <f>'Apparatus Sheet (14)'!W$2</f>
        <v>0</v>
      </c>
      <c r="AT19" s="811" t="s">
        <v>1084</v>
      </c>
      <c r="AU19" s="808">
        <f>'Apparatus Sheet (29)'!W$2</f>
        <v>0</v>
      </c>
      <c r="AV19" s="811" t="s">
        <v>1103</v>
      </c>
      <c r="BD19" s="143"/>
    </row>
    <row r="20" spans="3:57" s="5" customFormat="1" ht="19.2" customHeight="1" thickBot="1" x14ac:dyDescent="0.35">
      <c r="D20" s="1580" t="s">
        <v>1086</v>
      </c>
      <c r="E20" s="1581"/>
      <c r="F20" s="1581"/>
      <c r="G20" s="1581"/>
      <c r="H20" s="1581"/>
      <c r="I20" s="1581"/>
      <c r="J20" s="1581"/>
      <c r="K20" s="1581"/>
      <c r="L20" s="1581"/>
      <c r="M20" s="1581"/>
      <c r="N20" s="1581"/>
      <c r="O20" s="1581"/>
      <c r="P20" s="1581"/>
      <c r="Q20" s="1581"/>
      <c r="R20" s="1581"/>
      <c r="S20" s="1582"/>
      <c r="T20" s="1583"/>
      <c r="U20" s="1584"/>
      <c r="V20" s="1585"/>
      <c r="X20" s="1580" t="s">
        <v>320</v>
      </c>
      <c r="Y20" s="1581"/>
      <c r="Z20" s="1581"/>
      <c r="AA20" s="1581"/>
      <c r="AB20" s="1581"/>
      <c r="AC20" s="1581"/>
      <c r="AD20" s="1581"/>
      <c r="AE20" s="1581"/>
      <c r="AF20" s="1581"/>
      <c r="AG20" s="1581"/>
      <c r="AH20" s="1581"/>
      <c r="AI20" s="1581"/>
      <c r="AJ20" s="1581"/>
      <c r="AK20" s="1581"/>
      <c r="AL20" s="1581"/>
      <c r="AM20" s="1582"/>
      <c r="AN20" s="1546"/>
      <c r="AO20" s="1547"/>
      <c r="AP20" s="1548"/>
      <c r="AS20" s="807">
        <f>'Apparatus Sheet (15)'!W$2</f>
        <v>0</v>
      </c>
      <c r="AT20" s="811" t="s">
        <v>1085</v>
      </c>
      <c r="AU20" s="808">
        <f>'Apparatus Sheet (30)'!W$2</f>
        <v>0</v>
      </c>
      <c r="AV20" s="811" t="s">
        <v>1104</v>
      </c>
      <c r="BD20" s="143"/>
    </row>
    <row r="21" spans="3:57" s="5" customFormat="1" ht="19.2" customHeight="1" thickBot="1" x14ac:dyDescent="0.35">
      <c r="D21" s="1586" t="s">
        <v>316</v>
      </c>
      <c r="E21" s="1587"/>
      <c r="F21" s="1587"/>
      <c r="G21" s="1587"/>
      <c r="H21" s="1587"/>
      <c r="I21" s="1587"/>
      <c r="J21" s="1587"/>
      <c r="K21" s="1587"/>
      <c r="L21" s="1587"/>
      <c r="M21" s="1587"/>
      <c r="N21" s="1587"/>
      <c r="O21" s="1587"/>
      <c r="P21" s="1587"/>
      <c r="Q21" s="1587"/>
      <c r="R21" s="1587"/>
      <c r="S21" s="1588"/>
      <c r="T21" s="1593"/>
      <c r="U21" s="1594"/>
      <c r="V21" s="1595"/>
      <c r="X21" s="1580" t="s">
        <v>321</v>
      </c>
      <c r="Y21" s="1581"/>
      <c r="Z21" s="1581"/>
      <c r="AA21" s="1581"/>
      <c r="AB21" s="1581"/>
      <c r="AC21" s="1581"/>
      <c r="AD21" s="1581"/>
      <c r="AE21" s="1581"/>
      <c r="AF21" s="1581"/>
      <c r="AG21" s="1581"/>
      <c r="AH21" s="1581"/>
      <c r="AI21" s="1581"/>
      <c r="AJ21" s="1581"/>
      <c r="AK21" s="1581"/>
      <c r="AL21" s="1581"/>
      <c r="AM21" s="1582"/>
      <c r="AN21" s="1546"/>
      <c r="AO21" s="1547"/>
      <c r="AP21" s="1548"/>
      <c r="BD21" s="143"/>
    </row>
    <row r="22" spans="3:57" s="5" customFormat="1" ht="19.2" customHeight="1" thickBot="1" x14ac:dyDescent="0.35">
      <c r="D22" s="1580" t="s">
        <v>322</v>
      </c>
      <c r="E22" s="1581"/>
      <c r="F22" s="1581"/>
      <c r="G22" s="1581"/>
      <c r="H22" s="1581"/>
      <c r="I22" s="1581"/>
      <c r="J22" s="1581"/>
      <c r="K22" s="1581"/>
      <c r="L22" s="1581"/>
      <c r="M22" s="1581"/>
      <c r="N22" s="1581"/>
      <c r="O22" s="1581"/>
      <c r="P22" s="1581"/>
      <c r="Q22" s="1581"/>
      <c r="R22" s="1581"/>
      <c r="S22" s="1582"/>
      <c r="T22" s="1583"/>
      <c r="U22" s="1584"/>
      <c r="V22" s="1585"/>
      <c r="X22" s="1580" t="s">
        <v>323</v>
      </c>
      <c r="Y22" s="1581"/>
      <c r="Z22" s="1581"/>
      <c r="AA22" s="1581"/>
      <c r="AB22" s="1581"/>
      <c r="AC22" s="1581"/>
      <c r="AD22" s="1581"/>
      <c r="AE22" s="1581"/>
      <c r="AF22" s="1581"/>
      <c r="AG22" s="1581"/>
      <c r="AH22" s="1581"/>
      <c r="AI22" s="1581"/>
      <c r="AJ22" s="1581"/>
      <c r="AK22" s="1581"/>
      <c r="AL22" s="1581"/>
      <c r="AM22" s="1582"/>
      <c r="AN22" s="1546"/>
      <c r="AO22" s="1547"/>
      <c r="AP22" s="1548"/>
      <c r="BD22" s="143"/>
    </row>
    <row r="23" spans="3:57" s="5" customFormat="1" ht="19.2" customHeight="1" thickBot="1" x14ac:dyDescent="0.35">
      <c r="D23" s="1602" t="s">
        <v>324</v>
      </c>
      <c r="E23" s="1603"/>
      <c r="F23" s="1603"/>
      <c r="G23" s="1603"/>
      <c r="H23" s="1603"/>
      <c r="I23" s="1603"/>
      <c r="J23" s="1603"/>
      <c r="K23" s="1603"/>
      <c r="L23" s="1603"/>
      <c r="M23" s="1603"/>
      <c r="N23" s="1603"/>
      <c r="O23" s="1603"/>
      <c r="P23" s="1603"/>
      <c r="Q23" s="1603"/>
      <c r="R23" s="1603"/>
      <c r="S23" s="1604"/>
      <c r="T23" s="1589"/>
      <c r="U23" s="1590"/>
      <c r="V23" s="1591"/>
      <c r="X23" s="1580" t="s">
        <v>325</v>
      </c>
      <c r="Y23" s="1581"/>
      <c r="Z23" s="1581"/>
      <c r="AA23" s="1581"/>
      <c r="AB23" s="1581"/>
      <c r="AC23" s="1581"/>
      <c r="AD23" s="1581"/>
      <c r="AE23" s="1581"/>
      <c r="AF23" s="1581"/>
      <c r="AG23" s="1581"/>
      <c r="AH23" s="1581"/>
      <c r="AI23" s="1581"/>
      <c r="AJ23" s="1581"/>
      <c r="AK23" s="1581"/>
      <c r="AL23" s="1581"/>
      <c r="AM23" s="1582"/>
      <c r="AN23" s="1546"/>
      <c r="AO23" s="1547"/>
      <c r="AP23" s="1548"/>
      <c r="BD23" s="143"/>
    </row>
    <row r="24" spans="3:57" s="5" customFormat="1" ht="19.2" customHeight="1" thickBot="1" x14ac:dyDescent="0.35">
      <c r="D24" s="1605" t="s">
        <v>326</v>
      </c>
      <c r="E24" s="1606"/>
      <c r="F24" s="1606"/>
      <c r="G24" s="1606"/>
      <c r="H24" s="1606"/>
      <c r="I24" s="1606"/>
      <c r="J24" s="1606"/>
      <c r="K24" s="1606"/>
      <c r="L24" s="1606"/>
      <c r="M24" s="1606"/>
      <c r="N24" s="1606"/>
      <c r="O24" s="1606"/>
      <c r="P24" s="1606"/>
      <c r="Q24" s="1606"/>
      <c r="R24" s="1606"/>
      <c r="S24" s="1607"/>
      <c r="T24" s="1589"/>
      <c r="U24" s="1590"/>
      <c r="V24" s="1591"/>
      <c r="X24" s="1571" t="s">
        <v>327</v>
      </c>
      <c r="Y24" s="1572"/>
      <c r="Z24" s="1572"/>
      <c r="AA24" s="1572"/>
      <c r="AB24" s="1572"/>
      <c r="AC24" s="1572"/>
      <c r="AD24" s="1572"/>
      <c r="AE24" s="1572"/>
      <c r="AF24" s="1572"/>
      <c r="AG24" s="1572"/>
      <c r="AH24" s="1572"/>
      <c r="AI24" s="1572"/>
      <c r="AJ24" s="1572"/>
      <c r="AK24" s="1572"/>
      <c r="AL24" s="1572"/>
      <c r="AM24" s="1573"/>
      <c r="AN24" s="1546"/>
      <c r="AO24" s="1547"/>
      <c r="AP24" s="1548"/>
      <c r="BD24" s="143"/>
    </row>
    <row r="25" spans="3:57" s="5" customFormat="1" ht="19.2" customHeight="1" thickBot="1" x14ac:dyDescent="0.35">
      <c r="D25" s="1599" t="s">
        <v>328</v>
      </c>
      <c r="E25" s="1600"/>
      <c r="F25" s="1600"/>
      <c r="G25" s="1600"/>
      <c r="H25" s="1600"/>
      <c r="I25" s="1600"/>
      <c r="J25" s="1600"/>
      <c r="K25" s="1600"/>
      <c r="L25" s="1600"/>
      <c r="M25" s="1600"/>
      <c r="N25" s="1600"/>
      <c r="O25" s="1600"/>
      <c r="P25" s="1600"/>
      <c r="Q25" s="1600"/>
      <c r="R25" s="1600"/>
      <c r="S25" s="1601"/>
      <c r="T25" s="1583"/>
      <c r="U25" s="1584"/>
      <c r="V25" s="1585"/>
      <c r="X25" s="899" t="s">
        <v>329</v>
      </c>
      <c r="Y25" s="900"/>
      <c r="Z25" s="900"/>
      <c r="AA25" s="900"/>
      <c r="AB25" s="900"/>
      <c r="AC25" s="900"/>
      <c r="AD25" s="900"/>
      <c r="AE25" s="900"/>
      <c r="AF25" s="900"/>
      <c r="AG25" s="900"/>
      <c r="AH25" s="900"/>
      <c r="AI25" s="900"/>
      <c r="AJ25" s="900"/>
      <c r="AK25" s="900"/>
      <c r="AL25" s="900"/>
      <c r="AM25" s="900"/>
      <c r="AN25" s="900"/>
      <c r="AO25" s="900"/>
      <c r="AP25" s="963"/>
      <c r="BD25" s="143"/>
    </row>
    <row r="26" spans="3:57" s="5" customFormat="1" ht="19.2" customHeight="1" thickBot="1" x14ac:dyDescent="0.35">
      <c r="D26" s="1599" t="s">
        <v>330</v>
      </c>
      <c r="E26" s="1600"/>
      <c r="F26" s="1600"/>
      <c r="G26" s="1600"/>
      <c r="H26" s="1600"/>
      <c r="I26" s="1600"/>
      <c r="J26" s="1600"/>
      <c r="K26" s="1600"/>
      <c r="L26" s="1600"/>
      <c r="M26" s="1600"/>
      <c r="N26" s="1600"/>
      <c r="O26" s="1600"/>
      <c r="P26" s="1600"/>
      <c r="Q26" s="1600"/>
      <c r="R26" s="1600"/>
      <c r="S26" s="1601"/>
      <c r="T26" s="1583"/>
      <c r="U26" s="1584"/>
      <c r="V26" s="1585"/>
      <c r="X26" s="1580" t="s">
        <v>331</v>
      </c>
      <c r="Y26" s="1581"/>
      <c r="Z26" s="1581"/>
      <c r="AA26" s="1581"/>
      <c r="AB26" s="1581"/>
      <c r="AC26" s="1581"/>
      <c r="AD26" s="1581"/>
      <c r="AE26" s="1581"/>
      <c r="AF26" s="1581"/>
      <c r="AG26" s="1581"/>
      <c r="AH26" s="1581"/>
      <c r="AI26" s="1581"/>
      <c r="AJ26" s="1581"/>
      <c r="AK26" s="1581"/>
      <c r="AL26" s="1581"/>
      <c r="AM26" s="1582"/>
      <c r="AN26" s="1533" t="s">
        <v>40</v>
      </c>
      <c r="AO26" s="1534"/>
      <c r="AP26" s="1535"/>
      <c r="BD26" s="143"/>
    </row>
    <row r="27" spans="3:57" s="5" customFormat="1" ht="19.2" customHeight="1" thickBot="1" x14ac:dyDescent="0.35">
      <c r="D27" s="1599" t="s">
        <v>332</v>
      </c>
      <c r="E27" s="1600"/>
      <c r="F27" s="1600"/>
      <c r="G27" s="1600"/>
      <c r="H27" s="1600"/>
      <c r="I27" s="1600"/>
      <c r="J27" s="1600"/>
      <c r="K27" s="1600"/>
      <c r="L27" s="1600"/>
      <c r="M27" s="1600"/>
      <c r="N27" s="1600"/>
      <c r="O27" s="1600"/>
      <c r="P27" s="1600"/>
      <c r="Q27" s="1600"/>
      <c r="R27" s="1600"/>
      <c r="S27" s="1601"/>
      <c r="T27" s="1583"/>
      <c r="U27" s="1584"/>
      <c r="V27" s="1585"/>
      <c r="W27" s="111"/>
      <c r="X27" s="1580" t="s">
        <v>333</v>
      </c>
      <c r="Y27" s="1581"/>
      <c r="Z27" s="1581"/>
      <c r="AA27" s="1581"/>
      <c r="AB27" s="1581"/>
      <c r="AC27" s="1581"/>
      <c r="AD27" s="1581"/>
      <c r="AE27" s="1581"/>
      <c r="AF27" s="1581"/>
      <c r="AG27" s="1581"/>
      <c r="AH27" s="1581"/>
      <c r="AI27" s="1581"/>
      <c r="AJ27" s="1581"/>
      <c r="AK27" s="1581"/>
      <c r="AL27" s="1581"/>
      <c r="AM27" s="1582"/>
      <c r="AN27" s="1533" t="s">
        <v>40</v>
      </c>
      <c r="AO27" s="1534"/>
      <c r="AP27" s="1535"/>
      <c r="BD27" s="143"/>
    </row>
    <row r="28" spans="3:57" s="5" customFormat="1" ht="19.2" customHeight="1" thickBot="1" x14ac:dyDescent="0.35">
      <c r="D28" s="1611" t="s">
        <v>1087</v>
      </c>
      <c r="E28" s="1612"/>
      <c r="F28" s="1612"/>
      <c r="G28" s="1612"/>
      <c r="H28" s="1612"/>
      <c r="I28" s="1612"/>
      <c r="J28" s="1612"/>
      <c r="K28" s="1612"/>
      <c r="L28" s="1612"/>
      <c r="M28" s="1612"/>
      <c r="N28" s="1612"/>
      <c r="O28" s="1612"/>
      <c r="P28" s="1612"/>
      <c r="Q28" s="1612"/>
      <c r="R28" s="1612"/>
      <c r="S28" s="1613"/>
      <c r="T28" s="1583"/>
      <c r="U28" s="1584"/>
      <c r="V28" s="1585"/>
      <c r="X28" s="1580" t="s">
        <v>334</v>
      </c>
      <c r="Y28" s="1581"/>
      <c r="Z28" s="1581"/>
      <c r="AA28" s="1581"/>
      <c r="AB28" s="1581"/>
      <c r="AC28" s="1581"/>
      <c r="AD28" s="1581"/>
      <c r="AE28" s="1581"/>
      <c r="AF28" s="1581"/>
      <c r="AG28" s="1581"/>
      <c r="AH28" s="1581"/>
      <c r="AI28" s="1581"/>
      <c r="AJ28" s="1581"/>
      <c r="AK28" s="1581"/>
      <c r="AL28" s="1581"/>
      <c r="AM28" s="1582"/>
      <c r="AN28" s="1533" t="s">
        <v>40</v>
      </c>
      <c r="AO28" s="1534"/>
      <c r="AP28" s="1535"/>
      <c r="BD28" s="143"/>
    </row>
    <row r="29" spans="3:57" s="5" customFormat="1" ht="19.2" customHeight="1" thickBot="1" x14ac:dyDescent="0.35">
      <c r="D29" s="1580" t="s">
        <v>1088</v>
      </c>
      <c r="E29" s="1581"/>
      <c r="F29" s="1581"/>
      <c r="G29" s="1581"/>
      <c r="H29" s="1581"/>
      <c r="I29" s="1581"/>
      <c r="J29" s="1581"/>
      <c r="K29" s="1581"/>
      <c r="L29" s="1608" t="s">
        <v>335</v>
      </c>
      <c r="M29" s="1608"/>
      <c r="N29" s="1608"/>
      <c r="O29" s="1608"/>
      <c r="P29" s="137"/>
      <c r="Q29" s="1609"/>
      <c r="R29" s="1610"/>
      <c r="S29" s="138"/>
      <c r="T29" s="1583"/>
      <c r="U29" s="1584"/>
      <c r="V29" s="1585"/>
      <c r="X29" s="1580" t="s">
        <v>336</v>
      </c>
      <c r="Y29" s="1581"/>
      <c r="Z29" s="1581"/>
      <c r="AA29" s="1581"/>
      <c r="AB29" s="1581"/>
      <c r="AC29" s="1581"/>
      <c r="AD29" s="1581"/>
      <c r="AE29" s="1581"/>
      <c r="AF29" s="1581"/>
      <c r="AG29" s="1581"/>
      <c r="AH29" s="1581"/>
      <c r="AI29" s="1581"/>
      <c r="AJ29" s="1581"/>
      <c r="AK29" s="1581"/>
      <c r="AL29" s="1581"/>
      <c r="AM29" s="1582"/>
      <c r="AN29" s="1533" t="s">
        <v>40</v>
      </c>
      <c r="AO29" s="1534"/>
      <c r="AP29" s="1535"/>
    </row>
    <row r="30" spans="3:57" s="5" customFormat="1" ht="19.2" customHeight="1" thickBot="1" x14ac:dyDescent="0.35">
      <c r="D30" s="1617" t="s">
        <v>1089</v>
      </c>
      <c r="E30" s="1618"/>
      <c r="F30" s="1618"/>
      <c r="G30" s="1618"/>
      <c r="H30" s="1618"/>
      <c r="I30" s="1618"/>
      <c r="J30" s="1618"/>
      <c r="K30" s="1618"/>
      <c r="L30" s="1618"/>
      <c r="M30" s="1618"/>
      <c r="N30" s="1618"/>
      <c r="O30" s="1618"/>
      <c r="P30" s="1618"/>
      <c r="Q30" s="1618"/>
      <c r="R30" s="1618"/>
      <c r="S30" s="1619"/>
      <c r="T30" s="1583"/>
      <c r="U30" s="1584"/>
      <c r="V30" s="1585"/>
      <c r="X30" s="1580" t="s">
        <v>337</v>
      </c>
      <c r="Y30" s="1581"/>
      <c r="Z30" s="1581"/>
      <c r="AA30" s="1581"/>
      <c r="AB30" s="1581"/>
      <c r="AC30" s="1581"/>
      <c r="AD30" s="1581"/>
      <c r="AE30" s="1581"/>
      <c r="AF30" s="1581"/>
      <c r="AG30" s="1581"/>
      <c r="AH30" s="1581"/>
      <c r="AI30" s="1581"/>
      <c r="AJ30" s="1581"/>
      <c r="AK30" s="1581"/>
      <c r="AL30" s="1581"/>
      <c r="AM30" s="1582"/>
      <c r="AN30" s="1533" t="s">
        <v>40</v>
      </c>
      <c r="AO30" s="1534"/>
      <c r="AP30" s="1535"/>
    </row>
    <row r="31" spans="3:57" s="5" customFormat="1" ht="19.2" customHeight="1" thickBot="1" x14ac:dyDescent="0.35">
      <c r="D31" s="1580" t="s">
        <v>338</v>
      </c>
      <c r="E31" s="1581"/>
      <c r="F31" s="1581"/>
      <c r="G31" s="1581"/>
      <c r="H31" s="1581"/>
      <c r="I31" s="1581"/>
      <c r="J31" s="1581"/>
      <c r="K31" s="1581"/>
      <c r="L31" s="1581"/>
      <c r="M31" s="1581"/>
      <c r="N31" s="1581"/>
      <c r="O31" s="1581"/>
      <c r="P31" s="1581"/>
      <c r="Q31" s="1581"/>
      <c r="R31" s="1581"/>
      <c r="S31" s="1582"/>
      <c r="T31" s="1583"/>
      <c r="U31" s="1584"/>
      <c r="V31" s="1585"/>
      <c r="X31" s="1580" t="s">
        <v>339</v>
      </c>
      <c r="Y31" s="1581"/>
      <c r="Z31" s="1581"/>
      <c r="AA31" s="1581"/>
      <c r="AB31" s="1581"/>
      <c r="AC31" s="1581"/>
      <c r="AD31" s="1581"/>
      <c r="AE31" s="1581"/>
      <c r="AF31" s="1581"/>
      <c r="AG31" s="1581"/>
      <c r="AH31" s="1581"/>
      <c r="AI31" s="1581"/>
      <c r="AJ31" s="1581"/>
      <c r="AK31" s="1581"/>
      <c r="AL31" s="1581"/>
      <c r="AM31" s="1582"/>
      <c r="AN31" s="1533" t="s">
        <v>40</v>
      </c>
      <c r="AO31" s="1534"/>
      <c r="AP31" s="1535"/>
    </row>
    <row r="32" spans="3:57" s="5" customFormat="1" ht="19.2" customHeight="1" thickBot="1" x14ac:dyDescent="0.35">
      <c r="D32" s="1614" t="s">
        <v>340</v>
      </c>
      <c r="E32" s="1615"/>
      <c r="F32" s="1615"/>
      <c r="G32" s="1615"/>
      <c r="H32" s="1615"/>
      <c r="I32" s="1615"/>
      <c r="J32" s="1615"/>
      <c r="K32" s="1615"/>
      <c r="L32" s="1615"/>
      <c r="M32" s="1615"/>
      <c r="N32" s="1615"/>
      <c r="O32" s="1615"/>
      <c r="P32" s="1615"/>
      <c r="Q32" s="1615"/>
      <c r="R32" s="1615"/>
      <c r="S32" s="1616"/>
      <c r="T32" s="1589"/>
      <c r="U32" s="1590"/>
      <c r="V32" s="1591"/>
      <c r="X32" s="1580" t="s">
        <v>341</v>
      </c>
      <c r="Y32" s="1581"/>
      <c r="Z32" s="1581"/>
      <c r="AA32" s="1581"/>
      <c r="AB32" s="1581"/>
      <c r="AC32" s="1581"/>
      <c r="AD32" s="1581"/>
      <c r="AE32" s="1581"/>
      <c r="AF32" s="1581"/>
      <c r="AG32" s="1581"/>
      <c r="AH32" s="1581"/>
      <c r="AI32" s="1581"/>
      <c r="AJ32" s="1581"/>
      <c r="AK32" s="1581"/>
      <c r="AL32" s="1581"/>
      <c r="AM32" s="1582"/>
      <c r="AN32" s="1533" t="s">
        <v>40</v>
      </c>
      <c r="AO32" s="1534"/>
      <c r="AP32" s="1535"/>
    </row>
    <row r="33" spans="4:42" s="5" customFormat="1" ht="19.2" customHeight="1" thickBot="1" x14ac:dyDescent="0.35">
      <c r="D33" s="1580" t="s">
        <v>342</v>
      </c>
      <c r="E33" s="1581"/>
      <c r="F33" s="1581"/>
      <c r="G33" s="1581"/>
      <c r="H33" s="1581"/>
      <c r="I33" s="1581"/>
      <c r="J33" s="1581"/>
      <c r="K33" s="1581"/>
      <c r="L33" s="1581"/>
      <c r="M33" s="1581"/>
      <c r="N33" s="1581"/>
      <c r="O33" s="1581"/>
      <c r="P33" s="1581"/>
      <c r="Q33" s="1581"/>
      <c r="R33" s="1581"/>
      <c r="S33" s="1582"/>
      <c r="T33" s="1583"/>
      <c r="U33" s="1584"/>
      <c r="V33" s="1585"/>
      <c r="X33" s="1580" t="s">
        <v>343</v>
      </c>
      <c r="Y33" s="1581"/>
      <c r="Z33" s="1581"/>
      <c r="AA33" s="1581"/>
      <c r="AB33" s="1581"/>
      <c r="AC33" s="1581"/>
      <c r="AD33" s="1581"/>
      <c r="AE33" s="1581"/>
      <c r="AF33" s="1581"/>
      <c r="AG33" s="1581"/>
      <c r="AH33" s="1581"/>
      <c r="AI33" s="1581"/>
      <c r="AJ33" s="1581"/>
      <c r="AK33" s="1581"/>
      <c r="AL33" s="1581"/>
      <c r="AM33" s="1582"/>
      <c r="AN33" s="1533" t="s">
        <v>40</v>
      </c>
      <c r="AO33" s="1534"/>
      <c r="AP33" s="1535"/>
    </row>
    <row r="34" spans="4:42" s="5" customFormat="1" ht="19.2" customHeight="1" thickBot="1" x14ac:dyDescent="0.35">
      <c r="D34" s="1623" t="s">
        <v>344</v>
      </c>
      <c r="E34" s="1624"/>
      <c r="F34" s="1624"/>
      <c r="G34" s="1624"/>
      <c r="H34" s="1624"/>
      <c r="I34" s="1624"/>
      <c r="J34" s="1624"/>
      <c r="K34" s="1624"/>
      <c r="L34" s="1624"/>
      <c r="M34" s="1624"/>
      <c r="N34" s="1624"/>
      <c r="O34" s="1624"/>
      <c r="P34" s="1624"/>
      <c r="Q34" s="1624"/>
      <c r="R34" s="1624"/>
      <c r="S34" s="1625"/>
      <c r="T34" s="1589"/>
      <c r="U34" s="1590"/>
      <c r="V34" s="1591"/>
      <c r="X34" s="1626" t="s">
        <v>345</v>
      </c>
      <c r="Y34" s="1627"/>
      <c r="Z34" s="1627"/>
      <c r="AA34" s="1627"/>
      <c r="AB34" s="1627"/>
      <c r="AC34" s="1627"/>
      <c r="AD34" s="1627"/>
      <c r="AE34" s="1627"/>
      <c r="AF34" s="1627"/>
      <c r="AG34" s="1627"/>
      <c r="AH34" s="1627"/>
      <c r="AI34" s="1627"/>
      <c r="AJ34" s="1627"/>
      <c r="AK34" s="1627"/>
      <c r="AL34" s="1627"/>
      <c r="AM34" s="1628"/>
      <c r="AN34" s="1533" t="s">
        <v>40</v>
      </c>
      <c r="AO34" s="1534"/>
      <c r="AP34" s="1535"/>
    </row>
    <row r="35" spans="4:42" s="5" customFormat="1" ht="19.2" customHeight="1" thickBot="1" x14ac:dyDescent="0.35">
      <c r="D35" s="1586" t="s">
        <v>346</v>
      </c>
      <c r="E35" s="1587"/>
      <c r="F35" s="1587"/>
      <c r="G35" s="1587"/>
      <c r="H35" s="1587"/>
      <c r="I35" s="1587"/>
      <c r="J35" s="1587"/>
      <c r="K35" s="1587"/>
      <c r="L35" s="1587"/>
      <c r="M35" s="1587"/>
      <c r="N35" s="1587"/>
      <c r="O35" s="1587"/>
      <c r="P35" s="1587"/>
      <c r="Q35" s="1587"/>
      <c r="R35" s="1587"/>
      <c r="S35" s="1588"/>
      <c r="T35" s="1589"/>
      <c r="U35" s="1590"/>
      <c r="V35" s="1591"/>
      <c r="X35" s="1267" t="s">
        <v>347</v>
      </c>
      <c r="Y35" s="1268"/>
      <c r="Z35" s="1268"/>
      <c r="AA35" s="1268"/>
      <c r="AB35" s="1268"/>
      <c r="AC35" s="1268"/>
      <c r="AD35" s="1268"/>
      <c r="AE35" s="1268"/>
      <c r="AF35" s="1268"/>
      <c r="AG35" s="1268"/>
      <c r="AH35" s="1268"/>
      <c r="AI35" s="1268"/>
      <c r="AJ35" s="1268"/>
      <c r="AK35" s="1268"/>
      <c r="AL35" s="1268"/>
      <c r="AM35" s="1629"/>
      <c r="AN35" s="1533" t="s">
        <v>40</v>
      </c>
      <c r="AO35" s="1534"/>
      <c r="AP35" s="1535"/>
    </row>
    <row r="36" spans="4:42" s="5" customFormat="1" ht="19.2" customHeight="1" thickBot="1" x14ac:dyDescent="0.35">
      <c r="D36" s="1614" t="s">
        <v>348</v>
      </c>
      <c r="E36" s="1615"/>
      <c r="F36" s="1615"/>
      <c r="G36" s="1615"/>
      <c r="H36" s="1615"/>
      <c r="I36" s="1615"/>
      <c r="J36" s="1615"/>
      <c r="K36" s="1615"/>
      <c r="L36" s="1615"/>
      <c r="M36" s="1615"/>
      <c r="N36" s="1615"/>
      <c r="O36" s="1615"/>
      <c r="P36" s="1615"/>
      <c r="Q36" s="1615"/>
      <c r="R36" s="1615"/>
      <c r="S36" s="1616"/>
      <c r="T36" s="1589"/>
      <c r="U36" s="1590"/>
      <c r="V36" s="1591"/>
      <c r="W36" s="111"/>
      <c r="X36" s="1270"/>
      <c r="Y36" s="1271"/>
      <c r="Z36" s="1271"/>
      <c r="AA36" s="1271"/>
      <c r="AB36" s="1271"/>
      <c r="AC36" s="1271"/>
      <c r="AD36" s="1271"/>
      <c r="AE36" s="1271"/>
      <c r="AF36" s="1271"/>
      <c r="AG36" s="1271"/>
      <c r="AH36" s="1271"/>
      <c r="AI36" s="1271"/>
      <c r="AJ36" s="1271"/>
      <c r="AK36" s="1271"/>
      <c r="AL36" s="1271"/>
      <c r="AM36" s="1630"/>
      <c r="AN36" s="1620"/>
      <c r="AO36" s="1621"/>
      <c r="AP36" s="1622"/>
    </row>
    <row r="37" spans="4:42" s="5" customFormat="1" ht="19.2" customHeight="1" thickBot="1" x14ac:dyDescent="0.35">
      <c r="D37" s="1580" t="s">
        <v>349</v>
      </c>
      <c r="E37" s="1581"/>
      <c r="F37" s="1581"/>
      <c r="G37" s="1581"/>
      <c r="H37" s="1581"/>
      <c r="I37" s="1581"/>
      <c r="J37" s="1581"/>
      <c r="K37" s="1581"/>
      <c r="L37" s="1581"/>
      <c r="M37" s="1581"/>
      <c r="N37" s="1581"/>
      <c r="O37" s="1581"/>
      <c r="P37" s="1581"/>
      <c r="Q37" s="1581"/>
      <c r="R37" s="1581"/>
      <c r="S37" s="1582"/>
      <c r="T37" s="1583"/>
      <c r="U37" s="1584"/>
      <c r="V37" s="1585"/>
      <c r="W37" s="141"/>
      <c r="X37" s="899" t="s">
        <v>133</v>
      </c>
      <c r="Y37" s="900"/>
      <c r="Z37" s="900"/>
      <c r="AA37" s="900"/>
      <c r="AB37" s="900"/>
      <c r="AC37" s="900"/>
      <c r="AD37" s="900"/>
      <c r="AE37" s="900"/>
      <c r="AF37" s="900"/>
      <c r="AG37" s="900"/>
      <c r="AH37" s="900"/>
      <c r="AI37" s="900"/>
      <c r="AJ37" s="900"/>
      <c r="AK37" s="900"/>
      <c r="AL37" s="900"/>
      <c r="AM37" s="900"/>
      <c r="AN37" s="900"/>
      <c r="AO37" s="900"/>
      <c r="AP37" s="963"/>
    </row>
    <row r="38" spans="4:42" s="5" customFormat="1" ht="19.2" customHeight="1" thickBot="1" x14ac:dyDescent="0.35">
      <c r="D38" s="1614" t="s">
        <v>350</v>
      </c>
      <c r="E38" s="1615"/>
      <c r="F38" s="1615"/>
      <c r="G38" s="1615"/>
      <c r="H38" s="1615"/>
      <c r="I38" s="1615"/>
      <c r="J38" s="1615"/>
      <c r="K38" s="1615"/>
      <c r="L38" s="1615"/>
      <c r="M38" s="1615"/>
      <c r="N38" s="1615"/>
      <c r="O38" s="1615"/>
      <c r="P38" s="1615"/>
      <c r="Q38" s="1615"/>
      <c r="R38" s="1615"/>
      <c r="S38" s="1616"/>
      <c r="T38" s="1589"/>
      <c r="U38" s="1590"/>
      <c r="V38" s="1591"/>
      <c r="W38" s="141"/>
      <c r="X38" s="350"/>
      <c r="Y38" s="351"/>
      <c r="Z38" s="351"/>
      <c r="AA38" s="351"/>
      <c r="AB38" s="351"/>
      <c r="AC38" s="351"/>
      <c r="AD38" s="351"/>
      <c r="AE38" s="351"/>
      <c r="AF38" s="351"/>
      <c r="AG38" s="351"/>
      <c r="AH38" s="351"/>
      <c r="AI38" s="351"/>
      <c r="AJ38" s="351"/>
      <c r="AK38" s="351"/>
      <c r="AL38" s="351"/>
      <c r="AM38" s="351"/>
      <c r="AN38" s="351"/>
      <c r="AO38" s="351"/>
      <c r="AP38" s="352"/>
    </row>
    <row r="39" spans="4:42" s="5" customFormat="1" ht="19.2" customHeight="1" thickBot="1" x14ac:dyDescent="0.35">
      <c r="D39" s="1580" t="s">
        <v>351</v>
      </c>
      <c r="E39" s="1581"/>
      <c r="F39" s="1581"/>
      <c r="G39" s="1581"/>
      <c r="H39" s="1581"/>
      <c r="I39" s="1581"/>
      <c r="J39" s="1581"/>
      <c r="K39" s="1581"/>
      <c r="L39" s="1581"/>
      <c r="M39" s="1581"/>
      <c r="N39" s="1581"/>
      <c r="O39" s="1581"/>
      <c r="P39" s="1581"/>
      <c r="Q39" s="1581"/>
      <c r="R39" s="1581"/>
      <c r="S39" s="1582"/>
      <c r="T39" s="1583"/>
      <c r="U39" s="1584"/>
      <c r="V39" s="1585"/>
      <c r="X39" s="353"/>
      <c r="Y39" s="354"/>
      <c r="Z39" s="354"/>
      <c r="AA39" s="354"/>
      <c r="AB39" s="354"/>
      <c r="AC39" s="354"/>
      <c r="AD39" s="354"/>
      <c r="AE39" s="354"/>
      <c r="AF39" s="354"/>
      <c r="AG39" s="354"/>
      <c r="AH39" s="354"/>
      <c r="AI39" s="354"/>
      <c r="AJ39" s="354"/>
      <c r="AK39" s="354"/>
      <c r="AL39" s="354"/>
      <c r="AM39" s="354"/>
      <c r="AN39" s="354"/>
      <c r="AO39" s="354"/>
      <c r="AP39" s="355"/>
    </row>
    <row r="40" spans="4:42" s="5" customFormat="1" ht="19.2" customHeight="1" thickBot="1" x14ac:dyDescent="0.35">
      <c r="D40" s="1571" t="s">
        <v>352</v>
      </c>
      <c r="E40" s="1572"/>
      <c r="F40" s="1572"/>
      <c r="G40" s="1572"/>
      <c r="H40" s="1572"/>
      <c r="I40" s="1572"/>
      <c r="J40" s="1572"/>
      <c r="K40" s="1572"/>
      <c r="L40" s="1572"/>
      <c r="M40" s="1572"/>
      <c r="N40" s="1572"/>
      <c r="O40" s="1572"/>
      <c r="P40" s="1572"/>
      <c r="Q40" s="1572"/>
      <c r="R40" s="1572"/>
      <c r="S40" s="1573"/>
      <c r="T40" s="1583"/>
      <c r="U40" s="1584"/>
      <c r="V40" s="1585"/>
      <c r="W40" s="111"/>
      <c r="X40" s="353"/>
      <c r="Y40" s="354"/>
      <c r="Z40" s="354"/>
      <c r="AA40" s="354"/>
      <c r="AB40" s="354"/>
      <c r="AC40" s="354"/>
      <c r="AD40" s="354"/>
      <c r="AE40" s="354"/>
      <c r="AF40" s="354"/>
      <c r="AG40" s="354"/>
      <c r="AH40" s="354"/>
      <c r="AI40" s="354"/>
      <c r="AJ40" s="354"/>
      <c r="AK40" s="354"/>
      <c r="AL40" s="354"/>
      <c r="AM40" s="354"/>
      <c r="AN40" s="354"/>
      <c r="AO40" s="354"/>
      <c r="AP40" s="355"/>
    </row>
    <row r="41" spans="4:42" s="5" customFormat="1" ht="19.2" customHeight="1" thickBot="1" x14ac:dyDescent="0.35">
      <c r="D41" s="1580" t="s">
        <v>353</v>
      </c>
      <c r="E41" s="1581"/>
      <c r="F41" s="1581"/>
      <c r="G41" s="1581"/>
      <c r="H41" s="1581"/>
      <c r="I41" s="1581"/>
      <c r="J41" s="1581"/>
      <c r="K41" s="1581"/>
      <c r="L41" s="1581"/>
      <c r="M41" s="1581"/>
      <c r="N41" s="1581"/>
      <c r="O41" s="1581"/>
      <c r="P41" s="1581"/>
      <c r="Q41" s="1581"/>
      <c r="R41" s="1581"/>
      <c r="S41" s="1582"/>
      <c r="T41" s="1583"/>
      <c r="U41" s="1584"/>
      <c r="V41" s="1585"/>
      <c r="W41" s="122"/>
      <c r="X41" s="353"/>
      <c r="Y41" s="354"/>
      <c r="Z41" s="354"/>
      <c r="AA41" s="354"/>
      <c r="AB41" s="354"/>
      <c r="AC41" s="354"/>
      <c r="AD41" s="354"/>
      <c r="AE41" s="354"/>
      <c r="AF41" s="354"/>
      <c r="AG41" s="354"/>
      <c r="AH41" s="354"/>
      <c r="AI41" s="354"/>
      <c r="AJ41" s="354"/>
      <c r="AK41" s="354"/>
      <c r="AL41" s="354"/>
      <c r="AM41" s="354"/>
      <c r="AN41" s="354"/>
      <c r="AO41" s="354"/>
      <c r="AP41" s="355"/>
    </row>
    <row r="42" spans="4:42" s="5" customFormat="1" ht="19.2" customHeight="1" x14ac:dyDescent="0.3">
      <c r="D42" s="1623" t="s">
        <v>354</v>
      </c>
      <c r="E42" s="1624"/>
      <c r="F42" s="1624"/>
      <c r="G42" s="1624"/>
      <c r="H42" s="1624"/>
      <c r="I42" s="1624"/>
      <c r="J42" s="1624"/>
      <c r="K42" s="1624"/>
      <c r="L42" s="1624"/>
      <c r="M42" s="1624"/>
      <c r="N42" s="1624"/>
      <c r="O42" s="1624"/>
      <c r="P42" s="1624"/>
      <c r="Q42" s="1624"/>
      <c r="R42" s="1624"/>
      <c r="S42" s="1625"/>
      <c r="T42" s="1631"/>
      <c r="U42" s="1632"/>
      <c r="V42" s="1633"/>
      <c r="W42" s="122"/>
      <c r="X42" s="353"/>
      <c r="Y42" s="354"/>
      <c r="Z42" s="354"/>
      <c r="AA42" s="354"/>
      <c r="AB42" s="354"/>
      <c r="AC42" s="354"/>
      <c r="AD42" s="354"/>
      <c r="AE42" s="354"/>
      <c r="AF42" s="354"/>
      <c r="AG42" s="354"/>
      <c r="AH42" s="354"/>
      <c r="AI42" s="354"/>
      <c r="AJ42" s="354"/>
      <c r="AK42" s="354"/>
      <c r="AL42" s="354"/>
      <c r="AM42" s="354"/>
      <c r="AN42" s="354"/>
      <c r="AO42" s="354"/>
      <c r="AP42" s="355"/>
    </row>
    <row r="43" spans="4:42" ht="19.2" customHeight="1" thickBot="1" x14ac:dyDescent="0.35">
      <c r="D43" s="1634" t="s">
        <v>355</v>
      </c>
      <c r="E43" s="1635"/>
      <c r="F43" s="1635"/>
      <c r="G43" s="1635"/>
      <c r="H43" s="1635"/>
      <c r="I43" s="1635"/>
      <c r="J43" s="1635"/>
      <c r="K43" s="1635"/>
      <c r="L43" s="1635"/>
      <c r="M43" s="1635"/>
      <c r="N43" s="1635"/>
      <c r="O43" s="1635"/>
      <c r="P43" s="1635"/>
      <c r="Q43" s="1635"/>
      <c r="R43" s="1635"/>
      <c r="S43" s="1635"/>
      <c r="T43" s="1237"/>
      <c r="U43" s="1237"/>
      <c r="V43" s="1238"/>
      <c r="W43" s="142"/>
      <c r="X43" s="356"/>
      <c r="Y43" s="357"/>
      <c r="Z43" s="357"/>
      <c r="AA43" s="357"/>
      <c r="AB43" s="357"/>
      <c r="AC43" s="357"/>
      <c r="AD43" s="357"/>
      <c r="AE43" s="357"/>
      <c r="AF43" s="357"/>
      <c r="AG43" s="357"/>
      <c r="AH43" s="357"/>
      <c r="AI43" s="357"/>
      <c r="AJ43" s="357"/>
      <c r="AK43" s="357"/>
      <c r="AL43" s="357"/>
      <c r="AM43" s="357"/>
      <c r="AN43" s="357"/>
      <c r="AO43" s="357"/>
      <c r="AP43" s="358"/>
    </row>
    <row r="44" spans="4:42" ht="15.9" customHeight="1" x14ac:dyDescent="0.3"/>
  </sheetData>
  <sheetProtection algorithmName="SHA-512" hashValue="OzvW31QINSYOhbCoW683NZcWhtXWq5yH0DhbaTezOogLk+7JKIaLKsGBCp9YHyLrxIDCfRHkO1Wc9Xo3Kvk0Mg==" saltValue="+fho/kKERens6rOrMDFBLg==" spinCount="100000" sheet="1" objects="1" scenarios="1"/>
  <mergeCells count="163">
    <mergeCell ref="D42:S42"/>
    <mergeCell ref="T42:V42"/>
    <mergeCell ref="D43:S43"/>
    <mergeCell ref="T43:V43"/>
    <mergeCell ref="D39:S39"/>
    <mergeCell ref="T39:V39"/>
    <mergeCell ref="D40:S40"/>
    <mergeCell ref="T40:V40"/>
    <mergeCell ref="D41:S41"/>
    <mergeCell ref="T41:V41"/>
    <mergeCell ref="AN36:AP36"/>
    <mergeCell ref="D37:S37"/>
    <mergeCell ref="T37:V37"/>
    <mergeCell ref="X37:AP37"/>
    <mergeCell ref="D38:S38"/>
    <mergeCell ref="T38:V38"/>
    <mergeCell ref="D34:S34"/>
    <mergeCell ref="T34:V34"/>
    <mergeCell ref="X34:AM34"/>
    <mergeCell ref="AN34:AP34"/>
    <mergeCell ref="D35:S35"/>
    <mergeCell ref="T35:V35"/>
    <mergeCell ref="X35:AM36"/>
    <mergeCell ref="AN35:AP35"/>
    <mergeCell ref="D36:S36"/>
    <mergeCell ref="T36:V36"/>
    <mergeCell ref="D32:S32"/>
    <mergeCell ref="T32:V32"/>
    <mergeCell ref="X32:AM32"/>
    <mergeCell ref="AN32:AP32"/>
    <mergeCell ref="D33:S33"/>
    <mergeCell ref="T33:V33"/>
    <mergeCell ref="X33:AM33"/>
    <mergeCell ref="AN33:AP33"/>
    <mergeCell ref="D30:S30"/>
    <mergeCell ref="T30:V30"/>
    <mergeCell ref="X30:AM30"/>
    <mergeCell ref="AN30:AP30"/>
    <mergeCell ref="D31:S31"/>
    <mergeCell ref="T31:V31"/>
    <mergeCell ref="X31:AM31"/>
    <mergeCell ref="AN31:AP31"/>
    <mergeCell ref="D29:K29"/>
    <mergeCell ref="L29:O29"/>
    <mergeCell ref="Q29:R29"/>
    <mergeCell ref="T29:V29"/>
    <mergeCell ref="X29:AM29"/>
    <mergeCell ref="AN29:AP29"/>
    <mergeCell ref="D27:S27"/>
    <mergeCell ref="T27:V27"/>
    <mergeCell ref="X27:AM27"/>
    <mergeCell ref="AN27:AP27"/>
    <mergeCell ref="D28:S28"/>
    <mergeCell ref="T28:V28"/>
    <mergeCell ref="X28:AM28"/>
    <mergeCell ref="AN28:AP28"/>
    <mergeCell ref="D25:S25"/>
    <mergeCell ref="T25:V25"/>
    <mergeCell ref="X25:AP25"/>
    <mergeCell ref="D26:S26"/>
    <mergeCell ref="T26:V26"/>
    <mergeCell ref="X26:AM26"/>
    <mergeCell ref="AN26:AP26"/>
    <mergeCell ref="D23:S23"/>
    <mergeCell ref="T23:V23"/>
    <mergeCell ref="X23:AM23"/>
    <mergeCell ref="AN23:AP23"/>
    <mergeCell ref="D24:S24"/>
    <mergeCell ref="T24:V24"/>
    <mergeCell ref="X24:AM24"/>
    <mergeCell ref="AN24:AP24"/>
    <mergeCell ref="D21:S21"/>
    <mergeCell ref="T21:V21"/>
    <mergeCell ref="X21:AM21"/>
    <mergeCell ref="AN21:AP21"/>
    <mergeCell ref="D22:S22"/>
    <mergeCell ref="T22:V22"/>
    <mergeCell ref="X22:AM22"/>
    <mergeCell ref="AN22:AP22"/>
    <mergeCell ref="D19:S19"/>
    <mergeCell ref="T19:V19"/>
    <mergeCell ref="X19:AM19"/>
    <mergeCell ref="AN19:AP19"/>
    <mergeCell ref="D20:S20"/>
    <mergeCell ref="T20:V20"/>
    <mergeCell ref="X20:AM20"/>
    <mergeCell ref="AN20:AP20"/>
    <mergeCell ref="D17:S17"/>
    <mergeCell ref="T17:V17"/>
    <mergeCell ref="X17:AM17"/>
    <mergeCell ref="AN17:AP17"/>
    <mergeCell ref="D18:S18"/>
    <mergeCell ref="T18:V18"/>
    <mergeCell ref="X18:AM18"/>
    <mergeCell ref="AN18:AP18"/>
    <mergeCell ref="D15:S15"/>
    <mergeCell ref="T15:V15"/>
    <mergeCell ref="X15:AM15"/>
    <mergeCell ref="AN15:AP15"/>
    <mergeCell ref="D16:S16"/>
    <mergeCell ref="T16:V16"/>
    <mergeCell ref="AN16:AP16"/>
    <mergeCell ref="D12:AP12"/>
    <mergeCell ref="D13:S13"/>
    <mergeCell ref="T13:V13"/>
    <mergeCell ref="X13:AM13"/>
    <mergeCell ref="AN13:AP13"/>
    <mergeCell ref="D14:S14"/>
    <mergeCell ref="T14:V14"/>
    <mergeCell ref="AN14:AP14"/>
    <mergeCell ref="D11:J11"/>
    <mergeCell ref="K11:N11"/>
    <mergeCell ref="O11:T11"/>
    <mergeCell ref="U11:V11"/>
    <mergeCell ref="X11:AH11"/>
    <mergeCell ref="AI11:AP11"/>
    <mergeCell ref="D8:AP8"/>
    <mergeCell ref="D9:N9"/>
    <mergeCell ref="O9:P9"/>
    <mergeCell ref="Q9:AC9"/>
    <mergeCell ref="AD9:AE9"/>
    <mergeCell ref="D10:AP10"/>
    <mergeCell ref="U6:V6"/>
    <mergeCell ref="W6:X6"/>
    <mergeCell ref="Y6:Z6"/>
    <mergeCell ref="AA6:AL6"/>
    <mergeCell ref="AM6:AP6"/>
    <mergeCell ref="D7:V7"/>
    <mergeCell ref="W7:X7"/>
    <mergeCell ref="Y7:AM7"/>
    <mergeCell ref="AN7:AP7"/>
    <mergeCell ref="AC5:AE5"/>
    <mergeCell ref="AF5:AH5"/>
    <mergeCell ref="AI5:AN5"/>
    <mergeCell ref="AO5:AP5"/>
    <mergeCell ref="D6:J6"/>
    <mergeCell ref="K6:L6"/>
    <mergeCell ref="M6:N6"/>
    <mergeCell ref="O6:P6"/>
    <mergeCell ref="Q6:R6"/>
    <mergeCell ref="S6:T6"/>
    <mergeCell ref="D5:H5"/>
    <mergeCell ref="I5:J5"/>
    <mergeCell ref="K5:N5"/>
    <mergeCell ref="O5:P5"/>
    <mergeCell ref="Q5:Y5"/>
    <mergeCell ref="Z5:AB5"/>
    <mergeCell ref="D3:I3"/>
    <mergeCell ref="J3:U3"/>
    <mergeCell ref="V3:AA3"/>
    <mergeCell ref="AB3:AP3"/>
    <mergeCell ref="D4:K4"/>
    <mergeCell ref="L4:U4"/>
    <mergeCell ref="V4:AF4"/>
    <mergeCell ref="AG4:AP4"/>
    <mergeCell ref="AK1:AP1"/>
    <mergeCell ref="D2:P2"/>
    <mergeCell ref="Q2:V2"/>
    <mergeCell ref="W2:Y2"/>
    <mergeCell ref="Z2:AC2"/>
    <mergeCell ref="AD2:AH2"/>
    <mergeCell ref="AI2:AL2"/>
    <mergeCell ref="AM2:AP2"/>
  </mergeCells>
  <dataValidations count="6">
    <dataValidation type="whole" errorStyle="information" allowBlank="1" showInputMessage="1" showErrorMessage="1" error="This cell must be a number" sqref="T19:V20 T15:V17 T22:V22 T25:V31 T33:V33 T37:V37 T39:V41 T43:V43 AN20:AP24 AN14:AP18" xr:uid="{A3FBF240-F500-4CC2-9157-4725A79895A5}">
      <formula1>0</formula1>
      <formula2>5000</formula2>
    </dataValidation>
    <dataValidation type="list" allowBlank="1" showInputMessage="1" showErrorMessage="1" sqref="AD2:AH2" xr:uid="{460871E5-4974-4C41-925E-FD5C7F85FF04}">
      <formula1>$BP$4:$BP$13</formula1>
    </dataValidation>
    <dataValidation type="list" allowBlank="1" showInputMessage="1" showErrorMessage="1" sqref="AN26:AP35" xr:uid="{A30CF4D0-D569-4E6D-AB6F-2AEEEE458E47}">
      <formula1>$BL$3:$BL$5</formula1>
    </dataValidation>
    <dataValidation type="list" allowBlank="1" showInputMessage="1" showErrorMessage="1" sqref="AI11" xr:uid="{288C3668-BA27-4F41-B0B3-D2613E011A3E}">
      <formula1>$BM$4:$BM$8</formula1>
    </dataValidation>
    <dataValidation type="list" allowBlank="1" showInputMessage="1" showErrorMessage="1" sqref="K11:N11" xr:uid="{9172E3AF-0052-48F0-95B7-8079C0C79D2B}">
      <formula1>$BM$9:$BM$11</formula1>
    </dataValidation>
    <dataValidation type="list" allowBlank="1" showInputMessage="1" showErrorMessage="1" sqref="AO5:AP5 W37:W38" xr:uid="{A61AC188-333B-4DD4-B7EF-241A83A49F03}">
      <formula1>$BL$4:$BL$5</formula1>
    </dataValidation>
  </dataValidations>
  <hyperlinks>
    <hyperlink ref="AT6" location="'Apparatus Sheet'!A1" display="'Apparatus Sheet'!A1" xr:uid="{3DAA6A94-AA50-4BE4-AF48-3631EA8D1FDF}"/>
    <hyperlink ref="AV6" location="'Apparatus Sheet (16)'!A1" display="'Apparatus Sheet (16)'!A1" xr:uid="{CFD1353D-BF9C-4BAA-9FE7-2030A8731932}"/>
    <hyperlink ref="AT7" location="'Apparatus Sheet (2)'!A1" display="'Apparatus Sheet (2)'!A1" xr:uid="{67F0BCFB-DB16-48F8-B574-122E44D32454}"/>
    <hyperlink ref="AV7" location="'Apparatus Sheet (17)'!A1" display="'Apparatus Sheet (17)'!A1" xr:uid="{25A8808E-A94B-4256-B3BB-E10D80D642AC}"/>
    <hyperlink ref="AT8" location="'Apparatus Sheet (30)'!A1" display="'Apparatus Sheet (30)'!A1" xr:uid="{5CA71CCF-8D94-439A-A53C-E6FF45A34E34}"/>
    <hyperlink ref="AV8" location="'Apparatus Sheet (18)'!A1" display="'Apparatus Sheet (18)'!A1" xr:uid="{53154956-30B0-4D5F-B242-1D4A79DB80D8}"/>
    <hyperlink ref="AT9" location="'Apparatus Sheet (4)'!A1" display="'Apparatus Sheet (4)'!A1" xr:uid="{052BCC31-4AE2-465F-9A3C-732B6EEBA7CC}"/>
    <hyperlink ref="AV9" location="'Apparatus Sheet (19)'!A1" display="'Apparatus Sheet (19)'!A1" xr:uid="{FFED3564-E8F8-4DEE-BBC9-42627CEA3236}"/>
    <hyperlink ref="AT10" location="'Apparatus Sheet (5)'!A1" display="'Apparatus Sheet (5)'!A1" xr:uid="{551B9188-8F80-4853-86AF-2057C242948F}"/>
    <hyperlink ref="AV10" location="'Apparatus Sheet (20)'!A1" display="'Apparatus Sheet (20)'!A1" xr:uid="{9A6F375B-C6C5-4DA2-8DDE-D61BB1D76802}"/>
    <hyperlink ref="AT11" location="'Apparatus Sheet (6)'!A1" display="'Apparatus Sheet (6)'!A1" xr:uid="{70A0C3FA-AAC0-4F01-ACE3-810C9AA0F8B5}"/>
    <hyperlink ref="AV11" location="'Apparatus Sheet (21)'!A1" display="'Apparatus Sheet (21)'!A1" xr:uid="{C3E58B19-2ACB-4D20-96F3-671261C5C656}"/>
    <hyperlink ref="AT12" location="'Apparatus Sheet (7)'!A1" display="'Apparatus Sheet (7)'!A1" xr:uid="{5440CE8A-5067-4E6E-9D45-60A005E507C2}"/>
    <hyperlink ref="AV12" location="'Apparatus Sheet (22)'!A1" display="'Apparatus Sheet (22)'!A1" xr:uid="{F7063611-D57F-4E18-B06C-3A2B7498F0B2}"/>
    <hyperlink ref="AT13" location="'Apparatus Sheet (8)'!A1" display="'Apparatus Sheet (8)'!A1" xr:uid="{13852DAE-1929-4559-9C54-9D587F139F22}"/>
    <hyperlink ref="AV13" location="'Apparatus Sheet (23)'!A1" display="'Apparatus Sheet (23)'!A1" xr:uid="{548DC158-1C62-4C9E-8A40-224E79FEC0D6}"/>
    <hyperlink ref="AT14" location="'Apparatus Sheet (9)'!A1" display="'Apparatus Sheet (9)'!A1" xr:uid="{A1C10EC5-85DF-4204-91BB-ED59EDBD69F7}"/>
    <hyperlink ref="AV14" location="'Apparatus Sheet (24)'!A1" display="'Apparatus Sheet (24)'!A1" xr:uid="{D261EA6F-B82D-4C4C-8331-F8CB099FEE43}"/>
    <hyperlink ref="AT15" location="'Apparatus Sheet (10)'!A1" display="'Apparatus Sheet (10)'!A1" xr:uid="{F32FB2E2-3917-41E1-A767-95BBA24BA5C1}"/>
    <hyperlink ref="AV15" location="'Apparatus Sheet (25)'!A1" display="'Apparatus Sheet (25)'!A1" xr:uid="{1120D962-7AEB-47F7-873F-18CFD08980E3}"/>
    <hyperlink ref="AT16" location="'Apparatus Sheet (11)'!A1" display="'Apparatus Sheet (11)'!A1" xr:uid="{8E24CB90-6B37-4B82-AB18-10C85205DF4B}"/>
    <hyperlink ref="AV16" location="'Apparatus Sheet (26)'!A1" display="'Apparatus Sheet (26)'!A1" xr:uid="{6733BEAD-654F-493F-ACB9-BDCD7DEC1069}"/>
    <hyperlink ref="AT17" location="'Apparatus Sheet (12)'!A1" display="'Apparatus Sheet (12)'!A1" xr:uid="{73A60CAD-3908-4BFC-875B-A0AD8232E760}"/>
    <hyperlink ref="AV17" location="'Apparatus Sheet (27)'!A1" display="'Apparatus Sheet (27)'!A1" xr:uid="{55AB201C-7C30-4C35-AE1E-31A6C2E7133D}"/>
    <hyperlink ref="AT18" location="'Apparatus Sheet (13)'!A1" display="'Apparatus Sheet (13)'!A1" xr:uid="{39CB2234-EAF4-4B44-B4E5-503C9A0F0801}"/>
    <hyperlink ref="AV18" location="'Apparatus Sheet (28)'!A1" display="'Apparatus Sheet (28)'!A1" xr:uid="{64529A5E-B554-4E72-BDC0-8D4CA2D6AB9B}"/>
    <hyperlink ref="AT19" location="'Apparatus Sheet (14)'!A1" display="'Apparatus Sheet (14)'!A1" xr:uid="{8FB3E769-8D0B-4B4D-9A49-91D926CFAD8F}"/>
    <hyperlink ref="AV19" location="'Apparatus Sheet (29)'!A1" display="'Apparatus Sheet (29)'!A1" xr:uid="{A2425334-0598-4740-B54C-C2975877168F}"/>
    <hyperlink ref="AT20" location="'Apparatus Sheet (15)'!A1" display="'Apparatus Sheet (15)'!A1" xr:uid="{82F6B1DD-A1E5-4763-9717-081D5E26060C}"/>
    <hyperlink ref="AV20" location="'Apparatus Sheet (30)'!A1" display="'Apparatus Sheet (30)'!A1" xr:uid="{29C23013-9B56-41CD-81F3-0882B75E32CB}"/>
  </hyperlinks>
  <printOptions horizontalCentered="1"/>
  <pageMargins left="0.2" right="0.2" top="1" bottom="0.5" header="0.3" footer="0.3"/>
  <pageSetup scale="94" fitToWidth="0" orientation="portrait" r:id="rId1"/>
  <headerFooter>
    <oddHeader>&amp;C&amp;G</oddHeader>
  </headerFooter>
  <drawing r:id="rId2"/>
  <legacyDrawingHF r:id="rId3"/>
  <extLst>
    <ext xmlns:x14="http://schemas.microsoft.com/office/spreadsheetml/2009/9/main" uri="{CCE6A557-97BC-4b89-ADB6-D9C93CAAB3DF}">
      <x14:dataValidations xmlns:xm="http://schemas.microsoft.com/office/excel/2006/main" count="1">
        <x14:dataValidation type="list" allowBlank="1" showInputMessage="1" xr:uid="{9EACFA94-7DEB-4FAD-A03B-2116583FABAC}">
          <x14:formula1>
            <xm:f>'Fire Station Info 1-5'!$AA$3:$AA$28</xm:f>
          </x14:formula1>
          <xm:sqref>AB3:AP3</xm:sqref>
        </x14:dataValidation>
      </x14:dataValidations>
    </ext>
  </extLst>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5FC20-02CD-4762-94F8-9BF75F317F95}">
  <sheetPr>
    <tabColor theme="2" tint="-0.89999084444715716"/>
  </sheetPr>
  <dimension ref="A2:CE111"/>
  <sheetViews>
    <sheetView showGridLines="0" showRowColHeaders="0" zoomScaleNormal="100" workbookViewId="0"/>
  </sheetViews>
  <sheetFormatPr defaultRowHeight="14.4" x14ac:dyDescent="0.3"/>
  <cols>
    <col min="4" max="128" width="1.6640625" customWidth="1"/>
  </cols>
  <sheetData>
    <row r="2" spans="1:66" ht="18" x14ac:dyDescent="0.35">
      <c r="G2" s="1093" t="s">
        <v>581</v>
      </c>
      <c r="H2" s="1093"/>
      <c r="I2" s="1093"/>
      <c r="J2" s="1093"/>
      <c r="K2" s="1093"/>
      <c r="L2" s="1093"/>
      <c r="M2" s="1093"/>
      <c r="N2" s="1093"/>
      <c r="O2" s="1093"/>
      <c r="P2" s="1093"/>
      <c r="Q2" s="1093"/>
      <c r="R2" s="1093"/>
      <c r="S2" s="1093"/>
      <c r="T2" s="1093"/>
      <c r="U2" s="1093"/>
      <c r="V2" s="1093"/>
      <c r="W2" s="1093"/>
      <c r="X2" s="1093"/>
      <c r="Y2" s="1093"/>
      <c r="Z2" s="1093"/>
      <c r="AA2" s="1093"/>
      <c r="AB2" s="1093"/>
      <c r="AC2" s="1093"/>
      <c r="AD2" s="1093"/>
      <c r="AE2" s="1093"/>
      <c r="AF2" s="1093"/>
      <c r="AG2" s="1093"/>
      <c r="AH2" s="1093"/>
      <c r="AI2" s="1093"/>
      <c r="AJ2" s="1093"/>
      <c r="AK2" s="1093"/>
      <c r="AL2" s="1093"/>
      <c r="AM2" s="1093"/>
      <c r="AN2" s="1093"/>
      <c r="AO2" s="1093"/>
      <c r="AP2" s="1093"/>
      <c r="AQ2" s="1093"/>
      <c r="AR2" s="1093"/>
      <c r="AS2" s="1093"/>
      <c r="AT2" s="1093"/>
      <c r="AU2" s="1093"/>
      <c r="AV2" s="1093"/>
      <c r="AW2" s="1093"/>
      <c r="AX2" s="1093"/>
      <c r="AY2" s="1093"/>
      <c r="AZ2" s="1093"/>
    </row>
    <row r="3" spans="1:66" ht="15.6" x14ac:dyDescent="0.3">
      <c r="A3" s="47"/>
      <c r="E3" s="1643" t="s">
        <v>1016</v>
      </c>
      <c r="F3" s="1643"/>
      <c r="G3" s="1643"/>
      <c r="H3" s="1643"/>
      <c r="I3" s="1643"/>
      <c r="J3" s="1643"/>
      <c r="K3" s="1643"/>
      <c r="L3" s="1643"/>
      <c r="M3" s="1643"/>
      <c r="N3" s="1643"/>
      <c r="O3" s="1643"/>
      <c r="P3" s="1643"/>
      <c r="Q3" s="1643"/>
      <c r="R3" s="1643"/>
      <c r="S3" s="1643"/>
      <c r="T3" s="1643"/>
      <c r="U3" s="1643"/>
      <c r="V3" s="1643"/>
      <c r="W3" s="1643"/>
      <c r="X3" s="1643"/>
      <c r="Y3" s="1643"/>
      <c r="Z3" s="1643"/>
      <c r="AA3" s="1643"/>
      <c r="AB3" s="1643"/>
      <c r="AC3" s="1643"/>
      <c r="AD3" s="1643"/>
      <c r="AE3" s="1643"/>
      <c r="AF3" s="1643"/>
      <c r="AG3" s="1643"/>
      <c r="AH3" s="1643"/>
      <c r="AI3" s="1643"/>
      <c r="AJ3" s="1643"/>
      <c r="AK3" s="1643"/>
      <c r="AL3" s="1643"/>
      <c r="AM3" s="1643"/>
      <c r="AN3" s="1643"/>
      <c r="AO3" s="1643"/>
      <c r="AP3" s="1643"/>
      <c r="AQ3" s="1643"/>
      <c r="AR3" s="1643"/>
      <c r="AS3" s="1643"/>
      <c r="AT3" s="1643"/>
      <c r="AU3" s="1643"/>
      <c r="AV3" s="1643"/>
      <c r="AW3" s="1643"/>
      <c r="AX3" s="1643"/>
      <c r="AY3" s="1643"/>
      <c r="AZ3" s="1643"/>
      <c r="BA3" s="1643"/>
      <c r="BB3" s="1643"/>
    </row>
    <row r="4" spans="1:66" ht="15.6" x14ac:dyDescent="0.3">
      <c r="A4" s="47"/>
      <c r="G4" s="773"/>
      <c r="H4" s="773"/>
      <c r="I4" s="773"/>
      <c r="J4" s="773"/>
      <c r="K4" s="773"/>
      <c r="L4" s="773"/>
      <c r="M4" s="773"/>
      <c r="N4" s="773"/>
      <c r="O4" s="773"/>
      <c r="P4" s="773"/>
      <c r="Q4" s="773"/>
      <c r="R4" s="773"/>
      <c r="S4" s="773"/>
      <c r="T4" s="773"/>
      <c r="U4" s="773"/>
      <c r="V4" s="773"/>
      <c r="W4" s="773"/>
      <c r="X4" s="773"/>
      <c r="Y4" s="773"/>
      <c r="Z4" s="773"/>
      <c r="AA4" s="773"/>
      <c r="AB4" s="773"/>
      <c r="AC4" s="773"/>
      <c r="AD4" s="773"/>
      <c r="AE4" s="773"/>
      <c r="AF4" s="773"/>
      <c r="AG4" s="773"/>
      <c r="AH4" s="773"/>
      <c r="AI4" s="773"/>
      <c r="AJ4" s="773"/>
      <c r="AK4" s="773"/>
      <c r="AL4" s="773"/>
      <c r="AM4" s="773"/>
      <c r="AN4" s="773"/>
      <c r="AO4" s="773"/>
      <c r="AP4" s="773"/>
      <c r="AQ4" s="773"/>
      <c r="AR4" s="773"/>
      <c r="AS4" s="773"/>
      <c r="AT4" s="773"/>
      <c r="AU4" s="773"/>
      <c r="AV4" s="773"/>
      <c r="AW4" s="773"/>
      <c r="AX4" s="773"/>
      <c r="AY4" s="773"/>
      <c r="AZ4" s="773"/>
    </row>
    <row r="5" spans="1:66" ht="15.6" customHeight="1" x14ac:dyDescent="0.3">
      <c r="A5" s="47"/>
      <c r="E5" s="1638" t="s">
        <v>1024</v>
      </c>
      <c r="F5" s="1638"/>
      <c r="G5" s="1638"/>
      <c r="H5" s="1638"/>
      <c r="I5" s="1638"/>
      <c r="J5" s="1638"/>
      <c r="K5" s="1638"/>
      <c r="L5" s="1638"/>
      <c r="M5" s="1638"/>
      <c r="N5" s="1638"/>
      <c r="O5" s="1638"/>
      <c r="P5" s="1638"/>
      <c r="Q5" s="1638"/>
      <c r="R5" s="1638"/>
      <c r="S5" s="1638"/>
      <c r="T5" s="1638"/>
      <c r="U5" s="1638"/>
      <c r="V5" s="1638"/>
      <c r="W5" s="1638"/>
      <c r="X5" s="1638"/>
      <c r="Y5" s="1638"/>
      <c r="Z5" s="1638"/>
      <c r="AA5" s="1638"/>
      <c r="AB5" s="1638"/>
      <c r="AC5" s="1638"/>
      <c r="AD5" s="1638"/>
      <c r="AE5" s="1638"/>
      <c r="AF5" s="1638"/>
      <c r="AG5" s="1638"/>
      <c r="AH5" s="1638"/>
      <c r="AI5" s="1638"/>
      <c r="AJ5" s="1638"/>
      <c r="AK5" s="1638"/>
      <c r="AL5" s="1638"/>
      <c r="AM5" s="1638"/>
      <c r="AN5" s="1638"/>
      <c r="AO5" s="1638"/>
      <c r="AP5" s="1638"/>
      <c r="AQ5" s="1638"/>
      <c r="AR5" s="1638"/>
      <c r="AS5" s="1638"/>
      <c r="AT5" s="1638"/>
      <c r="AU5" s="1638"/>
      <c r="AV5" s="1638"/>
      <c r="AW5" s="1638"/>
      <c r="AX5" s="1638"/>
      <c r="AY5" s="1638"/>
      <c r="AZ5" s="1638"/>
      <c r="BA5" s="1638"/>
      <c r="BB5" s="1638"/>
    </row>
    <row r="6" spans="1:66" ht="15.6" customHeight="1" x14ac:dyDescent="0.3">
      <c r="A6" s="47"/>
      <c r="E6" s="1638"/>
      <c r="F6" s="1638"/>
      <c r="G6" s="1638"/>
      <c r="H6" s="1638"/>
      <c r="I6" s="1638"/>
      <c r="J6" s="1638"/>
      <c r="K6" s="1638"/>
      <c r="L6" s="1638"/>
      <c r="M6" s="1638"/>
      <c r="N6" s="1638"/>
      <c r="O6" s="1638"/>
      <c r="P6" s="1638"/>
      <c r="Q6" s="1638"/>
      <c r="R6" s="1638"/>
      <c r="S6" s="1638"/>
      <c r="T6" s="1638"/>
      <c r="U6" s="1638"/>
      <c r="V6" s="1638"/>
      <c r="W6" s="1638"/>
      <c r="X6" s="1638"/>
      <c r="Y6" s="1638"/>
      <c r="Z6" s="1638"/>
      <c r="AA6" s="1638"/>
      <c r="AB6" s="1638"/>
      <c r="AC6" s="1638"/>
      <c r="AD6" s="1638"/>
      <c r="AE6" s="1638"/>
      <c r="AF6" s="1638"/>
      <c r="AG6" s="1638"/>
      <c r="AH6" s="1638"/>
      <c r="AI6" s="1638"/>
      <c r="AJ6" s="1638"/>
      <c r="AK6" s="1638"/>
      <c r="AL6" s="1638"/>
      <c r="AM6" s="1638"/>
      <c r="AN6" s="1638"/>
      <c r="AO6" s="1638"/>
      <c r="AP6" s="1638"/>
      <c r="AQ6" s="1638"/>
      <c r="AR6" s="1638"/>
      <c r="AS6" s="1638"/>
      <c r="AT6" s="1638"/>
      <c r="AU6" s="1638"/>
      <c r="AV6" s="1638"/>
      <c r="AW6" s="1638"/>
      <c r="AX6" s="1638"/>
      <c r="AY6" s="1638"/>
      <c r="AZ6" s="1638"/>
      <c r="BA6" s="1638"/>
      <c r="BB6" s="1638"/>
      <c r="BN6" s="47"/>
    </row>
    <row r="7" spans="1:66" x14ac:dyDescent="0.3">
      <c r="A7" s="47"/>
      <c r="E7" s="627"/>
      <c r="G7" s="774"/>
      <c r="H7" s="774"/>
      <c r="I7" s="774"/>
      <c r="J7" s="774"/>
      <c r="K7" s="774"/>
      <c r="L7" s="774"/>
      <c r="M7" s="774"/>
      <c r="N7" s="774"/>
      <c r="O7" s="774"/>
      <c r="P7" s="774"/>
      <c r="Q7" s="774"/>
      <c r="R7" s="774"/>
      <c r="S7" s="774"/>
      <c r="T7" s="774"/>
      <c r="U7" s="774"/>
      <c r="V7" s="774"/>
      <c r="W7" s="774"/>
      <c r="X7" s="774"/>
      <c r="Y7" s="774"/>
      <c r="Z7" s="774"/>
      <c r="AA7" s="774"/>
      <c r="AB7" s="774"/>
      <c r="AC7" s="774"/>
      <c r="AD7" s="774"/>
      <c r="AE7" s="774"/>
      <c r="AF7" s="774"/>
      <c r="AG7" s="774"/>
      <c r="AH7" s="774"/>
      <c r="AI7" s="774"/>
      <c r="AJ7" s="774"/>
      <c r="AK7" s="774"/>
      <c r="AL7" s="774"/>
      <c r="AM7" s="774"/>
      <c r="AN7" s="774"/>
      <c r="AO7" s="774"/>
      <c r="AP7" s="774"/>
      <c r="AQ7" s="774"/>
      <c r="AR7" s="774"/>
      <c r="AS7" s="774"/>
      <c r="AT7" s="774"/>
      <c r="AU7" s="774"/>
      <c r="AV7" s="774"/>
      <c r="AW7" s="774"/>
      <c r="AX7" s="774"/>
      <c r="AY7" s="774"/>
      <c r="AZ7" s="774"/>
    </row>
    <row r="8" spans="1:66" x14ac:dyDescent="0.3">
      <c r="A8" s="47"/>
      <c r="E8" s="627" t="s">
        <v>1014</v>
      </c>
      <c r="G8" s="774"/>
      <c r="H8" s="774"/>
      <c r="I8" s="774"/>
      <c r="J8" s="774"/>
      <c r="K8" s="774"/>
      <c r="L8" s="774"/>
      <c r="M8" s="774"/>
      <c r="N8" s="774"/>
      <c r="O8" s="774"/>
      <c r="P8" s="774"/>
      <c r="Q8" s="774"/>
      <c r="R8" s="774"/>
      <c r="S8" s="774"/>
      <c r="T8" s="774"/>
      <c r="U8" s="774"/>
      <c r="V8" s="774"/>
      <c r="W8" s="774"/>
      <c r="X8" s="774"/>
      <c r="Y8" s="774"/>
      <c r="Z8" s="774"/>
      <c r="AA8" s="774"/>
      <c r="AB8" s="774"/>
      <c r="AC8" s="774"/>
      <c r="AD8" s="774"/>
      <c r="AE8" s="774"/>
      <c r="AF8" s="774"/>
      <c r="AG8" s="774"/>
      <c r="AH8" s="774"/>
      <c r="AI8" s="774"/>
      <c r="AJ8" s="774"/>
      <c r="AK8" s="774"/>
      <c r="AL8" s="774"/>
      <c r="AM8" s="774"/>
      <c r="AN8" s="774"/>
      <c r="AO8" s="774"/>
      <c r="AP8" s="774"/>
      <c r="AQ8" s="774"/>
      <c r="AR8" s="774"/>
      <c r="AS8" s="774"/>
      <c r="AT8" s="774"/>
      <c r="AU8" s="774"/>
      <c r="AV8" s="774"/>
      <c r="AW8" s="774"/>
      <c r="AX8" s="774"/>
      <c r="AY8" s="774"/>
      <c r="AZ8" s="774"/>
    </row>
    <row r="9" spans="1:66" x14ac:dyDescent="0.3">
      <c r="A9" s="47"/>
      <c r="E9" s="632" t="s">
        <v>1030</v>
      </c>
      <c r="G9" s="774"/>
      <c r="H9" s="774"/>
      <c r="I9" s="774"/>
      <c r="J9" s="774"/>
      <c r="K9" s="774"/>
      <c r="L9" s="774"/>
      <c r="M9" s="774"/>
      <c r="N9" s="774"/>
      <c r="O9" s="774"/>
      <c r="P9" s="774"/>
      <c r="Q9" s="774"/>
      <c r="R9" s="774"/>
      <c r="S9" s="774"/>
      <c r="T9" s="774"/>
      <c r="U9" s="774"/>
      <c r="V9" s="774"/>
      <c r="W9" s="774"/>
      <c r="X9" s="774"/>
      <c r="Y9" s="774"/>
      <c r="Z9" s="774"/>
      <c r="AA9" s="774"/>
      <c r="AB9" s="774"/>
      <c r="AC9" s="774"/>
      <c r="AD9" s="774"/>
      <c r="AE9" s="774"/>
      <c r="AF9" s="774"/>
      <c r="AG9" s="774"/>
      <c r="AH9" s="774"/>
      <c r="AI9" s="774"/>
      <c r="AJ9" s="774"/>
      <c r="AK9" s="774"/>
      <c r="AL9" s="774"/>
      <c r="AM9" s="774"/>
      <c r="AN9" s="774"/>
      <c r="AO9" s="774"/>
      <c r="AP9" s="774"/>
      <c r="AQ9" s="774"/>
      <c r="AR9" s="774"/>
      <c r="AS9" s="774"/>
      <c r="AT9" s="774"/>
      <c r="AU9" s="774"/>
      <c r="AV9" s="774"/>
      <c r="AW9" s="774"/>
      <c r="AX9" s="774"/>
      <c r="AY9" s="774"/>
      <c r="AZ9" s="774"/>
    </row>
    <row r="10" spans="1:66" x14ac:dyDescent="0.3">
      <c r="A10" s="47"/>
      <c r="E10" s="627" t="s">
        <v>872</v>
      </c>
      <c r="G10" s="774"/>
      <c r="H10" s="774"/>
      <c r="I10" s="774"/>
      <c r="J10" s="774"/>
      <c r="K10" s="774"/>
      <c r="L10" s="774"/>
      <c r="M10" s="774"/>
      <c r="N10" s="774"/>
      <c r="O10" s="774"/>
      <c r="P10" s="774"/>
      <c r="Q10" s="774"/>
      <c r="R10" s="774"/>
      <c r="S10" s="774"/>
      <c r="T10" s="774"/>
      <c r="U10" s="774"/>
      <c r="V10" s="774"/>
      <c r="W10" s="774"/>
      <c r="X10" s="774"/>
      <c r="Y10" s="774"/>
      <c r="Z10" s="774"/>
      <c r="AA10" s="774"/>
      <c r="AB10" s="774"/>
      <c r="AC10" s="774"/>
      <c r="AD10" s="774"/>
      <c r="AE10" s="774"/>
      <c r="AF10" s="774"/>
      <c r="AG10" s="774"/>
      <c r="AH10" s="774"/>
      <c r="AI10" s="774"/>
      <c r="AJ10" s="774"/>
      <c r="AK10" s="774"/>
      <c r="AL10" s="774"/>
      <c r="AM10" s="774"/>
      <c r="AN10" s="774"/>
      <c r="AO10" s="774"/>
      <c r="AP10" s="774"/>
      <c r="AQ10" s="774"/>
      <c r="AR10" s="774"/>
      <c r="AS10" s="774"/>
      <c r="AT10" s="774"/>
      <c r="AU10" s="774"/>
      <c r="AV10" s="774"/>
      <c r="AW10" s="774"/>
      <c r="AX10" s="774"/>
      <c r="AY10" s="774"/>
      <c r="AZ10" s="774"/>
    </row>
    <row r="11" spans="1:66" x14ac:dyDescent="0.3">
      <c r="A11" s="47"/>
      <c r="E11" s="632" t="s">
        <v>1027</v>
      </c>
      <c r="G11" s="774"/>
      <c r="H11" s="774"/>
      <c r="I11" s="774"/>
      <c r="J11" s="774"/>
      <c r="K11" s="774"/>
      <c r="L11" s="774"/>
      <c r="M11" s="774"/>
      <c r="N11" s="774"/>
      <c r="O11" s="774"/>
      <c r="P11" s="774"/>
      <c r="Q11" s="774"/>
      <c r="R11" s="774"/>
      <c r="S11" s="774"/>
      <c r="T11" s="774"/>
      <c r="U11" s="774"/>
      <c r="V11" s="774"/>
      <c r="W11" s="774"/>
      <c r="X11" s="774"/>
      <c r="Y11" s="774"/>
      <c r="Z11" s="774"/>
      <c r="AA11" s="774"/>
      <c r="AB11" s="774"/>
      <c r="AC11" s="774"/>
      <c r="AD11" s="774"/>
      <c r="AE11" s="774"/>
      <c r="AF11" s="774"/>
      <c r="AG11" s="774"/>
      <c r="AH11" s="774"/>
      <c r="AI11" s="774"/>
      <c r="AJ11" s="774"/>
      <c r="AK11" s="774"/>
      <c r="AL11" s="774"/>
      <c r="AM11" s="774"/>
      <c r="AN11" s="774"/>
      <c r="AO11" s="774"/>
      <c r="AP11" s="774"/>
      <c r="AQ11" s="774"/>
      <c r="AR11" s="774"/>
      <c r="AS11" s="774"/>
      <c r="AT11" s="774"/>
      <c r="AU11" s="774"/>
      <c r="AV11" s="774"/>
      <c r="AW11" s="774"/>
      <c r="AX11" s="774"/>
      <c r="AY11" s="774"/>
      <c r="AZ11" s="774"/>
    </row>
    <row r="12" spans="1:66" x14ac:dyDescent="0.3">
      <c r="A12" s="47"/>
      <c r="E12" s="632" t="s">
        <v>1028</v>
      </c>
      <c r="G12" s="774"/>
      <c r="H12" s="774"/>
      <c r="I12" s="774"/>
      <c r="J12" s="774"/>
      <c r="K12" s="774"/>
      <c r="L12" s="774"/>
      <c r="M12" s="774"/>
      <c r="N12" s="774"/>
      <c r="O12" s="774"/>
      <c r="P12" s="774"/>
      <c r="Q12" s="774"/>
      <c r="R12" s="774"/>
      <c r="S12" s="774"/>
      <c r="T12" s="774"/>
      <c r="U12" s="774"/>
      <c r="V12" s="774"/>
      <c r="W12" s="774"/>
      <c r="X12" s="774"/>
      <c r="Y12" s="774"/>
      <c r="Z12" s="774"/>
      <c r="AA12" s="774"/>
      <c r="AB12" s="774"/>
      <c r="AC12" s="774"/>
      <c r="AD12" s="774"/>
      <c r="AE12" s="774"/>
      <c r="AF12" s="774"/>
      <c r="AG12" s="774"/>
      <c r="AH12" s="774"/>
      <c r="AI12" s="774"/>
      <c r="AJ12" s="774"/>
      <c r="AK12" s="774"/>
      <c r="AL12" s="774"/>
      <c r="AM12" s="774"/>
      <c r="AN12" s="774"/>
      <c r="AO12" s="774"/>
      <c r="AP12" s="774"/>
      <c r="AQ12" s="774"/>
      <c r="AR12" s="774"/>
      <c r="AS12" s="774"/>
      <c r="AT12" s="774"/>
      <c r="AU12" s="774"/>
      <c r="AV12" s="774"/>
      <c r="AW12" s="774"/>
      <c r="AX12" s="774"/>
      <c r="AY12" s="774"/>
      <c r="AZ12" s="774"/>
    </row>
    <row r="13" spans="1:66" x14ac:dyDescent="0.3">
      <c r="A13" s="47"/>
      <c r="E13" s="632" t="s">
        <v>1029</v>
      </c>
      <c r="G13" s="774"/>
      <c r="H13" s="774"/>
      <c r="I13" s="774"/>
      <c r="J13" s="774"/>
      <c r="K13" s="774"/>
      <c r="L13" s="774"/>
      <c r="M13" s="774"/>
      <c r="N13" s="774"/>
      <c r="O13" s="774"/>
      <c r="P13" s="774"/>
      <c r="Q13" s="774"/>
      <c r="R13" s="774"/>
      <c r="S13" s="774"/>
      <c r="T13" s="774"/>
      <c r="U13" s="774"/>
      <c r="V13" s="774"/>
      <c r="W13" s="774"/>
      <c r="X13" s="774"/>
      <c r="Y13" s="774"/>
      <c r="Z13" s="774"/>
      <c r="AA13" s="774"/>
      <c r="AB13" s="774"/>
      <c r="AC13" s="774"/>
      <c r="AD13" s="774"/>
      <c r="AE13" s="774"/>
      <c r="AF13" s="774"/>
      <c r="AG13" s="774"/>
      <c r="AH13" s="774"/>
      <c r="AI13" s="774"/>
      <c r="AJ13" s="774"/>
      <c r="AK13" s="774"/>
      <c r="AL13" s="774"/>
      <c r="AM13" s="774"/>
      <c r="AN13" s="774"/>
      <c r="AO13" s="774"/>
      <c r="AP13" s="774"/>
      <c r="AQ13" s="774"/>
      <c r="AR13" s="774"/>
      <c r="AS13" s="774"/>
      <c r="AT13" s="774"/>
      <c r="AU13" s="774"/>
      <c r="AV13" s="774"/>
      <c r="AW13" s="774"/>
      <c r="AX13" s="774"/>
      <c r="AY13" s="774"/>
      <c r="AZ13" s="774"/>
    </row>
    <row r="14" spans="1:66" x14ac:dyDescent="0.3">
      <c r="A14" s="47"/>
      <c r="E14" s="632" t="s">
        <v>1032</v>
      </c>
      <c r="G14" s="774"/>
      <c r="H14" s="774"/>
      <c r="I14" s="774"/>
      <c r="J14" s="774"/>
      <c r="K14" s="774"/>
      <c r="L14" s="774"/>
      <c r="M14" s="774"/>
      <c r="N14" s="774"/>
      <c r="O14" s="774"/>
      <c r="P14" s="774"/>
      <c r="Q14" s="774"/>
      <c r="R14" s="774"/>
      <c r="S14" s="774"/>
      <c r="T14" s="774"/>
      <c r="U14" s="774"/>
      <c r="V14" s="774"/>
      <c r="W14" s="774"/>
      <c r="X14" s="774"/>
      <c r="Y14" s="774"/>
      <c r="Z14" s="774"/>
      <c r="AA14" s="774"/>
      <c r="AB14" s="774"/>
      <c r="AC14" s="774"/>
      <c r="AD14" s="774"/>
      <c r="AE14" s="774"/>
      <c r="AF14" s="774"/>
      <c r="AG14" s="774"/>
      <c r="AH14" s="774"/>
      <c r="AI14" s="774"/>
      <c r="AJ14" s="774"/>
      <c r="AK14" s="774"/>
      <c r="AL14" s="774"/>
      <c r="AM14" s="774"/>
      <c r="AN14" s="774"/>
      <c r="AO14" s="774"/>
      <c r="AP14" s="774"/>
      <c r="AQ14" s="774"/>
      <c r="AR14" s="774"/>
      <c r="AS14" s="774"/>
      <c r="AT14" s="774"/>
      <c r="AU14" s="774"/>
      <c r="AV14" s="774"/>
      <c r="AW14" s="774"/>
      <c r="AX14" s="774"/>
      <c r="AY14" s="774"/>
      <c r="AZ14" s="774"/>
    </row>
    <row r="15" spans="1:66" x14ac:dyDescent="0.3">
      <c r="A15" s="47"/>
      <c r="E15" s="629"/>
      <c r="G15" s="774"/>
      <c r="H15" s="774"/>
      <c r="I15" s="774"/>
      <c r="J15" s="774"/>
      <c r="K15" s="774"/>
      <c r="L15" s="774"/>
      <c r="M15" s="774"/>
      <c r="N15" s="774"/>
      <c r="O15" s="774"/>
      <c r="P15" s="774"/>
      <c r="Q15" s="774"/>
      <c r="R15" s="774"/>
      <c r="S15" s="774"/>
      <c r="T15" s="774"/>
      <c r="U15" s="774"/>
      <c r="V15" s="774"/>
      <c r="W15" s="774"/>
      <c r="X15" s="774"/>
      <c r="Y15" s="774"/>
      <c r="Z15" s="774"/>
      <c r="AA15" s="774"/>
      <c r="AB15" s="774"/>
      <c r="AC15" s="774"/>
      <c r="AD15" s="774"/>
      <c r="AE15" s="774"/>
      <c r="AF15" s="774"/>
      <c r="AG15" s="774"/>
      <c r="AH15" s="774"/>
      <c r="AI15" s="774"/>
      <c r="AJ15" s="774"/>
      <c r="AK15" s="774"/>
      <c r="AL15" s="774"/>
      <c r="AM15" s="774"/>
      <c r="AN15" s="774"/>
      <c r="AO15" s="774"/>
      <c r="AP15" s="774"/>
      <c r="AQ15" s="774"/>
      <c r="AR15" s="774"/>
      <c r="AS15" s="774"/>
      <c r="AT15" s="774"/>
      <c r="AU15" s="774"/>
      <c r="AV15" s="774"/>
      <c r="AW15" s="774"/>
      <c r="AX15" s="774"/>
      <c r="AY15" s="774"/>
      <c r="AZ15" s="774"/>
    </row>
    <row r="16" spans="1:66" ht="15.6" customHeight="1" x14ac:dyDescent="0.3">
      <c r="A16" s="47"/>
      <c r="E16" s="1638" t="s">
        <v>1015</v>
      </c>
      <c r="F16" s="1638"/>
      <c r="G16" s="1638"/>
      <c r="H16" s="1638"/>
      <c r="I16" s="1638"/>
      <c r="J16" s="1638"/>
      <c r="K16" s="1638"/>
      <c r="L16" s="1638"/>
      <c r="M16" s="1638"/>
      <c r="N16" s="1638"/>
      <c r="O16" s="1638"/>
      <c r="P16" s="1638"/>
      <c r="Q16" s="1638"/>
      <c r="R16" s="1638"/>
      <c r="S16" s="1638"/>
      <c r="T16" s="1638"/>
      <c r="U16" s="1638"/>
      <c r="V16" s="1638"/>
      <c r="W16" s="1638"/>
      <c r="X16" s="1638"/>
      <c r="Y16" s="1638"/>
      <c r="Z16" s="1638"/>
      <c r="AA16" s="1638"/>
      <c r="AB16" s="1638"/>
      <c r="AC16" s="1638"/>
      <c r="AD16" s="1638"/>
      <c r="AE16" s="1638"/>
      <c r="AF16" s="1638"/>
      <c r="AG16" s="1638"/>
      <c r="AH16" s="1638"/>
      <c r="AI16" s="1638"/>
      <c r="AJ16" s="1638"/>
      <c r="AK16" s="1638"/>
      <c r="AL16" s="1638"/>
      <c r="AM16" s="1638"/>
      <c r="AN16" s="1638"/>
      <c r="AO16" s="1638"/>
      <c r="AP16" s="1638"/>
      <c r="AQ16" s="1638"/>
      <c r="AR16" s="1638"/>
      <c r="AS16" s="1638"/>
      <c r="AT16" s="1638"/>
      <c r="AU16" s="1638"/>
      <c r="AV16" s="1638"/>
      <c r="AW16" s="1638"/>
      <c r="AX16" s="1638"/>
      <c r="AY16" s="1638"/>
      <c r="AZ16" s="1638"/>
      <c r="BA16" s="1638"/>
      <c r="BB16" s="1638"/>
    </row>
    <row r="17" spans="1:83" ht="15.6" customHeight="1" x14ac:dyDescent="0.3">
      <c r="A17" s="47"/>
      <c r="E17" s="1638"/>
      <c r="F17" s="1638"/>
      <c r="G17" s="1638"/>
      <c r="H17" s="1638"/>
      <c r="I17" s="1638"/>
      <c r="J17" s="1638"/>
      <c r="K17" s="1638"/>
      <c r="L17" s="1638"/>
      <c r="M17" s="1638"/>
      <c r="N17" s="1638"/>
      <c r="O17" s="1638"/>
      <c r="P17" s="1638"/>
      <c r="Q17" s="1638"/>
      <c r="R17" s="1638"/>
      <c r="S17" s="1638"/>
      <c r="T17" s="1638"/>
      <c r="U17" s="1638"/>
      <c r="V17" s="1638"/>
      <c r="W17" s="1638"/>
      <c r="X17" s="1638"/>
      <c r="Y17" s="1638"/>
      <c r="Z17" s="1638"/>
      <c r="AA17" s="1638"/>
      <c r="AB17" s="1638"/>
      <c r="AC17" s="1638"/>
      <c r="AD17" s="1638"/>
      <c r="AE17" s="1638"/>
      <c r="AF17" s="1638"/>
      <c r="AG17" s="1638"/>
      <c r="AH17" s="1638"/>
      <c r="AI17" s="1638"/>
      <c r="AJ17" s="1638"/>
      <c r="AK17" s="1638"/>
      <c r="AL17" s="1638"/>
      <c r="AM17" s="1638"/>
      <c r="AN17" s="1638"/>
      <c r="AO17" s="1638"/>
      <c r="AP17" s="1638"/>
      <c r="AQ17" s="1638"/>
      <c r="AR17" s="1638"/>
      <c r="AS17" s="1638"/>
      <c r="AT17" s="1638"/>
      <c r="AU17" s="1638"/>
      <c r="AV17" s="1638"/>
      <c r="AW17" s="1638"/>
      <c r="AX17" s="1638"/>
      <c r="AY17" s="1638"/>
      <c r="AZ17" s="1638"/>
      <c r="BA17" s="1638"/>
      <c r="BB17" s="1638"/>
    </row>
    <row r="18" spans="1:83" ht="15.6" customHeight="1" x14ac:dyDescent="0.3">
      <c r="A18" s="47"/>
      <c r="E18" s="1638"/>
      <c r="F18" s="1638"/>
      <c r="G18" s="1638"/>
      <c r="H18" s="1638"/>
      <c r="I18" s="1638"/>
      <c r="J18" s="1638"/>
      <c r="K18" s="1638"/>
      <c r="L18" s="1638"/>
      <c r="M18" s="1638"/>
      <c r="N18" s="1638"/>
      <c r="O18" s="1638"/>
      <c r="P18" s="1638"/>
      <c r="Q18" s="1638"/>
      <c r="R18" s="1638"/>
      <c r="S18" s="1638"/>
      <c r="T18" s="1638"/>
      <c r="U18" s="1638"/>
      <c r="V18" s="1638"/>
      <c r="W18" s="1638"/>
      <c r="X18" s="1638"/>
      <c r="Y18" s="1638"/>
      <c r="Z18" s="1638"/>
      <c r="AA18" s="1638"/>
      <c r="AB18" s="1638"/>
      <c r="AC18" s="1638"/>
      <c r="AD18" s="1638"/>
      <c r="AE18" s="1638"/>
      <c r="AF18" s="1638"/>
      <c r="AG18" s="1638"/>
      <c r="AH18" s="1638"/>
      <c r="AI18" s="1638"/>
      <c r="AJ18" s="1638"/>
      <c r="AK18" s="1638"/>
      <c r="AL18" s="1638"/>
      <c r="AM18" s="1638"/>
      <c r="AN18" s="1638"/>
      <c r="AO18" s="1638"/>
      <c r="AP18" s="1638"/>
      <c r="AQ18" s="1638"/>
      <c r="AR18" s="1638"/>
      <c r="AS18" s="1638"/>
      <c r="AT18" s="1638"/>
      <c r="AU18" s="1638"/>
      <c r="AV18" s="1638"/>
      <c r="AW18" s="1638"/>
      <c r="AX18" s="1638"/>
      <c r="AY18" s="1638"/>
      <c r="AZ18" s="1638"/>
      <c r="BA18" s="1638"/>
      <c r="BB18" s="1638"/>
    </row>
    <row r="19" spans="1:83" x14ac:dyDescent="0.3">
      <c r="G19" s="774"/>
      <c r="H19" s="774"/>
      <c r="I19" s="774"/>
      <c r="J19" s="774"/>
      <c r="K19" s="774"/>
      <c r="L19" s="774"/>
      <c r="M19" s="774"/>
      <c r="N19" s="774"/>
      <c r="O19" s="774"/>
      <c r="P19" s="774"/>
      <c r="Q19" s="774"/>
      <c r="R19" s="774"/>
      <c r="S19" s="774"/>
      <c r="T19" s="774"/>
      <c r="U19" s="774"/>
      <c r="V19" s="774"/>
      <c r="W19" s="774"/>
      <c r="X19" s="774"/>
      <c r="Y19" s="774"/>
      <c r="Z19" s="774"/>
      <c r="AA19" s="774"/>
      <c r="AB19" s="774"/>
      <c r="AC19" s="774"/>
      <c r="AD19" s="774"/>
      <c r="AE19" s="774"/>
      <c r="AF19" s="774"/>
      <c r="AG19" s="774"/>
      <c r="AH19" s="774"/>
      <c r="AI19" s="774"/>
      <c r="AJ19" s="774"/>
      <c r="AK19" s="774"/>
      <c r="AL19" s="774"/>
      <c r="AM19" s="774"/>
      <c r="AN19" s="774"/>
      <c r="AO19" s="774"/>
      <c r="AP19" s="774"/>
      <c r="AQ19" s="774"/>
      <c r="AR19" s="774"/>
      <c r="AS19" s="774"/>
      <c r="AT19" s="774"/>
      <c r="AU19" s="774"/>
      <c r="AV19" s="774"/>
      <c r="AW19" s="774"/>
      <c r="AX19" s="774"/>
      <c r="AY19" s="774"/>
      <c r="AZ19" s="774"/>
    </row>
    <row r="20" spans="1:83" x14ac:dyDescent="0.3">
      <c r="E20" s="1642" t="s">
        <v>368</v>
      </c>
      <c r="F20" s="1642"/>
      <c r="G20" s="1642"/>
      <c r="H20" s="1642"/>
      <c r="I20" s="1642"/>
      <c r="J20" s="1642"/>
      <c r="K20" s="1642"/>
      <c r="L20" s="1642"/>
      <c r="M20" s="1642"/>
      <c r="N20" s="1642"/>
      <c r="O20" s="1642"/>
      <c r="P20" s="1642"/>
      <c r="Q20" s="1642"/>
      <c r="R20" s="1642"/>
      <c r="S20" s="1642"/>
      <c r="T20" s="1642"/>
      <c r="U20" s="1642"/>
      <c r="V20" s="1642"/>
      <c r="W20" s="1642"/>
      <c r="X20" s="1642"/>
      <c r="Y20" s="1642"/>
      <c r="Z20" s="1642"/>
      <c r="AA20" s="1642"/>
      <c r="AB20" s="1642"/>
      <c r="AC20" s="1642"/>
      <c r="AD20" s="1642"/>
      <c r="AE20" s="1642"/>
      <c r="AF20" s="1642"/>
      <c r="AG20" s="1642"/>
      <c r="AH20" s="1642"/>
      <c r="AI20" s="1642"/>
      <c r="AJ20" s="1642"/>
      <c r="AK20" s="1642"/>
      <c r="AL20" s="1642"/>
      <c r="AM20" s="1642"/>
      <c r="AN20" s="1642"/>
      <c r="AO20" s="1642"/>
      <c r="AP20" s="1642"/>
      <c r="AQ20" s="1642"/>
      <c r="AR20" s="1642"/>
      <c r="AS20" s="1642"/>
      <c r="AT20" s="1642"/>
      <c r="AU20" s="1642"/>
      <c r="AV20" s="1642"/>
      <c r="AW20" s="1642"/>
      <c r="AX20" s="1642"/>
      <c r="AY20" s="1642"/>
      <c r="AZ20" s="1642"/>
      <c r="BA20" s="1642"/>
      <c r="BB20" s="1642"/>
    </row>
    <row r="21" spans="1:83" ht="15" customHeight="1" x14ac:dyDescent="0.3">
      <c r="E21" s="1637" t="s">
        <v>911</v>
      </c>
      <c r="F21" s="1637"/>
      <c r="G21" s="1637"/>
      <c r="H21" s="1637"/>
      <c r="I21" s="1637"/>
      <c r="J21" s="1637"/>
      <c r="K21" s="1637"/>
      <c r="L21" s="1637"/>
      <c r="M21" s="1637"/>
      <c r="N21" s="1637"/>
      <c r="O21" s="1637"/>
      <c r="P21" s="1637"/>
      <c r="Q21" s="1637"/>
      <c r="R21" s="1637"/>
      <c r="S21" s="1637"/>
      <c r="T21" s="1637"/>
      <c r="U21" s="1637"/>
      <c r="V21" s="1637"/>
      <c r="W21" s="1637"/>
      <c r="X21" s="1637"/>
      <c r="Y21" s="1637"/>
      <c r="Z21" s="1637"/>
      <c r="AA21" s="1637"/>
      <c r="AB21" s="1637"/>
      <c r="AC21" s="1637"/>
      <c r="AD21" s="1637"/>
      <c r="AE21" s="1637"/>
      <c r="AF21" s="1637"/>
      <c r="AG21" s="1637"/>
      <c r="AH21" s="1637"/>
      <c r="AI21" s="1637"/>
      <c r="AJ21" s="1637"/>
      <c r="AK21" s="1637"/>
      <c r="AL21" s="1637"/>
      <c r="AM21" s="1637"/>
      <c r="AN21" s="1637"/>
      <c r="AO21" s="1637"/>
      <c r="AP21" s="1637"/>
      <c r="AQ21" s="1637"/>
      <c r="AR21" s="1637"/>
      <c r="AS21" s="1637"/>
      <c r="AT21" s="1637"/>
      <c r="AU21" s="1637"/>
      <c r="AV21" s="1637"/>
      <c r="AW21" s="1637"/>
      <c r="AX21" s="1637"/>
      <c r="AY21" s="1637"/>
      <c r="AZ21" s="1637"/>
      <c r="BA21" s="1637"/>
      <c r="BB21" s="1637"/>
    </row>
    <row r="22" spans="1:83" ht="15.6" x14ac:dyDescent="0.3">
      <c r="E22" s="776" t="s">
        <v>912</v>
      </c>
      <c r="F22" s="631"/>
      <c r="G22" s="631"/>
      <c r="H22" s="631"/>
      <c r="I22" s="631"/>
      <c r="J22" s="631"/>
      <c r="K22" s="631"/>
      <c r="L22" s="631"/>
      <c r="M22" s="631"/>
      <c r="N22" s="631"/>
      <c r="O22" s="631"/>
      <c r="P22" s="631"/>
      <c r="Q22" s="631"/>
      <c r="R22" s="631"/>
      <c r="S22" s="631"/>
      <c r="T22" s="631"/>
      <c r="U22" s="631"/>
      <c r="V22" s="631"/>
      <c r="W22" s="631"/>
      <c r="X22" s="631"/>
      <c r="Y22" s="631"/>
      <c r="Z22" s="631"/>
      <c r="AA22" s="631"/>
      <c r="AB22" s="631"/>
      <c r="AC22" s="631"/>
      <c r="AD22" s="631"/>
      <c r="AE22" s="631"/>
      <c r="AF22" s="631"/>
      <c r="AG22" s="631"/>
      <c r="AH22" s="631"/>
      <c r="AI22" s="631"/>
      <c r="AJ22" s="631"/>
      <c r="AK22" s="631"/>
      <c r="AL22" s="631"/>
      <c r="AM22" s="631"/>
      <c r="AN22" s="631"/>
      <c r="AO22" s="631"/>
      <c r="AP22" s="631"/>
      <c r="AQ22" s="631"/>
      <c r="AR22" s="631"/>
      <c r="AS22" s="631"/>
      <c r="AT22" s="631"/>
      <c r="AU22" s="631"/>
      <c r="AV22" s="631"/>
      <c r="AW22" s="631"/>
      <c r="AX22" s="631"/>
      <c r="AY22" s="631"/>
      <c r="AZ22" s="631"/>
      <c r="BA22" s="631"/>
      <c r="BB22" s="631"/>
      <c r="BF22" s="986"/>
      <c r="BG22" s="986"/>
      <c r="BH22" s="986"/>
      <c r="BI22" s="986"/>
      <c r="BJ22" s="986"/>
      <c r="BK22" s="986"/>
      <c r="BL22" s="986"/>
      <c r="BM22" s="986"/>
      <c r="BN22" s="986"/>
      <c r="BO22" s="986"/>
      <c r="BP22" s="986"/>
      <c r="BQ22" s="986"/>
      <c r="BR22" s="986"/>
      <c r="BS22" s="986"/>
      <c r="BT22" s="986"/>
      <c r="BU22" s="986"/>
      <c r="BV22" s="986"/>
      <c r="BW22" s="986"/>
      <c r="BX22" s="986"/>
      <c r="BY22" s="986"/>
      <c r="BZ22" s="986"/>
      <c r="CA22" s="986"/>
      <c r="CB22" s="986"/>
      <c r="CC22" s="986"/>
      <c r="CD22" s="986"/>
      <c r="CE22" s="986"/>
    </row>
    <row r="23" spans="1:83" ht="15.6" x14ac:dyDescent="0.3">
      <c r="E23" s="629" t="s">
        <v>913</v>
      </c>
      <c r="F23" s="631"/>
      <c r="G23" s="631"/>
      <c r="H23" s="631"/>
      <c r="I23" s="631"/>
      <c r="J23" s="631"/>
      <c r="K23" s="631"/>
      <c r="L23" s="631"/>
      <c r="M23" s="631"/>
      <c r="N23" s="631"/>
      <c r="O23" s="631"/>
      <c r="P23" s="631"/>
      <c r="Q23" s="631"/>
      <c r="R23" s="631"/>
      <c r="S23" s="631"/>
      <c r="T23" s="631"/>
      <c r="U23" s="631"/>
      <c r="V23" s="631"/>
      <c r="W23" s="631"/>
      <c r="X23" s="631"/>
      <c r="Y23" s="631"/>
      <c r="Z23" s="631"/>
      <c r="AA23" s="631"/>
      <c r="AB23" s="631"/>
      <c r="AC23" s="631"/>
      <c r="AD23" s="631"/>
      <c r="AE23" s="631"/>
      <c r="AF23" s="631"/>
      <c r="AG23" s="631"/>
      <c r="AH23" s="631"/>
      <c r="AI23" s="631"/>
      <c r="AJ23" s="631"/>
      <c r="AK23" s="631"/>
      <c r="AL23" s="631"/>
      <c r="AM23" s="631"/>
      <c r="AN23" s="631"/>
      <c r="AO23" s="631"/>
      <c r="AP23" s="631"/>
      <c r="AQ23" s="631"/>
      <c r="AR23" s="631"/>
      <c r="AS23" s="631"/>
      <c r="AT23" s="631"/>
      <c r="AU23" s="631"/>
      <c r="AV23" s="631"/>
      <c r="AW23" s="631"/>
      <c r="AX23" s="631"/>
      <c r="AY23" s="631"/>
      <c r="AZ23" s="631"/>
      <c r="BA23" s="631"/>
      <c r="BB23" s="631"/>
      <c r="BF23" s="435"/>
      <c r="BG23" s="258"/>
      <c r="BH23" s="258"/>
      <c r="BI23" s="258"/>
      <c r="BJ23" s="258"/>
      <c r="BK23" s="258"/>
      <c r="BL23" s="258"/>
      <c r="BM23" s="258"/>
      <c r="BN23" s="258"/>
      <c r="BO23" s="258"/>
      <c r="BP23" s="258"/>
      <c r="BQ23" s="258"/>
      <c r="BR23" s="258"/>
      <c r="BS23" s="258"/>
      <c r="BT23" s="258"/>
      <c r="BU23" s="258"/>
      <c r="BV23" s="258"/>
      <c r="BW23" s="258"/>
      <c r="BX23" s="258"/>
      <c r="BY23" s="258"/>
      <c r="BZ23" s="258"/>
      <c r="CA23" s="258"/>
      <c r="CB23" s="258"/>
      <c r="CC23" s="258"/>
      <c r="CD23" s="258"/>
      <c r="CE23" s="258"/>
    </row>
    <row r="24" spans="1:83" ht="15.6" x14ac:dyDescent="0.3">
      <c r="E24" s="629" t="s">
        <v>914</v>
      </c>
      <c r="F24" s="631"/>
      <c r="G24" s="631"/>
      <c r="H24" s="631"/>
      <c r="I24" s="631"/>
      <c r="J24" s="631"/>
      <c r="K24" s="631"/>
      <c r="L24" s="631"/>
      <c r="M24" s="631"/>
      <c r="N24" s="631"/>
      <c r="O24" s="631"/>
      <c r="P24" s="631"/>
      <c r="Q24" s="631"/>
      <c r="R24" s="631"/>
      <c r="S24" s="631"/>
      <c r="T24" s="631"/>
      <c r="U24" s="631"/>
      <c r="V24" s="631"/>
      <c r="W24" s="631"/>
      <c r="X24" s="631"/>
      <c r="Y24" s="631"/>
      <c r="Z24" s="631"/>
      <c r="AA24" s="631"/>
      <c r="AB24" s="631"/>
      <c r="AC24" s="631"/>
      <c r="AD24" s="631"/>
      <c r="AE24" s="631"/>
      <c r="AF24" s="631"/>
      <c r="AG24" s="631"/>
      <c r="AH24" s="631"/>
      <c r="AI24" s="631"/>
      <c r="AJ24" s="631"/>
      <c r="AK24" s="631"/>
      <c r="AL24" s="631"/>
      <c r="AM24" s="631"/>
      <c r="AN24" s="631"/>
      <c r="AO24" s="631"/>
      <c r="AP24" s="631"/>
      <c r="AQ24" s="631"/>
      <c r="AR24" s="631"/>
      <c r="AS24" s="631"/>
      <c r="AT24" s="631"/>
      <c r="AU24" s="631"/>
      <c r="AV24" s="631"/>
      <c r="AW24" s="631"/>
      <c r="AX24" s="631"/>
      <c r="AY24" s="631"/>
      <c r="AZ24" s="631"/>
      <c r="BA24" s="631"/>
      <c r="BB24" s="631"/>
      <c r="BF24" s="239"/>
      <c r="BG24" s="239"/>
      <c r="BH24" s="239"/>
      <c r="BI24" s="239"/>
      <c r="BJ24" s="239"/>
      <c r="BK24" s="239"/>
      <c r="BL24" s="239"/>
      <c r="BM24" s="239"/>
      <c r="BN24" s="239"/>
      <c r="BO24" s="239"/>
      <c r="BP24" s="239"/>
      <c r="BQ24" s="239"/>
      <c r="BR24" s="239"/>
      <c r="BS24" s="239"/>
      <c r="BT24" s="239"/>
      <c r="BU24" s="239"/>
      <c r="BV24" s="239"/>
      <c r="BW24" s="239"/>
      <c r="BX24" s="239"/>
      <c r="BY24" s="239"/>
      <c r="BZ24" s="239"/>
      <c r="CA24" s="239"/>
      <c r="CB24" s="239"/>
      <c r="CC24" s="239"/>
      <c r="CD24" s="239"/>
      <c r="CE24" s="239"/>
    </row>
    <row r="25" spans="1:83" ht="15.6" x14ac:dyDescent="0.3">
      <c r="E25" s="629" t="s">
        <v>915</v>
      </c>
      <c r="F25" s="631"/>
      <c r="G25" s="631"/>
      <c r="H25" s="631"/>
      <c r="I25" s="631"/>
      <c r="J25" s="631"/>
      <c r="K25" s="631"/>
      <c r="L25" s="631"/>
      <c r="M25" s="631"/>
      <c r="N25" s="631"/>
      <c r="O25" s="631"/>
      <c r="P25" s="631"/>
      <c r="Q25" s="631"/>
      <c r="R25" s="631"/>
      <c r="S25" s="631"/>
      <c r="T25" s="631"/>
      <c r="U25" s="631"/>
      <c r="V25" s="631"/>
      <c r="W25" s="631"/>
      <c r="X25" s="631"/>
      <c r="Y25" s="631"/>
      <c r="Z25" s="631"/>
      <c r="AA25" s="631"/>
      <c r="AB25" s="631"/>
      <c r="AC25" s="631"/>
      <c r="AD25" s="631"/>
      <c r="AE25" s="631"/>
      <c r="AF25" s="631"/>
      <c r="AG25" s="631"/>
      <c r="AH25" s="631"/>
      <c r="AI25" s="631"/>
      <c r="AJ25" s="631"/>
      <c r="AK25" s="631"/>
      <c r="AL25" s="631"/>
      <c r="AM25" s="631"/>
      <c r="AN25" s="631"/>
      <c r="AO25" s="631"/>
      <c r="AP25" s="631"/>
      <c r="AQ25" s="631"/>
      <c r="AR25" s="631"/>
      <c r="AS25" s="631"/>
      <c r="AT25" s="631"/>
      <c r="AU25" s="631"/>
      <c r="AV25" s="631"/>
      <c r="AW25" s="631"/>
      <c r="AX25" s="631"/>
      <c r="AY25" s="631"/>
      <c r="AZ25" s="631"/>
      <c r="BA25" s="631"/>
      <c r="BB25" s="631"/>
      <c r="BF25" s="258"/>
      <c r="BG25" s="258"/>
      <c r="BH25" s="258"/>
      <c r="BI25" s="258"/>
      <c r="BJ25" s="258"/>
      <c r="BK25" s="258"/>
      <c r="BL25" s="258"/>
      <c r="BM25" s="258"/>
      <c r="BN25" s="258"/>
      <c r="BO25" s="258"/>
      <c r="BP25" s="258"/>
      <c r="BQ25" s="258"/>
      <c r="BR25" s="258"/>
      <c r="BS25" s="258"/>
      <c r="BT25" s="258"/>
      <c r="BU25" s="258"/>
      <c r="BV25" s="258"/>
      <c r="BW25" s="258"/>
      <c r="BX25" s="258"/>
      <c r="BY25" s="258"/>
      <c r="BZ25" s="258"/>
      <c r="CA25" s="258"/>
      <c r="CB25" s="258"/>
      <c r="CC25" s="258"/>
      <c r="CD25" s="258"/>
      <c r="CE25" s="258"/>
    </row>
    <row r="26" spans="1:83" ht="15.6" x14ac:dyDescent="0.3">
      <c r="E26" s="629" t="s">
        <v>916</v>
      </c>
      <c r="F26" s="631"/>
      <c r="G26" s="631"/>
      <c r="H26" s="631"/>
      <c r="I26" s="631"/>
      <c r="J26" s="631"/>
      <c r="K26" s="631"/>
      <c r="L26" s="631"/>
      <c r="M26" s="631"/>
      <c r="N26" s="631"/>
      <c r="O26" s="631"/>
      <c r="P26" s="631"/>
      <c r="Q26" s="631"/>
      <c r="R26" s="631"/>
      <c r="S26" s="631"/>
      <c r="T26" s="631"/>
      <c r="U26" s="631"/>
      <c r="V26" s="631"/>
      <c r="W26" s="631"/>
      <c r="X26" s="631"/>
      <c r="Y26" s="631"/>
      <c r="Z26" s="631"/>
      <c r="AA26" s="631"/>
      <c r="AB26" s="631"/>
      <c r="AC26" s="631"/>
      <c r="AD26" s="631"/>
      <c r="AE26" s="631"/>
      <c r="AF26" s="631"/>
      <c r="AG26" s="631"/>
      <c r="AH26" s="631"/>
      <c r="AI26" s="631"/>
      <c r="AJ26" s="631"/>
      <c r="AK26" s="631"/>
      <c r="AL26" s="631"/>
      <c r="AM26" s="631"/>
      <c r="AN26" s="631"/>
      <c r="AO26" s="631"/>
      <c r="AP26" s="631"/>
      <c r="AQ26" s="631"/>
      <c r="AR26" s="631"/>
      <c r="AS26" s="631"/>
      <c r="AT26" s="631"/>
      <c r="AU26" s="631"/>
      <c r="AV26" s="631"/>
      <c r="AW26" s="631"/>
      <c r="AX26" s="631"/>
      <c r="AY26" s="631"/>
      <c r="AZ26" s="631"/>
      <c r="BA26" s="631"/>
      <c r="BB26" s="631"/>
      <c r="BF26" s="239"/>
      <c r="BG26" s="239"/>
      <c r="BH26" s="239"/>
      <c r="BI26" s="239"/>
      <c r="BJ26" s="239"/>
      <c r="BK26" s="239"/>
      <c r="BL26" s="239"/>
      <c r="BM26" s="239"/>
      <c r="BN26" s="239"/>
      <c r="BO26" s="239"/>
      <c r="BP26" s="239"/>
      <c r="BQ26" s="239"/>
      <c r="BR26" s="239"/>
      <c r="BS26" s="239"/>
      <c r="BT26" s="239"/>
      <c r="BU26" s="239"/>
      <c r="BV26" s="239"/>
      <c r="BW26" s="239"/>
      <c r="BX26" s="239"/>
      <c r="BY26" s="239"/>
      <c r="BZ26" s="239"/>
      <c r="CA26" s="239"/>
      <c r="CB26" s="239"/>
      <c r="CC26" s="239"/>
      <c r="CD26" s="239"/>
      <c r="CE26" s="239"/>
    </row>
    <row r="27" spans="1:83" ht="15.6" x14ac:dyDescent="0.3">
      <c r="E27" s="627" t="s">
        <v>917</v>
      </c>
      <c r="F27" s="777"/>
      <c r="G27" s="777"/>
      <c r="H27" s="777"/>
      <c r="I27" s="777"/>
      <c r="J27" s="777"/>
      <c r="K27" s="777"/>
      <c r="L27" s="777"/>
      <c r="M27" s="777"/>
      <c r="N27" s="777"/>
      <c r="O27" s="777"/>
      <c r="P27" s="777"/>
      <c r="Q27" s="777"/>
      <c r="R27" s="777"/>
      <c r="S27" s="777"/>
      <c r="T27" s="777"/>
      <c r="U27" s="777"/>
      <c r="V27" s="777"/>
      <c r="W27" s="777"/>
      <c r="X27" s="777"/>
      <c r="Y27" s="777"/>
      <c r="Z27" s="777"/>
      <c r="AA27" s="777"/>
      <c r="AB27" s="777"/>
      <c r="AC27" s="777"/>
      <c r="AD27" s="777"/>
      <c r="AE27" s="777"/>
      <c r="AF27" s="777"/>
      <c r="AG27" s="777"/>
      <c r="AH27" s="777"/>
      <c r="AI27" s="777"/>
      <c r="AJ27" s="777"/>
      <c r="AK27" s="777"/>
      <c r="AL27" s="777"/>
      <c r="AM27" s="777"/>
      <c r="AN27" s="777"/>
      <c r="AO27" s="777"/>
      <c r="AP27" s="777"/>
      <c r="AQ27" s="631"/>
      <c r="AR27" s="631"/>
      <c r="AS27" s="631"/>
      <c r="AT27" s="631"/>
      <c r="AU27" s="631"/>
      <c r="AV27" s="631"/>
      <c r="AW27" s="631"/>
      <c r="AX27" s="631"/>
      <c r="AY27" s="631"/>
      <c r="AZ27" s="631"/>
      <c r="BA27" s="631"/>
      <c r="BB27" s="631"/>
      <c r="BF27" s="258"/>
      <c r="BG27" s="258"/>
      <c r="BH27" s="258"/>
      <c r="BI27" s="258"/>
      <c r="BJ27" s="258"/>
      <c r="BK27" s="258"/>
      <c r="BL27" s="258"/>
      <c r="BM27" s="258"/>
      <c r="BN27" s="258"/>
      <c r="BO27" s="258"/>
      <c r="BP27" s="258"/>
      <c r="BQ27" s="258"/>
      <c r="BR27" s="258"/>
      <c r="BS27" s="258"/>
      <c r="BT27" s="258"/>
      <c r="BU27" s="258"/>
      <c r="BV27" s="258"/>
      <c r="BW27" s="258"/>
      <c r="BX27" s="258"/>
      <c r="BY27" s="258"/>
      <c r="BZ27" s="258"/>
      <c r="CA27" s="258"/>
      <c r="CB27" s="258"/>
      <c r="CC27" s="258"/>
      <c r="CD27" s="258"/>
      <c r="CE27" s="258"/>
    </row>
    <row r="28" spans="1:83" ht="15.6" x14ac:dyDescent="0.3">
      <c r="E28" s="630"/>
      <c r="F28" s="630"/>
      <c r="G28" s="630"/>
      <c r="H28" s="630"/>
      <c r="I28" s="630"/>
      <c r="J28" s="630"/>
      <c r="K28" s="630"/>
      <c r="L28" s="630"/>
      <c r="M28" s="630"/>
      <c r="N28" s="630"/>
      <c r="O28" s="630"/>
      <c r="P28" s="630"/>
      <c r="Q28" s="630"/>
      <c r="R28" s="630"/>
      <c r="S28" s="630"/>
      <c r="T28" s="630"/>
      <c r="U28" s="630"/>
      <c r="V28" s="630"/>
      <c r="W28" s="630"/>
      <c r="X28" s="630"/>
      <c r="Y28" s="630"/>
      <c r="Z28" s="630"/>
      <c r="AA28" s="630"/>
      <c r="AB28" s="630"/>
      <c r="AC28" s="630"/>
      <c r="AD28" s="630"/>
      <c r="AE28" s="630"/>
      <c r="AF28" s="630"/>
      <c r="AG28" s="630"/>
      <c r="AH28" s="630"/>
      <c r="AI28" s="630"/>
      <c r="AJ28" s="630"/>
      <c r="AK28" s="630"/>
      <c r="AL28" s="630"/>
      <c r="AM28" s="630"/>
      <c r="AN28" s="630"/>
      <c r="AO28" s="630"/>
      <c r="AP28" s="630"/>
      <c r="AQ28" s="630"/>
      <c r="AR28" s="630"/>
      <c r="AS28" s="630"/>
      <c r="AT28" s="630"/>
      <c r="AU28" s="630"/>
      <c r="AV28" s="630"/>
      <c r="AW28" s="630"/>
      <c r="AX28" s="630"/>
      <c r="AY28" s="630"/>
      <c r="AZ28" s="630"/>
      <c r="BA28" s="630"/>
      <c r="BB28" s="630"/>
      <c r="BF28" s="258"/>
      <c r="BG28" s="258"/>
      <c r="BH28" s="258"/>
      <c r="BI28" s="258"/>
      <c r="BJ28" s="258"/>
      <c r="BK28" s="258"/>
      <c r="BL28" s="258"/>
      <c r="BM28" s="258"/>
      <c r="BN28" s="258"/>
      <c r="BO28" s="258"/>
      <c r="BP28" s="258"/>
      <c r="BQ28" s="258"/>
      <c r="BR28" s="258"/>
      <c r="BS28" s="258"/>
      <c r="BT28" s="258"/>
      <c r="BU28" s="258"/>
      <c r="BV28" s="258"/>
      <c r="BW28" s="258"/>
      <c r="BX28" s="258"/>
      <c r="BY28" s="258"/>
      <c r="BZ28" s="258"/>
      <c r="CA28" s="258"/>
      <c r="CB28" s="258"/>
      <c r="CC28" s="258"/>
      <c r="CD28" s="258"/>
      <c r="CE28" s="258"/>
    </row>
    <row r="29" spans="1:83" ht="15.6" x14ac:dyDescent="0.3">
      <c r="E29" s="1642" t="s">
        <v>369</v>
      </c>
      <c r="F29" s="1642"/>
      <c r="G29" s="1642"/>
      <c r="H29" s="1642"/>
      <c r="I29" s="1642"/>
      <c r="J29" s="1642"/>
      <c r="K29" s="1642"/>
      <c r="L29" s="1642"/>
      <c r="M29" s="1642"/>
      <c r="N29" s="1642"/>
      <c r="O29" s="1642"/>
      <c r="P29" s="1642"/>
      <c r="Q29" s="1642"/>
      <c r="R29" s="1642"/>
      <c r="S29" s="1642"/>
      <c r="T29" s="1642"/>
      <c r="U29" s="1642"/>
      <c r="V29" s="1642"/>
      <c r="W29" s="1642"/>
      <c r="X29" s="1642"/>
      <c r="Y29" s="1642"/>
      <c r="Z29" s="1642"/>
      <c r="AA29" s="1642"/>
      <c r="AB29" s="1642"/>
      <c r="AC29" s="1642"/>
      <c r="AD29" s="1642"/>
      <c r="AE29" s="1642"/>
      <c r="AF29" s="1642"/>
      <c r="AG29" s="1642"/>
      <c r="AH29" s="1642"/>
      <c r="AI29" s="1642"/>
      <c r="AJ29" s="1642"/>
      <c r="AK29" s="1642"/>
      <c r="AL29" s="1642"/>
      <c r="AM29" s="1642"/>
      <c r="AN29" s="1642"/>
      <c r="AO29" s="1642"/>
      <c r="AP29" s="1642"/>
      <c r="AQ29" s="1642"/>
      <c r="AR29" s="1642"/>
      <c r="AS29" s="1642"/>
      <c r="AT29" s="1642"/>
      <c r="AU29" s="1642"/>
      <c r="AV29" s="1642"/>
      <c r="AW29" s="1642"/>
      <c r="AX29" s="1642"/>
      <c r="AY29" s="1642"/>
      <c r="AZ29" s="1642"/>
      <c r="BA29" s="1642"/>
      <c r="BB29" s="1642"/>
      <c r="BF29" s="258"/>
      <c r="BG29" s="258"/>
      <c r="BH29" s="258"/>
      <c r="BI29" s="258"/>
      <c r="BJ29" s="258"/>
      <c r="BK29" s="258"/>
      <c r="BL29" s="258"/>
      <c r="BM29" s="258"/>
      <c r="BN29" s="258"/>
      <c r="BO29" s="258"/>
      <c r="BP29" s="258"/>
      <c r="BQ29" s="258"/>
      <c r="BR29" s="258"/>
      <c r="BS29" s="258"/>
      <c r="BT29" s="258"/>
      <c r="BU29" s="258"/>
      <c r="BV29" s="258"/>
      <c r="BW29" s="258"/>
      <c r="BX29" s="258"/>
      <c r="BY29" s="258"/>
      <c r="BZ29" s="258"/>
      <c r="CA29" s="258"/>
      <c r="CB29" s="258"/>
      <c r="CC29" s="258"/>
      <c r="CD29" s="258"/>
      <c r="CE29" s="258"/>
    </row>
    <row r="30" spans="1:83" ht="15.6" x14ac:dyDescent="0.3">
      <c r="E30" s="1638" t="s">
        <v>918</v>
      </c>
      <c r="F30" s="1638"/>
      <c r="G30" s="1638"/>
      <c r="H30" s="1638"/>
      <c r="I30" s="1638"/>
      <c r="J30" s="1638"/>
      <c r="K30" s="1638"/>
      <c r="L30" s="1638"/>
      <c r="M30" s="1638"/>
      <c r="N30" s="1638"/>
      <c r="O30" s="1638"/>
      <c r="P30" s="1638"/>
      <c r="Q30" s="1638"/>
      <c r="R30" s="1638"/>
      <c r="S30" s="1638"/>
      <c r="T30" s="1638"/>
      <c r="U30" s="1638"/>
      <c r="V30" s="1638"/>
      <c r="W30" s="1638"/>
      <c r="X30" s="1638"/>
      <c r="Y30" s="1638"/>
      <c r="Z30" s="1638"/>
      <c r="AA30" s="1638"/>
      <c r="AB30" s="1638"/>
      <c r="AC30" s="1638"/>
      <c r="AD30" s="1638"/>
      <c r="AE30" s="1638"/>
      <c r="AF30" s="1638"/>
      <c r="AG30" s="1638"/>
      <c r="AH30" s="1638"/>
      <c r="AI30" s="1638"/>
      <c r="AJ30" s="1638"/>
      <c r="AK30" s="1638"/>
      <c r="AL30" s="1638"/>
      <c r="AM30" s="1638"/>
      <c r="AN30" s="1638"/>
      <c r="AO30" s="1638"/>
      <c r="AP30" s="1638"/>
      <c r="AQ30" s="1638"/>
      <c r="AR30" s="1638"/>
      <c r="AS30" s="1638"/>
      <c r="AT30" s="1638"/>
      <c r="AU30" s="1638"/>
      <c r="AV30" s="1638"/>
      <c r="AW30" s="1638"/>
      <c r="AX30" s="1638"/>
      <c r="AY30" s="1638"/>
      <c r="AZ30" s="1638"/>
      <c r="BA30" s="1638"/>
      <c r="BB30" s="1638"/>
      <c r="BF30" s="258"/>
      <c r="BG30" s="258"/>
      <c r="BH30" s="258"/>
      <c r="BI30" s="258"/>
      <c r="BJ30" s="258"/>
      <c r="BK30" s="258"/>
      <c r="BL30" s="258"/>
      <c r="BM30" s="258"/>
      <c r="BN30" s="258"/>
      <c r="BO30" s="258"/>
      <c r="BP30" s="258"/>
      <c r="BQ30" s="258"/>
      <c r="BR30" s="258"/>
      <c r="BS30" s="258"/>
      <c r="BT30" s="258"/>
      <c r="BU30" s="258"/>
      <c r="BV30" s="258"/>
      <c r="BW30" s="258"/>
      <c r="BX30" s="258"/>
      <c r="BY30" s="258"/>
      <c r="BZ30" s="258"/>
      <c r="CA30" s="258"/>
      <c r="CB30" s="258"/>
      <c r="CC30" s="258"/>
      <c r="CD30" s="258"/>
      <c r="CE30" s="258"/>
    </row>
    <row r="31" spans="1:83" ht="15.6" x14ac:dyDescent="0.3">
      <c r="E31" s="1638"/>
      <c r="F31" s="1638"/>
      <c r="G31" s="1638"/>
      <c r="H31" s="1638"/>
      <c r="I31" s="1638"/>
      <c r="J31" s="1638"/>
      <c r="K31" s="1638"/>
      <c r="L31" s="1638"/>
      <c r="M31" s="1638"/>
      <c r="N31" s="1638"/>
      <c r="O31" s="1638"/>
      <c r="P31" s="1638"/>
      <c r="Q31" s="1638"/>
      <c r="R31" s="1638"/>
      <c r="S31" s="1638"/>
      <c r="T31" s="1638"/>
      <c r="U31" s="1638"/>
      <c r="V31" s="1638"/>
      <c r="W31" s="1638"/>
      <c r="X31" s="1638"/>
      <c r="Y31" s="1638"/>
      <c r="Z31" s="1638"/>
      <c r="AA31" s="1638"/>
      <c r="AB31" s="1638"/>
      <c r="AC31" s="1638"/>
      <c r="AD31" s="1638"/>
      <c r="AE31" s="1638"/>
      <c r="AF31" s="1638"/>
      <c r="AG31" s="1638"/>
      <c r="AH31" s="1638"/>
      <c r="AI31" s="1638"/>
      <c r="AJ31" s="1638"/>
      <c r="AK31" s="1638"/>
      <c r="AL31" s="1638"/>
      <c r="AM31" s="1638"/>
      <c r="AN31" s="1638"/>
      <c r="AO31" s="1638"/>
      <c r="AP31" s="1638"/>
      <c r="AQ31" s="1638"/>
      <c r="AR31" s="1638"/>
      <c r="AS31" s="1638"/>
      <c r="AT31" s="1638"/>
      <c r="AU31" s="1638"/>
      <c r="AV31" s="1638"/>
      <c r="AW31" s="1638"/>
      <c r="AX31" s="1638"/>
      <c r="AY31" s="1638"/>
      <c r="AZ31" s="1638"/>
      <c r="BA31" s="1638"/>
      <c r="BB31" s="1638"/>
      <c r="BF31" s="258"/>
      <c r="BG31" s="258"/>
      <c r="BH31" s="258"/>
      <c r="BI31" s="258"/>
      <c r="BJ31" s="258"/>
      <c r="BK31" s="258"/>
      <c r="BL31" s="258"/>
      <c r="BM31" s="258"/>
      <c r="BN31" s="258"/>
      <c r="BO31" s="258"/>
      <c r="BP31" s="258"/>
      <c r="BQ31" s="258"/>
      <c r="BR31" s="258"/>
      <c r="BS31" s="258"/>
      <c r="BT31" s="258"/>
      <c r="BU31" s="258"/>
      <c r="BV31" s="258"/>
      <c r="BW31" s="258"/>
      <c r="BX31" s="258"/>
      <c r="BY31" s="258"/>
      <c r="BZ31" s="258"/>
      <c r="CA31" s="258"/>
      <c r="CB31" s="258"/>
      <c r="CC31" s="258"/>
      <c r="CD31" s="258"/>
      <c r="CE31" s="258"/>
    </row>
    <row r="32" spans="1:83" ht="15.6" x14ac:dyDescent="0.3">
      <c r="E32" s="629" t="s">
        <v>919</v>
      </c>
      <c r="F32" s="628"/>
      <c r="G32" s="775"/>
      <c r="H32" s="775"/>
      <c r="I32" s="775"/>
      <c r="J32" s="775"/>
      <c r="K32" s="775"/>
      <c r="L32" s="775"/>
      <c r="M32" s="775"/>
      <c r="N32" s="775"/>
      <c r="O32" s="775"/>
      <c r="P32" s="775"/>
      <c r="Q32" s="775"/>
      <c r="R32" s="775"/>
      <c r="S32" s="775"/>
      <c r="T32" s="775"/>
      <c r="U32" s="775"/>
      <c r="V32" s="775"/>
      <c r="W32" s="775"/>
      <c r="X32" s="775"/>
      <c r="Y32" s="775"/>
      <c r="Z32" s="775"/>
      <c r="AA32" s="775"/>
      <c r="AB32" s="775"/>
      <c r="AC32" s="775"/>
      <c r="AD32" s="775"/>
      <c r="AE32" s="775"/>
      <c r="AF32" s="775"/>
      <c r="AG32" s="775"/>
      <c r="AH32" s="775"/>
      <c r="AI32" s="775"/>
      <c r="AJ32" s="775"/>
      <c r="AK32" s="775"/>
      <c r="AL32" s="775"/>
      <c r="AM32" s="775"/>
      <c r="AN32" s="775"/>
      <c r="AO32" s="775"/>
      <c r="AP32" s="775"/>
      <c r="AQ32" s="775"/>
      <c r="AR32" s="775"/>
      <c r="AS32" s="775"/>
      <c r="AT32" s="775"/>
      <c r="AU32" s="775"/>
      <c r="AV32" s="775"/>
      <c r="AW32" s="775"/>
      <c r="AX32" s="775"/>
      <c r="AY32" s="775"/>
      <c r="AZ32" s="775"/>
      <c r="BA32" s="775"/>
      <c r="BB32" s="775"/>
      <c r="BF32" s="258"/>
      <c r="BG32" s="258"/>
      <c r="BH32" s="258"/>
      <c r="BI32" s="258"/>
      <c r="BJ32" s="258"/>
      <c r="BK32" s="258"/>
      <c r="BL32" s="258"/>
      <c r="BM32" s="258"/>
      <c r="BN32" s="258"/>
      <c r="BO32" s="258"/>
      <c r="BP32" s="258"/>
      <c r="BQ32" s="258"/>
      <c r="BR32" s="258"/>
      <c r="BS32" s="258"/>
      <c r="BT32" s="258"/>
      <c r="BU32" s="258"/>
      <c r="BV32" s="258"/>
      <c r="BW32" s="258"/>
      <c r="BX32" s="258"/>
      <c r="BY32" s="258"/>
      <c r="BZ32" s="258"/>
      <c r="CA32" s="258"/>
      <c r="CB32" s="258"/>
      <c r="CC32" s="258"/>
      <c r="CD32" s="258"/>
      <c r="CE32" s="258"/>
    </row>
    <row r="33" spans="5:83" ht="15.6" x14ac:dyDescent="0.3">
      <c r="E33" s="628"/>
      <c r="F33" s="629" t="s">
        <v>922</v>
      </c>
      <c r="G33" s="775"/>
      <c r="H33" s="775"/>
      <c r="I33" s="775"/>
      <c r="J33" s="775"/>
      <c r="K33" s="775"/>
      <c r="L33" s="775"/>
      <c r="M33" s="775"/>
      <c r="N33" s="775"/>
      <c r="O33" s="775"/>
      <c r="P33" s="775"/>
      <c r="Q33" s="775"/>
      <c r="R33" s="775"/>
      <c r="S33" s="775"/>
      <c r="T33" s="775"/>
      <c r="U33" s="775"/>
      <c r="V33" s="775"/>
      <c r="W33" s="775"/>
      <c r="X33" s="775"/>
      <c r="Y33" s="775"/>
      <c r="Z33" s="775"/>
      <c r="AA33" s="775"/>
      <c r="AB33" s="775"/>
      <c r="AC33" s="775"/>
      <c r="AD33" s="775"/>
      <c r="AE33" s="775"/>
      <c r="AF33" s="775"/>
      <c r="AG33" s="775"/>
      <c r="AH33" s="775"/>
      <c r="AI33" s="775"/>
      <c r="AJ33" s="775"/>
      <c r="AK33" s="775"/>
      <c r="AL33" s="775"/>
      <c r="AM33" s="775"/>
      <c r="AN33" s="775"/>
      <c r="AO33" s="775"/>
      <c r="AP33" s="775"/>
      <c r="AQ33" s="775"/>
      <c r="AR33" s="775"/>
      <c r="AS33" s="775"/>
      <c r="AT33" s="775"/>
      <c r="AU33" s="775"/>
      <c r="AV33" s="775"/>
      <c r="AW33" s="775"/>
      <c r="AX33" s="775"/>
      <c r="AY33" s="775"/>
      <c r="AZ33" s="775"/>
      <c r="BA33" s="775"/>
      <c r="BB33" s="775"/>
      <c r="BF33" s="258"/>
      <c r="BG33" s="258"/>
      <c r="BH33" s="258"/>
      <c r="BI33" s="258"/>
      <c r="BJ33" s="258"/>
      <c r="BK33" s="258"/>
      <c r="BL33" s="258"/>
      <c r="BM33" s="258"/>
      <c r="BN33" s="258"/>
      <c r="BO33" s="258"/>
      <c r="BP33" s="258"/>
      <c r="BQ33" s="258"/>
      <c r="BR33" s="258"/>
      <c r="BS33" s="258"/>
      <c r="BT33" s="258"/>
      <c r="BU33" s="258"/>
      <c r="BV33" s="258"/>
      <c r="BW33" s="258"/>
      <c r="BX33" s="258"/>
      <c r="BY33" s="258"/>
      <c r="BZ33" s="258"/>
      <c r="CA33" s="258"/>
      <c r="CB33" s="258"/>
      <c r="CC33" s="258"/>
      <c r="CD33" s="258"/>
      <c r="CE33" s="258"/>
    </row>
    <row r="34" spans="5:83" ht="15.6" x14ac:dyDescent="0.3">
      <c r="E34" s="628"/>
      <c r="F34" s="629" t="s">
        <v>923</v>
      </c>
      <c r="G34" s="775"/>
      <c r="H34" s="775"/>
      <c r="I34" s="775"/>
      <c r="J34" s="775"/>
      <c r="K34" s="775"/>
      <c r="L34" s="775"/>
      <c r="M34" s="775"/>
      <c r="N34" s="775"/>
      <c r="O34" s="775"/>
      <c r="P34" s="775"/>
      <c r="Q34" s="775"/>
      <c r="R34" s="775"/>
      <c r="S34" s="775"/>
      <c r="T34" s="775"/>
      <c r="U34" s="775"/>
      <c r="V34" s="775"/>
      <c r="W34" s="775"/>
      <c r="X34" s="775"/>
      <c r="Y34" s="775"/>
      <c r="Z34" s="775"/>
      <c r="AA34" s="775"/>
      <c r="AB34" s="775"/>
      <c r="AC34" s="775"/>
      <c r="AD34" s="775"/>
      <c r="AE34" s="775"/>
      <c r="AF34" s="775"/>
      <c r="AG34" s="775"/>
      <c r="AH34" s="775"/>
      <c r="AI34" s="775"/>
      <c r="AJ34" s="775"/>
      <c r="AK34" s="775"/>
      <c r="AL34" s="775"/>
      <c r="AM34" s="775"/>
      <c r="AN34" s="775"/>
      <c r="AO34" s="775"/>
      <c r="AP34" s="775"/>
      <c r="AQ34" s="775"/>
      <c r="AR34" s="775"/>
      <c r="AS34" s="775"/>
      <c r="AT34" s="775"/>
      <c r="AU34" s="775"/>
      <c r="AV34" s="775"/>
      <c r="AW34" s="775"/>
      <c r="AX34" s="775"/>
      <c r="AY34" s="775"/>
      <c r="AZ34" s="775"/>
      <c r="BA34" s="775"/>
      <c r="BB34" s="775"/>
      <c r="BF34" s="258"/>
      <c r="BG34" s="258"/>
      <c r="BH34" s="258"/>
      <c r="BI34" s="258"/>
      <c r="BJ34" s="258"/>
      <c r="BK34" s="258"/>
      <c r="BL34" s="258"/>
      <c r="BM34" s="258"/>
      <c r="BN34" s="258"/>
      <c r="BO34" s="258"/>
      <c r="BP34" s="258"/>
      <c r="BQ34" s="258"/>
      <c r="BR34" s="258"/>
      <c r="BS34" s="258"/>
      <c r="BT34" s="258"/>
      <c r="BU34" s="258"/>
      <c r="BV34" s="258"/>
      <c r="BW34" s="258"/>
      <c r="BX34" s="258"/>
      <c r="BY34" s="258"/>
      <c r="BZ34" s="258"/>
      <c r="CA34" s="258"/>
      <c r="CB34" s="258"/>
      <c r="CC34" s="258"/>
      <c r="CD34" s="258"/>
      <c r="CE34" s="258"/>
    </row>
    <row r="35" spans="5:83" ht="15.6" x14ac:dyDescent="0.3">
      <c r="E35" s="629" t="s">
        <v>920</v>
      </c>
      <c r="F35" s="628"/>
      <c r="G35" s="775"/>
      <c r="H35" s="775"/>
      <c r="I35" s="775"/>
      <c r="J35" s="775"/>
      <c r="K35" s="775"/>
      <c r="L35" s="775"/>
      <c r="M35" s="775"/>
      <c r="N35" s="775"/>
      <c r="O35" s="775"/>
      <c r="P35" s="775"/>
      <c r="Q35" s="775"/>
      <c r="R35" s="775"/>
      <c r="S35" s="775"/>
      <c r="T35" s="775"/>
      <c r="U35" s="775"/>
      <c r="V35" s="775"/>
      <c r="W35" s="775"/>
      <c r="X35" s="775"/>
      <c r="Y35" s="775"/>
      <c r="Z35" s="775"/>
      <c r="AA35" s="775"/>
      <c r="AB35" s="775"/>
      <c r="AC35" s="775"/>
      <c r="AD35" s="775"/>
      <c r="AE35" s="775"/>
      <c r="AF35" s="775"/>
      <c r="AG35" s="775"/>
      <c r="AH35" s="775"/>
      <c r="AI35" s="775"/>
      <c r="AJ35" s="775"/>
      <c r="AK35" s="775"/>
      <c r="AL35" s="775"/>
      <c r="AM35" s="775"/>
      <c r="AN35" s="775"/>
      <c r="AO35" s="775"/>
      <c r="AP35" s="775"/>
      <c r="AQ35" s="775"/>
      <c r="AR35" s="775"/>
      <c r="AS35" s="775"/>
      <c r="AT35" s="775"/>
      <c r="AU35" s="775"/>
      <c r="AV35" s="775"/>
      <c r="AW35" s="775"/>
      <c r="AX35" s="775"/>
      <c r="AY35" s="775"/>
      <c r="AZ35" s="775"/>
      <c r="BA35" s="775"/>
      <c r="BB35" s="775"/>
      <c r="BF35" s="258"/>
      <c r="BG35" s="258"/>
      <c r="BH35" s="258"/>
      <c r="BI35" s="258"/>
      <c r="BJ35" s="258"/>
      <c r="BK35" s="258"/>
      <c r="BL35" s="258"/>
      <c r="BM35" s="258"/>
      <c r="BN35" s="258"/>
      <c r="BO35" s="258"/>
      <c r="BP35" s="258"/>
      <c r="BQ35" s="258"/>
      <c r="BR35" s="258"/>
      <c r="BS35" s="258"/>
      <c r="BT35" s="258"/>
      <c r="BU35" s="258"/>
      <c r="BV35" s="258"/>
      <c r="BW35" s="258"/>
      <c r="BX35" s="258"/>
      <c r="BY35" s="258"/>
      <c r="BZ35" s="258"/>
      <c r="CA35" s="258"/>
      <c r="CB35" s="258"/>
      <c r="CC35" s="258"/>
      <c r="CD35" s="258"/>
      <c r="CE35" s="258"/>
    </row>
    <row r="36" spans="5:83" ht="15.6" x14ac:dyDescent="0.3">
      <c r="E36" s="629" t="s">
        <v>921</v>
      </c>
      <c r="F36" s="628"/>
      <c r="G36" s="775"/>
      <c r="H36" s="775"/>
      <c r="I36" s="775"/>
      <c r="J36" s="775"/>
      <c r="K36" s="775"/>
      <c r="L36" s="775"/>
      <c r="M36" s="775"/>
      <c r="N36" s="775"/>
      <c r="O36" s="775"/>
      <c r="P36" s="775"/>
      <c r="Q36" s="775"/>
      <c r="R36" s="775"/>
      <c r="S36" s="775"/>
      <c r="T36" s="775"/>
      <c r="U36" s="775"/>
      <c r="V36" s="775"/>
      <c r="W36" s="775"/>
      <c r="X36" s="775"/>
      <c r="Y36" s="775"/>
      <c r="Z36" s="775"/>
      <c r="AA36" s="775"/>
      <c r="AB36" s="775"/>
      <c r="AC36" s="775"/>
      <c r="AD36" s="775"/>
      <c r="AE36" s="775"/>
      <c r="AF36" s="775"/>
      <c r="AG36" s="775"/>
      <c r="AH36" s="775"/>
      <c r="AI36" s="775"/>
      <c r="AJ36" s="775"/>
      <c r="AK36" s="775"/>
      <c r="AL36" s="775"/>
      <c r="AM36" s="775"/>
      <c r="AN36" s="775"/>
      <c r="AO36" s="775"/>
      <c r="AP36" s="775"/>
      <c r="AQ36" s="775"/>
      <c r="AR36" s="775"/>
      <c r="AS36" s="775"/>
      <c r="AT36" s="775"/>
      <c r="AU36" s="775"/>
      <c r="AV36" s="775"/>
      <c r="AW36" s="775"/>
      <c r="AX36" s="775"/>
      <c r="AY36" s="775"/>
      <c r="AZ36" s="775"/>
      <c r="BA36" s="775"/>
      <c r="BB36" s="775"/>
      <c r="BF36" s="258"/>
      <c r="BG36" s="258"/>
      <c r="BH36" s="258"/>
      <c r="BI36" s="258"/>
      <c r="BJ36" s="258"/>
      <c r="BK36" s="258"/>
      <c r="BL36" s="258"/>
      <c r="BM36" s="258"/>
      <c r="BN36" s="258"/>
      <c r="BO36" s="258"/>
      <c r="BP36" s="258"/>
      <c r="BQ36" s="258"/>
      <c r="BR36" s="258"/>
      <c r="BS36" s="258"/>
      <c r="BT36" s="258"/>
      <c r="BU36" s="258"/>
      <c r="BV36" s="258"/>
      <c r="BW36" s="258"/>
      <c r="BX36" s="258"/>
      <c r="BY36" s="258"/>
      <c r="BZ36" s="258"/>
      <c r="CA36" s="258"/>
      <c r="CB36" s="258"/>
      <c r="CC36" s="258"/>
      <c r="CD36" s="258"/>
      <c r="CE36" s="258"/>
    </row>
    <row r="37" spans="5:83" x14ac:dyDescent="0.3">
      <c r="E37" s="631"/>
      <c r="F37" s="631"/>
      <c r="G37" s="631"/>
      <c r="H37" s="631"/>
      <c r="I37" s="631"/>
      <c r="J37" s="631"/>
      <c r="K37" s="631"/>
      <c r="L37" s="631"/>
      <c r="M37" s="631"/>
      <c r="N37" s="631"/>
      <c r="O37" s="631"/>
      <c r="P37" s="631"/>
      <c r="Q37" s="631"/>
      <c r="R37" s="631"/>
      <c r="S37" s="631"/>
      <c r="T37" s="631"/>
      <c r="U37" s="631"/>
      <c r="V37" s="631"/>
      <c r="W37" s="631"/>
      <c r="X37" s="631"/>
      <c r="Y37" s="631"/>
      <c r="Z37" s="631"/>
      <c r="AA37" s="631"/>
      <c r="AB37" s="631"/>
      <c r="AC37" s="631"/>
      <c r="AD37" s="631"/>
      <c r="AE37" s="631"/>
      <c r="AF37" s="631"/>
      <c r="AG37" s="631"/>
      <c r="AH37" s="631"/>
      <c r="AI37" s="631"/>
      <c r="AJ37" s="631"/>
      <c r="AK37" s="631"/>
      <c r="AL37" s="631"/>
      <c r="AM37" s="631"/>
      <c r="AN37" s="631"/>
      <c r="AO37" s="631"/>
      <c r="AP37" s="631"/>
      <c r="AQ37" s="631"/>
      <c r="AR37" s="631"/>
      <c r="AS37" s="631"/>
      <c r="AT37" s="631"/>
      <c r="AU37" s="631"/>
      <c r="AV37" s="631"/>
      <c r="AW37" s="631"/>
      <c r="AX37" s="631"/>
      <c r="AY37" s="631"/>
      <c r="AZ37" s="631"/>
      <c r="BA37" s="631"/>
      <c r="BB37" s="631"/>
    </row>
    <row r="38" spans="5:83" x14ac:dyDescent="0.3">
      <c r="E38" s="1642" t="s">
        <v>370</v>
      </c>
      <c r="F38" s="1642"/>
      <c r="G38" s="1642"/>
      <c r="H38" s="1642"/>
      <c r="I38" s="1642"/>
      <c r="J38" s="1642"/>
      <c r="K38" s="1642"/>
      <c r="L38" s="1642"/>
      <c r="M38" s="1642"/>
      <c r="N38" s="1642"/>
      <c r="O38" s="1642"/>
      <c r="P38" s="1642"/>
      <c r="Q38" s="1642"/>
      <c r="R38" s="1642"/>
      <c r="S38" s="1642"/>
      <c r="T38" s="1642"/>
      <c r="U38" s="1642"/>
      <c r="V38" s="1642"/>
      <c r="W38" s="1642"/>
      <c r="X38" s="1642"/>
      <c r="Y38" s="1642"/>
      <c r="Z38" s="1642"/>
      <c r="AA38" s="1642"/>
      <c r="AB38" s="1642"/>
      <c r="AC38" s="1642"/>
      <c r="AD38" s="1642"/>
      <c r="AE38" s="1642"/>
      <c r="AF38" s="1642"/>
      <c r="AG38" s="1642"/>
      <c r="AH38" s="1642"/>
      <c r="AI38" s="1642"/>
      <c r="AJ38" s="1642"/>
      <c r="AK38" s="1642"/>
      <c r="AL38" s="1642"/>
      <c r="AM38" s="1642"/>
      <c r="AN38" s="1642"/>
      <c r="AO38" s="1642"/>
      <c r="AP38" s="1642"/>
      <c r="AQ38" s="1642"/>
      <c r="AR38" s="1642"/>
      <c r="AS38" s="1642"/>
      <c r="AT38" s="1642"/>
      <c r="AU38" s="1642"/>
      <c r="AV38" s="1642"/>
      <c r="AW38" s="1642"/>
      <c r="AX38" s="1642"/>
      <c r="AY38" s="1642"/>
      <c r="AZ38" s="1642"/>
      <c r="BA38" s="1642"/>
      <c r="BB38" s="1642"/>
      <c r="BF38" s="9"/>
    </row>
    <row r="39" spans="5:83" ht="15" customHeight="1" x14ac:dyDescent="0.3">
      <c r="E39" s="629" t="s">
        <v>927</v>
      </c>
      <c r="F39" s="631"/>
      <c r="G39" s="631"/>
      <c r="H39" s="631"/>
      <c r="I39" s="631"/>
      <c r="J39" s="631"/>
      <c r="K39" s="631"/>
      <c r="L39" s="631"/>
      <c r="M39" s="631"/>
      <c r="N39" s="631"/>
      <c r="O39" s="631"/>
      <c r="P39" s="631"/>
      <c r="Q39" s="631"/>
      <c r="R39" s="631"/>
      <c r="S39" s="631"/>
      <c r="T39" s="631"/>
      <c r="U39" s="631"/>
      <c r="V39" s="631"/>
      <c r="W39" s="631"/>
      <c r="X39" s="631"/>
      <c r="Y39" s="631"/>
      <c r="Z39" s="631"/>
      <c r="AA39" s="631"/>
      <c r="AB39" s="631"/>
      <c r="AC39" s="631"/>
      <c r="AD39" s="631"/>
      <c r="AE39" s="631"/>
      <c r="AF39" s="631"/>
      <c r="AG39" s="631"/>
      <c r="AH39" s="631"/>
      <c r="AI39" s="631"/>
      <c r="AJ39" s="631"/>
      <c r="AK39" s="631"/>
      <c r="AL39" s="631"/>
      <c r="AM39" s="631"/>
      <c r="AN39" s="631"/>
      <c r="AO39" s="631"/>
      <c r="AP39" s="631"/>
      <c r="AQ39" s="631"/>
      <c r="AR39" s="631"/>
      <c r="AS39" s="631"/>
      <c r="AT39" s="631"/>
      <c r="AU39" s="631"/>
      <c r="AV39" s="631"/>
      <c r="AW39" s="631"/>
      <c r="AX39" s="631"/>
      <c r="AY39" s="631"/>
      <c r="AZ39" s="631"/>
      <c r="BA39" s="631"/>
      <c r="BB39" s="631"/>
    </row>
    <row r="40" spans="5:83" ht="15" customHeight="1" x14ac:dyDescent="0.3">
      <c r="E40" s="629" t="s">
        <v>924</v>
      </c>
      <c r="F40" s="631"/>
      <c r="G40" s="631"/>
      <c r="H40" s="631"/>
      <c r="I40" s="631"/>
      <c r="J40" s="631"/>
      <c r="K40" s="631"/>
      <c r="L40" s="631"/>
      <c r="M40" s="631"/>
      <c r="N40" s="631"/>
      <c r="O40" s="631"/>
      <c r="P40" s="631"/>
      <c r="Q40" s="631"/>
      <c r="R40" s="631"/>
      <c r="S40" s="631"/>
      <c r="T40" s="631"/>
      <c r="U40" s="631"/>
      <c r="V40" s="631"/>
      <c r="W40" s="631"/>
      <c r="X40" s="631"/>
      <c r="Y40" s="631"/>
      <c r="Z40" s="631"/>
      <c r="AA40" s="631"/>
      <c r="AB40" s="631"/>
      <c r="AC40" s="631"/>
      <c r="AD40" s="631"/>
      <c r="AE40" s="631"/>
      <c r="AF40" s="631"/>
      <c r="AG40" s="631"/>
      <c r="AH40" s="631"/>
      <c r="AI40" s="631"/>
      <c r="AJ40" s="631"/>
      <c r="AK40" s="631"/>
      <c r="AL40" s="631"/>
      <c r="AM40" s="631"/>
      <c r="AN40" s="631"/>
      <c r="AO40" s="631"/>
      <c r="AP40" s="631"/>
      <c r="AQ40" s="631"/>
      <c r="AR40" s="631"/>
      <c r="AS40" s="631"/>
      <c r="AT40" s="631"/>
      <c r="AU40" s="631"/>
      <c r="AV40" s="631"/>
      <c r="AW40" s="631"/>
      <c r="AX40" s="631"/>
      <c r="AY40" s="631"/>
      <c r="AZ40" s="631"/>
      <c r="BA40" s="631"/>
      <c r="BB40" s="631"/>
    </row>
    <row r="41" spans="5:83" ht="15" customHeight="1" x14ac:dyDescent="0.3">
      <c r="E41" s="629" t="s">
        <v>925</v>
      </c>
      <c r="F41" s="631"/>
      <c r="G41" s="631"/>
      <c r="H41" s="631"/>
      <c r="I41" s="631"/>
      <c r="J41" s="631"/>
      <c r="K41" s="631"/>
      <c r="L41" s="631"/>
      <c r="M41" s="631"/>
      <c r="N41" s="631"/>
      <c r="O41" s="631"/>
      <c r="P41" s="631"/>
      <c r="Q41" s="631"/>
      <c r="R41" s="631"/>
      <c r="S41" s="631"/>
      <c r="T41" s="631"/>
      <c r="U41" s="631"/>
      <c r="V41" s="631"/>
      <c r="W41" s="631"/>
      <c r="X41" s="631"/>
      <c r="Y41" s="631"/>
      <c r="Z41" s="631"/>
      <c r="AA41" s="631"/>
      <c r="AB41" s="631"/>
      <c r="AC41" s="631"/>
      <c r="AD41" s="631"/>
      <c r="AE41" s="631"/>
      <c r="AF41" s="631"/>
      <c r="AG41" s="631"/>
      <c r="AH41" s="631"/>
      <c r="AI41" s="631"/>
      <c r="AJ41" s="631"/>
      <c r="AK41" s="631"/>
      <c r="AL41" s="631"/>
      <c r="AM41" s="631"/>
      <c r="AN41" s="631"/>
      <c r="AO41" s="631"/>
      <c r="AP41" s="631"/>
      <c r="AQ41" s="631"/>
      <c r="AR41" s="631"/>
      <c r="AS41" s="631"/>
      <c r="AT41" s="631"/>
      <c r="AU41" s="631"/>
      <c r="AV41" s="631"/>
      <c r="AW41" s="631"/>
      <c r="AX41" s="631"/>
      <c r="AY41" s="631"/>
      <c r="AZ41" s="631"/>
      <c r="BA41" s="631"/>
      <c r="BB41" s="631"/>
    </row>
    <row r="42" spans="5:83" ht="15" customHeight="1" x14ac:dyDescent="0.3">
      <c r="E42" s="629" t="s">
        <v>926</v>
      </c>
      <c r="F42" s="631"/>
      <c r="G42" s="631"/>
      <c r="H42" s="631"/>
      <c r="I42" s="631"/>
      <c r="J42" s="631"/>
      <c r="K42" s="631"/>
      <c r="L42" s="631"/>
      <c r="M42" s="631"/>
      <c r="N42" s="631"/>
      <c r="O42" s="631"/>
      <c r="P42" s="631"/>
      <c r="Q42" s="631"/>
      <c r="R42" s="631"/>
      <c r="S42" s="631"/>
      <c r="T42" s="631"/>
      <c r="U42" s="631"/>
      <c r="V42" s="631"/>
      <c r="W42" s="631"/>
      <c r="X42" s="631"/>
      <c r="Y42" s="631"/>
      <c r="Z42" s="631"/>
      <c r="AA42" s="631"/>
      <c r="AB42" s="631"/>
      <c r="AC42" s="631"/>
      <c r="AD42" s="631"/>
      <c r="AE42" s="631"/>
      <c r="AF42" s="631"/>
      <c r="AG42" s="631"/>
      <c r="AH42" s="631"/>
      <c r="AI42" s="631"/>
      <c r="AJ42" s="631"/>
      <c r="AK42" s="631"/>
      <c r="AL42" s="631"/>
      <c r="AM42" s="631"/>
      <c r="AN42" s="631"/>
      <c r="AO42" s="631"/>
      <c r="AP42" s="631"/>
      <c r="AQ42" s="631"/>
      <c r="AR42" s="631"/>
      <c r="AS42" s="631"/>
      <c r="AT42" s="631"/>
      <c r="AU42" s="631"/>
      <c r="AV42" s="631"/>
      <c r="AW42" s="631"/>
      <c r="AX42" s="631"/>
      <c r="AY42" s="631"/>
      <c r="AZ42" s="631"/>
      <c r="BA42" s="631"/>
      <c r="BB42" s="631"/>
    </row>
    <row r="43" spans="5:83" ht="15" customHeight="1" x14ac:dyDescent="0.3">
      <c r="E43" s="629"/>
      <c r="F43" s="1638" t="s">
        <v>1048</v>
      </c>
      <c r="G43" s="1638"/>
      <c r="H43" s="1638"/>
      <c r="I43" s="1638"/>
      <c r="J43" s="1638"/>
      <c r="K43" s="1638"/>
      <c r="L43" s="1638"/>
      <c r="M43" s="1638"/>
      <c r="N43" s="1638"/>
      <c r="O43" s="1638"/>
      <c r="P43" s="1638"/>
      <c r="Q43" s="1638"/>
      <c r="R43" s="1638"/>
      <c r="S43" s="1638"/>
      <c r="T43" s="1638"/>
      <c r="U43" s="1638"/>
      <c r="V43" s="1638"/>
      <c r="W43" s="1638"/>
      <c r="X43" s="1638"/>
      <c r="Y43" s="1638"/>
      <c r="Z43" s="1638"/>
      <c r="AA43" s="1638"/>
      <c r="AB43" s="1638"/>
      <c r="AC43" s="1638"/>
      <c r="AD43" s="1638"/>
      <c r="AE43" s="1638"/>
      <c r="AF43" s="1638"/>
      <c r="AG43" s="1638"/>
      <c r="AH43" s="1638"/>
      <c r="AI43" s="1638"/>
      <c r="AJ43" s="1638"/>
      <c r="AK43" s="1638"/>
      <c r="AL43" s="1638"/>
      <c r="AM43" s="1638"/>
      <c r="AN43" s="1638"/>
      <c r="AO43" s="1638"/>
      <c r="AP43" s="1638"/>
      <c r="AQ43" s="1638"/>
      <c r="AR43" s="1638"/>
      <c r="AS43" s="1638"/>
      <c r="AT43" s="1638"/>
      <c r="AU43" s="1638"/>
      <c r="AV43" s="1638"/>
      <c r="AW43" s="1638"/>
      <c r="AX43" s="1638"/>
      <c r="AY43" s="1638"/>
      <c r="AZ43" s="1638"/>
      <c r="BA43" s="1638"/>
      <c r="BB43" s="1638"/>
    </row>
    <row r="44" spans="5:83" ht="15" customHeight="1" x14ac:dyDescent="0.3">
      <c r="E44" s="629"/>
      <c r="F44" s="1638"/>
      <c r="G44" s="1638"/>
      <c r="H44" s="1638"/>
      <c r="I44" s="1638"/>
      <c r="J44" s="1638"/>
      <c r="K44" s="1638"/>
      <c r="L44" s="1638"/>
      <c r="M44" s="1638"/>
      <c r="N44" s="1638"/>
      <c r="O44" s="1638"/>
      <c r="P44" s="1638"/>
      <c r="Q44" s="1638"/>
      <c r="R44" s="1638"/>
      <c r="S44" s="1638"/>
      <c r="T44" s="1638"/>
      <c r="U44" s="1638"/>
      <c r="V44" s="1638"/>
      <c r="W44" s="1638"/>
      <c r="X44" s="1638"/>
      <c r="Y44" s="1638"/>
      <c r="Z44" s="1638"/>
      <c r="AA44" s="1638"/>
      <c r="AB44" s="1638"/>
      <c r="AC44" s="1638"/>
      <c r="AD44" s="1638"/>
      <c r="AE44" s="1638"/>
      <c r="AF44" s="1638"/>
      <c r="AG44" s="1638"/>
      <c r="AH44" s="1638"/>
      <c r="AI44" s="1638"/>
      <c r="AJ44" s="1638"/>
      <c r="AK44" s="1638"/>
      <c r="AL44" s="1638"/>
      <c r="AM44" s="1638"/>
      <c r="AN44" s="1638"/>
      <c r="AO44" s="1638"/>
      <c r="AP44" s="1638"/>
      <c r="AQ44" s="1638"/>
      <c r="AR44" s="1638"/>
      <c r="AS44" s="1638"/>
      <c r="AT44" s="1638"/>
      <c r="AU44" s="1638"/>
      <c r="AV44" s="1638"/>
      <c r="AW44" s="1638"/>
      <c r="AX44" s="1638"/>
      <c r="AY44" s="1638"/>
      <c r="AZ44" s="1638"/>
      <c r="BA44" s="1638"/>
      <c r="BB44" s="1638"/>
    </row>
    <row r="45" spans="5:83" ht="15" customHeight="1" x14ac:dyDescent="0.3">
      <c r="E45" s="629"/>
      <c r="F45" s="1638"/>
      <c r="G45" s="1638"/>
      <c r="H45" s="1638"/>
      <c r="I45" s="1638"/>
      <c r="J45" s="1638"/>
      <c r="K45" s="1638"/>
      <c r="L45" s="1638"/>
      <c r="M45" s="1638"/>
      <c r="N45" s="1638"/>
      <c r="O45" s="1638"/>
      <c r="P45" s="1638"/>
      <c r="Q45" s="1638"/>
      <c r="R45" s="1638"/>
      <c r="S45" s="1638"/>
      <c r="T45" s="1638"/>
      <c r="U45" s="1638"/>
      <c r="V45" s="1638"/>
      <c r="W45" s="1638"/>
      <c r="X45" s="1638"/>
      <c r="Y45" s="1638"/>
      <c r="Z45" s="1638"/>
      <c r="AA45" s="1638"/>
      <c r="AB45" s="1638"/>
      <c r="AC45" s="1638"/>
      <c r="AD45" s="1638"/>
      <c r="AE45" s="1638"/>
      <c r="AF45" s="1638"/>
      <c r="AG45" s="1638"/>
      <c r="AH45" s="1638"/>
      <c r="AI45" s="1638"/>
      <c r="AJ45" s="1638"/>
      <c r="AK45" s="1638"/>
      <c r="AL45" s="1638"/>
      <c r="AM45" s="1638"/>
      <c r="AN45" s="1638"/>
      <c r="AO45" s="1638"/>
      <c r="AP45" s="1638"/>
      <c r="AQ45" s="1638"/>
      <c r="AR45" s="1638"/>
      <c r="AS45" s="1638"/>
      <c r="AT45" s="1638"/>
      <c r="AU45" s="1638"/>
      <c r="AV45" s="1638"/>
      <c r="AW45" s="1638"/>
      <c r="AX45" s="1638"/>
      <c r="AY45" s="1638"/>
      <c r="AZ45" s="1638"/>
      <c r="BA45" s="1638"/>
      <c r="BB45" s="1638"/>
    </row>
    <row r="46" spans="5:83" ht="15" customHeight="1" x14ac:dyDescent="0.3">
      <c r="E46" s="629"/>
      <c r="F46" s="631"/>
      <c r="G46" s="631"/>
      <c r="H46" s="631"/>
      <c r="I46" s="631"/>
      <c r="J46" s="631"/>
      <c r="K46" s="631"/>
      <c r="L46" s="631"/>
      <c r="M46" s="631"/>
      <c r="N46" s="631"/>
      <c r="O46" s="631"/>
      <c r="P46" s="631"/>
      <c r="Q46" s="631"/>
      <c r="R46" s="631"/>
      <c r="S46" s="631"/>
      <c r="T46" s="631"/>
      <c r="U46" s="631"/>
      <c r="V46" s="631"/>
      <c r="W46" s="631"/>
      <c r="X46" s="631"/>
      <c r="Y46" s="631"/>
      <c r="Z46" s="631"/>
      <c r="AA46" s="631"/>
      <c r="AB46" s="631"/>
      <c r="AC46" s="631"/>
      <c r="AD46" s="631"/>
      <c r="AE46" s="631"/>
      <c r="AF46" s="631"/>
      <c r="AG46" s="631"/>
      <c r="AH46" s="631"/>
      <c r="AI46" s="631"/>
      <c r="AJ46" s="631"/>
      <c r="AK46" s="631"/>
      <c r="AL46" s="631"/>
      <c r="AM46" s="631"/>
      <c r="AN46" s="631"/>
      <c r="AO46" s="631"/>
      <c r="AP46" s="631"/>
      <c r="AQ46" s="631"/>
      <c r="AR46" s="631"/>
      <c r="AS46" s="631"/>
      <c r="AT46" s="631"/>
      <c r="AU46" s="631"/>
      <c r="AV46" s="631"/>
      <c r="AW46" s="631"/>
      <c r="AX46" s="631"/>
      <c r="AY46" s="631"/>
      <c r="AZ46" s="631"/>
      <c r="BA46" s="631"/>
      <c r="BB46" s="631"/>
    </row>
    <row r="47" spans="5:83" x14ac:dyDescent="0.3">
      <c r="E47" s="1638" t="s">
        <v>1017</v>
      </c>
      <c r="F47" s="1638"/>
      <c r="G47" s="1638"/>
      <c r="H47" s="1638"/>
      <c r="I47" s="1638"/>
      <c r="J47" s="1638"/>
      <c r="K47" s="1638"/>
      <c r="L47" s="1638"/>
      <c r="M47" s="1638"/>
      <c r="N47" s="1638"/>
      <c r="O47" s="1638"/>
      <c r="P47" s="1638"/>
      <c r="Q47" s="1638"/>
      <c r="R47" s="1638"/>
      <c r="S47" s="1638"/>
      <c r="T47" s="1638"/>
      <c r="U47" s="1638"/>
      <c r="V47" s="1638"/>
      <c r="W47" s="1638"/>
      <c r="X47" s="1638"/>
      <c r="Y47" s="1638"/>
      <c r="Z47" s="1638"/>
      <c r="AA47" s="1638"/>
      <c r="AB47" s="1638"/>
      <c r="AC47" s="1638"/>
      <c r="AD47" s="1638"/>
      <c r="AE47" s="1638"/>
      <c r="AF47" s="1638"/>
      <c r="AG47" s="1638"/>
      <c r="AH47" s="1638"/>
      <c r="AI47" s="1638"/>
      <c r="AJ47" s="1638"/>
      <c r="AK47" s="1638"/>
      <c r="AL47" s="1638"/>
      <c r="AM47" s="1638"/>
      <c r="AN47" s="1638"/>
      <c r="AO47" s="1638"/>
      <c r="AP47" s="1638"/>
      <c r="AQ47" s="1638"/>
      <c r="AR47" s="1638"/>
      <c r="AS47" s="1638"/>
      <c r="AT47" s="1638"/>
      <c r="AU47" s="1638"/>
      <c r="AV47" s="1638"/>
      <c r="AW47" s="1638"/>
      <c r="AX47" s="1638"/>
      <c r="AY47" s="1638"/>
      <c r="AZ47" s="1638"/>
      <c r="BA47" s="1638"/>
      <c r="BB47" s="1638"/>
    </row>
    <row r="48" spans="5:83" x14ac:dyDescent="0.3">
      <c r="E48" s="1638"/>
      <c r="F48" s="1638"/>
      <c r="G48" s="1638"/>
      <c r="H48" s="1638"/>
      <c r="I48" s="1638"/>
      <c r="J48" s="1638"/>
      <c r="K48" s="1638"/>
      <c r="L48" s="1638"/>
      <c r="M48" s="1638"/>
      <c r="N48" s="1638"/>
      <c r="O48" s="1638"/>
      <c r="P48" s="1638"/>
      <c r="Q48" s="1638"/>
      <c r="R48" s="1638"/>
      <c r="S48" s="1638"/>
      <c r="T48" s="1638"/>
      <c r="U48" s="1638"/>
      <c r="V48" s="1638"/>
      <c r="W48" s="1638"/>
      <c r="X48" s="1638"/>
      <c r="Y48" s="1638"/>
      <c r="Z48" s="1638"/>
      <c r="AA48" s="1638"/>
      <c r="AB48" s="1638"/>
      <c r="AC48" s="1638"/>
      <c r="AD48" s="1638"/>
      <c r="AE48" s="1638"/>
      <c r="AF48" s="1638"/>
      <c r="AG48" s="1638"/>
      <c r="AH48" s="1638"/>
      <c r="AI48" s="1638"/>
      <c r="AJ48" s="1638"/>
      <c r="AK48" s="1638"/>
      <c r="AL48" s="1638"/>
      <c r="AM48" s="1638"/>
      <c r="AN48" s="1638"/>
      <c r="AO48" s="1638"/>
      <c r="AP48" s="1638"/>
      <c r="AQ48" s="1638"/>
      <c r="AR48" s="1638"/>
      <c r="AS48" s="1638"/>
      <c r="AT48" s="1638"/>
      <c r="AU48" s="1638"/>
      <c r="AV48" s="1638"/>
      <c r="AW48" s="1638"/>
      <c r="AX48" s="1638"/>
      <c r="AY48" s="1638"/>
      <c r="AZ48" s="1638"/>
      <c r="BA48" s="1638"/>
      <c r="BB48" s="1638"/>
    </row>
    <row r="50" spans="5:56" ht="15.6" x14ac:dyDescent="0.3">
      <c r="E50" s="1642" t="s">
        <v>371</v>
      </c>
      <c r="F50" s="1642"/>
      <c r="G50" s="1642"/>
      <c r="H50" s="1642"/>
      <c r="I50" s="1642"/>
      <c r="J50" s="1642"/>
      <c r="K50" s="1642"/>
      <c r="L50" s="1642"/>
      <c r="M50" s="1642"/>
      <c r="N50" s="1642"/>
      <c r="O50" s="1642"/>
      <c r="P50" s="1642"/>
      <c r="Q50" s="1642"/>
      <c r="R50" s="1642"/>
      <c r="S50" s="1642"/>
      <c r="T50" s="1642"/>
      <c r="U50" s="1642"/>
      <c r="V50" s="1642"/>
      <c r="W50" s="1642"/>
      <c r="X50" s="1642"/>
      <c r="Y50" s="1642"/>
      <c r="Z50" s="1642"/>
      <c r="AA50" s="1642"/>
      <c r="AB50" s="1642"/>
      <c r="AC50" s="1642"/>
      <c r="AD50" s="1642"/>
      <c r="AE50" s="1642"/>
      <c r="AF50" s="1642"/>
      <c r="AG50" s="1642"/>
      <c r="AH50" s="1642"/>
      <c r="AI50" s="1642"/>
      <c r="AJ50" s="1642"/>
      <c r="AK50" s="1642"/>
      <c r="AL50" s="1642"/>
      <c r="AM50" s="1642"/>
      <c r="AN50" s="1642"/>
      <c r="AO50" s="1642"/>
      <c r="AP50" s="1642"/>
      <c r="AQ50" s="1642"/>
      <c r="AR50" s="1642"/>
      <c r="AS50" s="1642"/>
      <c r="AT50" s="1642"/>
      <c r="AU50" s="1642"/>
      <c r="AV50" s="1642"/>
      <c r="AW50" s="1642"/>
      <c r="AX50" s="1642"/>
      <c r="AY50" s="1642"/>
      <c r="AZ50" s="1642"/>
      <c r="BA50" s="1642"/>
      <c r="BB50" s="1642"/>
      <c r="BC50" s="344"/>
    </row>
    <row r="51" spans="5:56" ht="15.6" x14ac:dyDescent="0.3">
      <c r="E51" s="629" t="s">
        <v>928</v>
      </c>
      <c r="F51" s="775"/>
      <c r="G51" s="775"/>
      <c r="H51" s="775"/>
      <c r="I51" s="775"/>
      <c r="J51" s="775"/>
      <c r="K51" s="775"/>
      <c r="L51" s="775"/>
      <c r="M51" s="775"/>
      <c r="N51" s="775"/>
      <c r="O51" s="775"/>
      <c r="P51" s="775"/>
      <c r="Q51" s="775"/>
      <c r="R51" s="775"/>
      <c r="S51" s="775"/>
      <c r="T51" s="775"/>
      <c r="U51" s="775"/>
      <c r="V51" s="775"/>
      <c r="W51" s="775"/>
      <c r="X51" s="775"/>
      <c r="Y51" s="775"/>
      <c r="Z51" s="775"/>
      <c r="AA51" s="775"/>
      <c r="AB51" s="775"/>
      <c r="AC51" s="775"/>
      <c r="AD51" s="775"/>
      <c r="AE51" s="775"/>
      <c r="AF51" s="775"/>
      <c r="AG51" s="775"/>
      <c r="AH51" s="775"/>
      <c r="AI51" s="775"/>
      <c r="AJ51" s="775"/>
      <c r="AK51" s="775"/>
      <c r="AL51" s="775"/>
      <c r="AM51" s="775"/>
      <c r="AN51" s="775"/>
      <c r="AO51" s="775"/>
      <c r="AP51" s="775"/>
      <c r="AQ51" s="775"/>
      <c r="AR51" s="775"/>
      <c r="AS51" s="775"/>
      <c r="AT51" s="775"/>
      <c r="AU51" s="775"/>
      <c r="AV51" s="775"/>
      <c r="AW51" s="775"/>
      <c r="AX51" s="775"/>
      <c r="AY51" s="775"/>
      <c r="AZ51" s="775"/>
      <c r="BA51" s="775"/>
      <c r="BB51" s="775"/>
      <c r="BC51" s="344"/>
    </row>
    <row r="52" spans="5:56" ht="15.6" x14ac:dyDescent="0.3">
      <c r="E52" s="629" t="s">
        <v>929</v>
      </c>
      <c r="F52" s="775"/>
      <c r="G52" s="775"/>
      <c r="H52" s="775"/>
      <c r="I52" s="775"/>
      <c r="J52" s="775"/>
      <c r="K52" s="775"/>
      <c r="L52" s="775"/>
      <c r="M52" s="775"/>
      <c r="N52" s="775"/>
      <c r="O52" s="775"/>
      <c r="P52" s="775"/>
      <c r="Q52" s="775"/>
      <c r="R52" s="775"/>
      <c r="S52" s="775"/>
      <c r="T52" s="775"/>
      <c r="U52" s="775"/>
      <c r="V52" s="775"/>
      <c r="W52" s="775"/>
      <c r="X52" s="775"/>
      <c r="Y52" s="775"/>
      <c r="Z52" s="775"/>
      <c r="AA52" s="775"/>
      <c r="AB52" s="775"/>
      <c r="AC52" s="775"/>
      <c r="AD52" s="775"/>
      <c r="AE52" s="775"/>
      <c r="AF52" s="775"/>
      <c r="AG52" s="775"/>
      <c r="AH52" s="775"/>
      <c r="AI52" s="775"/>
      <c r="AJ52" s="775"/>
      <c r="AK52" s="775"/>
      <c r="AL52" s="775"/>
      <c r="AM52" s="775"/>
      <c r="AN52" s="775"/>
      <c r="AO52" s="775"/>
      <c r="AP52" s="775"/>
      <c r="AQ52" s="775"/>
      <c r="AR52" s="775"/>
      <c r="AS52" s="775"/>
      <c r="AT52" s="775"/>
      <c r="AU52" s="775"/>
      <c r="AV52" s="775"/>
      <c r="AW52" s="775"/>
      <c r="AX52" s="775"/>
      <c r="AY52" s="775"/>
      <c r="AZ52" s="775"/>
      <c r="BA52" s="775"/>
      <c r="BB52" s="775"/>
      <c r="BC52" s="344"/>
    </row>
    <row r="53" spans="5:56" ht="15.6" x14ac:dyDescent="0.3">
      <c r="E53" s="629" t="s">
        <v>925</v>
      </c>
      <c r="F53" s="775"/>
      <c r="G53" s="775"/>
      <c r="H53" s="775"/>
      <c r="I53" s="775"/>
      <c r="J53" s="775"/>
      <c r="K53" s="775"/>
      <c r="L53" s="775"/>
      <c r="M53" s="775"/>
      <c r="N53" s="775"/>
      <c r="O53" s="775"/>
      <c r="P53" s="775"/>
      <c r="Q53" s="775"/>
      <c r="R53" s="775"/>
      <c r="S53" s="775"/>
      <c r="T53" s="775"/>
      <c r="U53" s="775"/>
      <c r="V53" s="775"/>
      <c r="W53" s="775"/>
      <c r="X53" s="775"/>
      <c r="Y53" s="775"/>
      <c r="Z53" s="775"/>
      <c r="AA53" s="775"/>
      <c r="AB53" s="775"/>
      <c r="AC53" s="775"/>
      <c r="AD53" s="775"/>
      <c r="AE53" s="775"/>
      <c r="AF53" s="775"/>
      <c r="AG53" s="775"/>
      <c r="AH53" s="775"/>
      <c r="AI53" s="775"/>
      <c r="AJ53" s="775"/>
      <c r="AK53" s="775"/>
      <c r="AL53" s="775"/>
      <c r="AM53" s="775"/>
      <c r="AN53" s="775"/>
      <c r="AO53" s="775"/>
      <c r="AP53" s="775"/>
      <c r="AQ53" s="775"/>
      <c r="AR53" s="775"/>
      <c r="AS53" s="775"/>
      <c r="AT53" s="775"/>
      <c r="AU53" s="775"/>
      <c r="AV53" s="775"/>
      <c r="AW53" s="775"/>
      <c r="AX53" s="775"/>
      <c r="AY53" s="775"/>
      <c r="AZ53" s="775"/>
      <c r="BA53" s="775"/>
      <c r="BB53" s="775"/>
      <c r="BC53" s="344"/>
    </row>
    <row r="54" spans="5:56" ht="15.6" x14ac:dyDescent="0.3">
      <c r="E54" s="49"/>
      <c r="F54" s="49"/>
      <c r="G54" s="49"/>
      <c r="H54" s="49"/>
      <c r="I54" s="49"/>
      <c r="J54" s="49"/>
      <c r="K54" s="49"/>
      <c r="L54" s="49"/>
      <c r="M54" s="49"/>
      <c r="N54" s="49"/>
      <c r="O54" s="49"/>
      <c r="P54" s="49"/>
      <c r="Q54" s="49"/>
      <c r="R54" s="49"/>
      <c r="S54" s="49"/>
      <c r="T54" s="49"/>
      <c r="U54" s="49"/>
      <c r="V54" s="49"/>
      <c r="W54" s="49"/>
      <c r="X54" s="49"/>
      <c r="Y54" s="49"/>
      <c r="Z54" s="49"/>
      <c r="AA54" s="49"/>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344"/>
    </row>
    <row r="55" spans="5:56" x14ac:dyDescent="0.3">
      <c r="E55" s="1642" t="s">
        <v>372</v>
      </c>
      <c r="F55" s="1642"/>
      <c r="G55" s="1642"/>
      <c r="H55" s="1642"/>
      <c r="I55" s="1642"/>
      <c r="J55" s="1642"/>
      <c r="K55" s="1642"/>
      <c r="L55" s="1642"/>
      <c r="M55" s="1642"/>
      <c r="N55" s="1642"/>
      <c r="O55" s="1642"/>
      <c r="P55" s="1642"/>
      <c r="Q55" s="1642"/>
      <c r="R55" s="1642"/>
      <c r="S55" s="1642"/>
      <c r="T55" s="1642"/>
      <c r="U55" s="1642"/>
      <c r="V55" s="1642"/>
      <c r="W55" s="1642"/>
      <c r="X55" s="1642"/>
      <c r="Y55" s="1642"/>
      <c r="Z55" s="1642"/>
      <c r="AA55" s="1642"/>
      <c r="AB55" s="1642"/>
      <c r="AC55" s="1642"/>
      <c r="AD55" s="1642"/>
      <c r="AE55" s="1642"/>
      <c r="AF55" s="1642"/>
      <c r="AG55" s="1642"/>
      <c r="AH55" s="1642"/>
      <c r="AI55" s="1642"/>
      <c r="AJ55" s="1642"/>
      <c r="AK55" s="1642"/>
      <c r="AL55" s="1642"/>
      <c r="AM55" s="1642"/>
      <c r="AN55" s="1642"/>
      <c r="AO55" s="1642"/>
      <c r="AP55" s="1642"/>
      <c r="AQ55" s="1642"/>
      <c r="AR55" s="1642"/>
      <c r="AS55" s="1642"/>
      <c r="AT55" s="1642"/>
      <c r="AU55" s="1642"/>
      <c r="AV55" s="1642"/>
      <c r="AW55" s="1642"/>
      <c r="AX55" s="1642"/>
      <c r="AY55" s="1642"/>
      <c r="AZ55" s="1642"/>
      <c r="BA55" s="1642"/>
      <c r="BB55" s="1642"/>
    </row>
    <row r="56" spans="5:56" ht="15" customHeight="1" x14ac:dyDescent="0.3">
      <c r="E56" s="1638" t="s">
        <v>1018</v>
      </c>
      <c r="F56" s="1638"/>
      <c r="G56" s="1638"/>
      <c r="H56" s="1638"/>
      <c r="I56" s="1638"/>
      <c r="J56" s="1638"/>
      <c r="K56" s="1638"/>
      <c r="L56" s="1638"/>
      <c r="M56" s="1638"/>
      <c r="N56" s="1638"/>
      <c r="O56" s="1638"/>
      <c r="P56" s="1638"/>
      <c r="Q56" s="1638"/>
      <c r="R56" s="1638"/>
      <c r="S56" s="1638"/>
      <c r="T56" s="1638"/>
      <c r="U56" s="1638"/>
      <c r="V56" s="1638"/>
      <c r="W56" s="1638"/>
      <c r="X56" s="1638"/>
      <c r="Y56" s="1638"/>
      <c r="Z56" s="1638"/>
      <c r="AA56" s="1638"/>
      <c r="AB56" s="1638"/>
      <c r="AC56" s="1638"/>
      <c r="AD56" s="1638"/>
      <c r="AE56" s="1638"/>
      <c r="AF56" s="1638"/>
      <c r="AG56" s="1638"/>
      <c r="AH56" s="1638"/>
      <c r="AI56" s="1638"/>
      <c r="AJ56" s="1638"/>
      <c r="AK56" s="1638"/>
      <c r="AL56" s="1638"/>
      <c r="AM56" s="1638"/>
      <c r="AN56" s="1638"/>
      <c r="AO56" s="1638"/>
      <c r="AP56" s="1638"/>
      <c r="AQ56" s="1638"/>
      <c r="AR56" s="1638"/>
      <c r="AS56" s="1638"/>
      <c r="AT56" s="1638"/>
      <c r="AU56" s="1638"/>
      <c r="AV56" s="1638"/>
      <c r="AW56" s="1638"/>
      <c r="AX56" s="1638"/>
      <c r="AY56" s="1638"/>
      <c r="AZ56" s="1638"/>
      <c r="BA56" s="1638"/>
      <c r="BB56" s="1638"/>
    </row>
    <row r="57" spans="5:56" x14ac:dyDescent="0.3">
      <c r="E57" s="1638"/>
      <c r="F57" s="1638"/>
      <c r="G57" s="1638"/>
      <c r="H57" s="1638"/>
      <c r="I57" s="1638"/>
      <c r="J57" s="1638"/>
      <c r="K57" s="1638"/>
      <c r="L57" s="1638"/>
      <c r="M57" s="1638"/>
      <c r="N57" s="1638"/>
      <c r="O57" s="1638"/>
      <c r="P57" s="1638"/>
      <c r="Q57" s="1638"/>
      <c r="R57" s="1638"/>
      <c r="S57" s="1638"/>
      <c r="T57" s="1638"/>
      <c r="U57" s="1638"/>
      <c r="V57" s="1638"/>
      <c r="W57" s="1638"/>
      <c r="X57" s="1638"/>
      <c r="Y57" s="1638"/>
      <c r="Z57" s="1638"/>
      <c r="AA57" s="1638"/>
      <c r="AB57" s="1638"/>
      <c r="AC57" s="1638"/>
      <c r="AD57" s="1638"/>
      <c r="AE57" s="1638"/>
      <c r="AF57" s="1638"/>
      <c r="AG57" s="1638"/>
      <c r="AH57" s="1638"/>
      <c r="AI57" s="1638"/>
      <c r="AJ57" s="1638"/>
      <c r="AK57" s="1638"/>
      <c r="AL57" s="1638"/>
      <c r="AM57" s="1638"/>
      <c r="AN57" s="1638"/>
      <c r="AO57" s="1638"/>
      <c r="AP57" s="1638"/>
      <c r="AQ57" s="1638"/>
      <c r="AR57" s="1638"/>
      <c r="AS57" s="1638"/>
      <c r="AT57" s="1638"/>
      <c r="AU57" s="1638"/>
      <c r="AV57" s="1638"/>
      <c r="AW57" s="1638"/>
      <c r="AX57" s="1638"/>
      <c r="AY57" s="1638"/>
      <c r="AZ57" s="1638"/>
      <c r="BA57" s="1638"/>
      <c r="BB57" s="1638"/>
    </row>
    <row r="58" spans="5:56" x14ac:dyDescent="0.3">
      <c r="E58" s="1638"/>
      <c r="F58" s="1638"/>
      <c r="G58" s="1638"/>
      <c r="H58" s="1638"/>
      <c r="I58" s="1638"/>
      <c r="J58" s="1638"/>
      <c r="K58" s="1638"/>
      <c r="L58" s="1638"/>
      <c r="M58" s="1638"/>
      <c r="N58" s="1638"/>
      <c r="O58" s="1638"/>
      <c r="P58" s="1638"/>
      <c r="Q58" s="1638"/>
      <c r="R58" s="1638"/>
      <c r="S58" s="1638"/>
      <c r="T58" s="1638"/>
      <c r="U58" s="1638"/>
      <c r="V58" s="1638"/>
      <c r="W58" s="1638"/>
      <c r="X58" s="1638"/>
      <c r="Y58" s="1638"/>
      <c r="Z58" s="1638"/>
      <c r="AA58" s="1638"/>
      <c r="AB58" s="1638"/>
      <c r="AC58" s="1638"/>
      <c r="AD58" s="1638"/>
      <c r="AE58" s="1638"/>
      <c r="AF58" s="1638"/>
      <c r="AG58" s="1638"/>
      <c r="AH58" s="1638"/>
      <c r="AI58" s="1638"/>
      <c r="AJ58" s="1638"/>
      <c r="AK58" s="1638"/>
      <c r="AL58" s="1638"/>
      <c r="AM58" s="1638"/>
      <c r="AN58" s="1638"/>
      <c r="AO58" s="1638"/>
      <c r="AP58" s="1638"/>
      <c r="AQ58" s="1638"/>
      <c r="AR58" s="1638"/>
      <c r="AS58" s="1638"/>
      <c r="AT58" s="1638"/>
      <c r="AU58" s="1638"/>
      <c r="AV58" s="1638"/>
      <c r="AW58" s="1638"/>
      <c r="AX58" s="1638"/>
      <c r="AY58" s="1638"/>
      <c r="AZ58" s="1638"/>
      <c r="BA58" s="1638"/>
      <c r="BB58" s="1638"/>
    </row>
    <row r="59" spans="5:56" x14ac:dyDescent="0.3">
      <c r="E59" s="628" t="s">
        <v>930</v>
      </c>
      <c r="F59" s="775"/>
      <c r="G59" s="775"/>
      <c r="H59" s="775"/>
      <c r="I59" s="775"/>
      <c r="J59" s="775"/>
      <c r="K59" s="775"/>
      <c r="L59" s="775"/>
      <c r="M59" s="775"/>
      <c r="N59" s="775"/>
      <c r="O59" s="775"/>
      <c r="P59" s="775"/>
      <c r="Q59" s="775"/>
      <c r="R59" s="775"/>
      <c r="S59" s="775"/>
      <c r="T59" s="775"/>
      <c r="U59" s="775"/>
      <c r="V59" s="775"/>
      <c r="W59" s="775"/>
      <c r="X59" s="775"/>
      <c r="Y59" s="775"/>
      <c r="Z59" s="775"/>
      <c r="AA59" s="775"/>
      <c r="AB59" s="775"/>
      <c r="AC59" s="775"/>
      <c r="AD59" s="775"/>
      <c r="AE59" s="775"/>
      <c r="AF59" s="775"/>
      <c r="AG59" s="775"/>
      <c r="AH59" s="630"/>
      <c r="AI59" s="630"/>
      <c r="AJ59" s="630"/>
      <c r="AK59" s="630"/>
      <c r="AL59" s="630"/>
      <c r="AM59" s="630"/>
      <c r="AN59" s="630"/>
      <c r="AO59" s="630"/>
      <c r="AP59" s="630"/>
      <c r="AQ59" s="630"/>
      <c r="AR59" s="630"/>
      <c r="AS59" s="630"/>
      <c r="AT59" s="630"/>
      <c r="AU59" s="630"/>
      <c r="AV59" s="630"/>
      <c r="AW59" s="630"/>
      <c r="AX59" s="630"/>
      <c r="AY59" s="630"/>
      <c r="AZ59" s="630"/>
      <c r="BA59" s="630"/>
      <c r="BB59" s="630"/>
    </row>
    <row r="60" spans="5:56" x14ac:dyDescent="0.3">
      <c r="E60" s="628" t="s">
        <v>931</v>
      </c>
      <c r="F60" s="775"/>
      <c r="G60" s="775"/>
      <c r="H60" s="775"/>
      <c r="I60" s="775"/>
      <c r="J60" s="775"/>
      <c r="K60" s="775"/>
      <c r="L60" s="775"/>
      <c r="M60" s="775"/>
      <c r="N60" s="775"/>
      <c r="O60" s="775"/>
      <c r="P60" s="775"/>
      <c r="Q60" s="775"/>
      <c r="R60" s="775"/>
      <c r="S60" s="775"/>
      <c r="T60" s="775"/>
      <c r="U60" s="775"/>
      <c r="V60" s="775"/>
      <c r="W60" s="775"/>
      <c r="X60" s="775"/>
      <c r="Y60" s="775"/>
      <c r="Z60" s="775"/>
      <c r="AA60" s="775"/>
      <c r="AB60" s="775"/>
      <c r="AC60" s="775"/>
      <c r="AD60" s="775"/>
      <c r="AE60" s="775"/>
      <c r="AF60" s="775"/>
      <c r="AG60" s="775"/>
      <c r="AH60" s="630"/>
      <c r="AI60" s="630"/>
      <c r="AJ60" s="630"/>
      <c r="AK60" s="630"/>
      <c r="AL60" s="630"/>
      <c r="AM60" s="630"/>
      <c r="AN60" s="630"/>
      <c r="AO60" s="630"/>
      <c r="AP60" s="630"/>
      <c r="AQ60" s="630"/>
      <c r="AR60" s="630"/>
      <c r="AS60" s="630"/>
      <c r="AT60" s="630"/>
      <c r="AU60" s="630"/>
      <c r="AV60" s="630"/>
      <c r="AW60" s="630"/>
      <c r="AX60" s="630"/>
      <c r="AY60" s="630"/>
      <c r="AZ60" s="630"/>
      <c r="BA60" s="630"/>
      <c r="BB60" s="630"/>
    </row>
    <row r="61" spans="5:56" x14ac:dyDescent="0.3">
      <c r="E61" s="122"/>
      <c r="F61" s="122"/>
      <c r="G61" s="122"/>
      <c r="H61" s="122"/>
      <c r="I61" s="122"/>
      <c r="J61" s="122"/>
      <c r="K61" s="122"/>
      <c r="L61" s="122"/>
      <c r="M61" s="122"/>
      <c r="N61" s="122"/>
      <c r="O61" s="122"/>
      <c r="P61" s="122"/>
      <c r="Q61" s="122"/>
      <c r="R61" s="122"/>
      <c r="S61" s="122"/>
      <c r="T61" s="122"/>
      <c r="U61" s="122"/>
      <c r="V61" s="122"/>
      <c r="W61" s="122"/>
      <c r="X61" s="122"/>
      <c r="Y61" s="122"/>
      <c r="Z61" s="122"/>
      <c r="AA61" s="122"/>
      <c r="AB61" s="122"/>
      <c r="AC61" s="122"/>
      <c r="AD61" s="122"/>
      <c r="AE61" s="122"/>
      <c r="AF61" s="122"/>
      <c r="AG61" s="122"/>
      <c r="AH61" s="122"/>
      <c r="AI61" s="122"/>
      <c r="AJ61" s="122"/>
      <c r="AK61" s="122"/>
      <c r="AL61" s="122"/>
      <c r="AM61" s="122"/>
      <c r="AN61" s="122"/>
      <c r="AO61" s="122"/>
      <c r="AP61" s="122"/>
      <c r="AQ61" s="122"/>
      <c r="AR61" s="122"/>
      <c r="AS61" s="122"/>
      <c r="AT61" s="122"/>
      <c r="AU61" s="122"/>
      <c r="AV61" s="122"/>
      <c r="AW61" s="122"/>
      <c r="AX61" s="122"/>
      <c r="AY61" s="122"/>
      <c r="AZ61" s="122"/>
      <c r="BA61" s="122"/>
      <c r="BB61" s="122"/>
    </row>
    <row r="62" spans="5:56" ht="15.6" x14ac:dyDescent="0.3">
      <c r="E62" s="1642" t="s">
        <v>373</v>
      </c>
      <c r="F62" s="1642"/>
      <c r="G62" s="1642"/>
      <c r="H62" s="1642"/>
      <c r="I62" s="1642"/>
      <c r="J62" s="1642"/>
      <c r="K62" s="1642"/>
      <c r="L62" s="1642"/>
      <c r="M62" s="1642"/>
      <c r="N62" s="1642"/>
      <c r="O62" s="1642"/>
      <c r="P62" s="1642"/>
      <c r="Q62" s="1642"/>
      <c r="R62" s="1642"/>
      <c r="S62" s="1642"/>
      <c r="T62" s="1642"/>
      <c r="U62" s="1642"/>
      <c r="V62" s="1642"/>
      <c r="W62" s="1642"/>
      <c r="X62" s="1642"/>
      <c r="Y62" s="1642"/>
      <c r="Z62" s="1642"/>
      <c r="AA62" s="1642"/>
      <c r="AB62" s="1642"/>
      <c r="AC62" s="1642"/>
      <c r="AD62" s="1642"/>
      <c r="AE62" s="1642"/>
      <c r="AF62" s="1642"/>
      <c r="AG62" s="1642"/>
      <c r="AH62" s="1642"/>
      <c r="AI62" s="1642"/>
      <c r="AJ62" s="1642"/>
      <c r="AK62" s="1642"/>
      <c r="AL62" s="1642"/>
      <c r="AM62" s="1642"/>
      <c r="AN62" s="1642"/>
      <c r="AO62" s="1642"/>
      <c r="AP62" s="1642"/>
      <c r="AQ62" s="1642"/>
      <c r="AR62" s="1642"/>
      <c r="AS62" s="1642"/>
      <c r="AT62" s="1642"/>
      <c r="AU62" s="1642"/>
      <c r="AV62" s="1642"/>
      <c r="AW62" s="1642"/>
      <c r="AX62" s="1642"/>
      <c r="AY62" s="1642"/>
      <c r="AZ62" s="1642"/>
      <c r="BA62" s="1642"/>
      <c r="BB62" s="1642"/>
      <c r="BC62" s="344"/>
      <c r="BD62" s="344"/>
    </row>
    <row r="63" spans="5:56" ht="15" customHeight="1" x14ac:dyDescent="0.3">
      <c r="E63" s="629" t="s">
        <v>932</v>
      </c>
      <c r="F63" s="631"/>
      <c r="G63" s="631"/>
      <c r="H63" s="631"/>
      <c r="I63" s="631"/>
      <c r="J63" s="631"/>
      <c r="K63" s="631"/>
      <c r="L63" s="631"/>
      <c r="M63" s="631"/>
      <c r="N63" s="631"/>
      <c r="O63" s="631"/>
      <c r="P63" s="631"/>
      <c r="Q63" s="631"/>
      <c r="R63" s="631"/>
      <c r="S63" s="631"/>
      <c r="T63" s="631"/>
      <c r="U63" s="631"/>
      <c r="V63" s="631"/>
      <c r="W63" s="631"/>
      <c r="X63" s="631"/>
      <c r="Y63" s="631"/>
      <c r="Z63" s="631"/>
      <c r="AA63" s="631"/>
      <c r="AB63" s="631"/>
      <c r="AC63" s="631"/>
      <c r="AD63" s="631"/>
      <c r="AE63" s="631"/>
      <c r="AF63" s="631"/>
      <c r="AG63" s="631"/>
      <c r="AH63" s="631"/>
      <c r="AI63" s="631"/>
      <c r="AJ63" s="631"/>
      <c r="AK63" s="631"/>
      <c r="AL63" s="631"/>
      <c r="AM63" s="631"/>
      <c r="AN63" s="631"/>
      <c r="AO63" s="631"/>
      <c r="AP63" s="631"/>
      <c r="AQ63" s="631"/>
      <c r="AR63" s="631"/>
      <c r="AS63" s="631"/>
      <c r="AT63" s="631"/>
      <c r="AU63" s="631"/>
      <c r="AV63" s="631"/>
      <c r="AW63" s="631"/>
      <c r="AX63" s="631"/>
      <c r="AY63" s="631"/>
      <c r="AZ63" s="631"/>
      <c r="BA63" s="631"/>
      <c r="BB63" s="631"/>
      <c r="BC63" s="125"/>
      <c r="BD63" s="125"/>
    </row>
    <row r="64" spans="5:56" x14ac:dyDescent="0.3">
      <c r="E64" s="628" t="s">
        <v>933</v>
      </c>
      <c r="F64" s="631"/>
      <c r="G64" s="631"/>
      <c r="H64" s="631"/>
      <c r="I64" s="631"/>
      <c r="J64" s="631"/>
      <c r="K64" s="631"/>
      <c r="L64" s="631"/>
      <c r="M64" s="631"/>
      <c r="N64" s="631"/>
      <c r="O64" s="631"/>
      <c r="P64" s="631"/>
      <c r="Q64" s="631"/>
      <c r="R64" s="631"/>
      <c r="S64" s="631"/>
      <c r="T64" s="631"/>
      <c r="U64" s="631"/>
      <c r="V64" s="631"/>
      <c r="W64" s="631"/>
      <c r="X64" s="631"/>
      <c r="Y64" s="631"/>
      <c r="Z64" s="631"/>
      <c r="AA64" s="631"/>
      <c r="AB64" s="631"/>
      <c r="AC64" s="631"/>
      <c r="AD64" s="631"/>
      <c r="AE64" s="631"/>
      <c r="AF64" s="631"/>
      <c r="AG64" s="631"/>
      <c r="AH64" s="631"/>
      <c r="AI64" s="631"/>
      <c r="AJ64" s="631"/>
      <c r="AK64" s="631"/>
      <c r="AL64" s="631"/>
      <c r="AM64" s="631"/>
      <c r="AN64" s="631"/>
      <c r="AO64" s="631"/>
      <c r="AP64" s="631"/>
      <c r="AQ64" s="631"/>
      <c r="AR64" s="631"/>
      <c r="AS64" s="631"/>
      <c r="AT64" s="631"/>
      <c r="AU64" s="631"/>
      <c r="AV64" s="631"/>
      <c r="AW64" s="631"/>
      <c r="AX64" s="631"/>
      <c r="AY64" s="631"/>
      <c r="AZ64" s="631"/>
      <c r="BA64" s="631"/>
      <c r="BB64" s="631"/>
      <c r="BC64" s="125"/>
      <c r="BD64" s="125"/>
    </row>
    <row r="65" spans="3:56" ht="14.4" customHeight="1" x14ac:dyDescent="0.3">
      <c r="E65" s="628"/>
      <c r="F65" s="1638" t="s">
        <v>1031</v>
      </c>
      <c r="G65" s="1638"/>
      <c r="H65" s="1638"/>
      <c r="I65" s="1638"/>
      <c r="J65" s="1638"/>
      <c r="K65" s="1638"/>
      <c r="L65" s="1638"/>
      <c r="M65" s="1638"/>
      <c r="N65" s="1638"/>
      <c r="O65" s="1638"/>
      <c r="P65" s="1638"/>
      <c r="Q65" s="1638"/>
      <c r="R65" s="1638"/>
      <c r="S65" s="1638"/>
      <c r="T65" s="1638"/>
      <c r="U65" s="1638"/>
      <c r="V65" s="1638"/>
      <c r="W65" s="1638"/>
      <c r="X65" s="1638"/>
      <c r="Y65" s="1638"/>
      <c r="Z65" s="1638"/>
      <c r="AA65" s="1638"/>
      <c r="AB65" s="1638"/>
      <c r="AC65" s="1638"/>
      <c r="AD65" s="1638"/>
      <c r="AE65" s="1638"/>
      <c r="AF65" s="1638"/>
      <c r="AG65" s="1638"/>
      <c r="AH65" s="1638"/>
      <c r="AI65" s="1638"/>
      <c r="AJ65" s="1638"/>
      <c r="AK65" s="1638"/>
      <c r="AL65" s="1638"/>
      <c r="AM65" s="1638"/>
      <c r="AN65" s="1638"/>
      <c r="AO65" s="1638"/>
      <c r="AP65" s="1638"/>
      <c r="AQ65" s="1638"/>
      <c r="AR65" s="1638"/>
      <c r="AS65" s="1638"/>
      <c r="AT65" s="1638"/>
      <c r="AU65" s="1638"/>
      <c r="AV65" s="1638"/>
      <c r="AW65" s="1638"/>
      <c r="AX65" s="1638"/>
      <c r="AY65" s="1638"/>
      <c r="AZ65" s="1638"/>
      <c r="BA65" s="1638"/>
      <c r="BB65" s="1638"/>
      <c r="BC65" s="125"/>
      <c r="BD65" s="125"/>
    </row>
    <row r="66" spans="3:56" x14ac:dyDescent="0.3">
      <c r="E66" s="122"/>
      <c r="F66" s="122"/>
      <c r="G66" s="122"/>
      <c r="H66" s="122"/>
      <c r="I66" s="122"/>
      <c r="J66" s="122"/>
      <c r="K66" s="122"/>
      <c r="L66" s="122"/>
      <c r="M66" s="122"/>
      <c r="N66" s="122"/>
      <c r="O66" s="122"/>
      <c r="P66" s="122"/>
      <c r="Q66" s="122"/>
      <c r="R66" s="122"/>
      <c r="S66" s="122"/>
      <c r="T66" s="122"/>
      <c r="U66" s="122"/>
      <c r="V66" s="122"/>
      <c r="W66" s="122"/>
      <c r="X66" s="122"/>
      <c r="Y66" s="122"/>
      <c r="Z66" s="122"/>
      <c r="AA66" s="122"/>
      <c r="AB66" s="122"/>
      <c r="AC66" s="122"/>
      <c r="AD66" s="122"/>
      <c r="AE66" s="122"/>
      <c r="AF66" s="122"/>
      <c r="AG66" s="122"/>
      <c r="AH66" s="122"/>
      <c r="AI66" s="122"/>
      <c r="AJ66" s="122"/>
      <c r="AK66" s="122"/>
      <c r="AL66" s="122"/>
      <c r="AM66" s="122"/>
      <c r="AN66" s="122"/>
      <c r="AO66" s="122"/>
      <c r="AP66" s="122"/>
      <c r="AQ66" s="122"/>
      <c r="AR66" s="122"/>
      <c r="AS66" s="122"/>
      <c r="AT66" s="122"/>
      <c r="AU66" s="122"/>
      <c r="AV66" s="122"/>
      <c r="AW66" s="122"/>
      <c r="AX66" s="122"/>
      <c r="AY66" s="122"/>
      <c r="AZ66" s="122"/>
      <c r="BA66" s="122"/>
      <c r="BB66" s="122"/>
    </row>
    <row r="67" spans="3:56" ht="15.6" x14ac:dyDescent="0.3">
      <c r="E67" s="1642" t="s">
        <v>374</v>
      </c>
      <c r="F67" s="1642"/>
      <c r="G67" s="1642"/>
      <c r="H67" s="1642"/>
      <c r="I67" s="1642"/>
      <c r="J67" s="1642"/>
      <c r="K67" s="1642"/>
      <c r="L67" s="1642"/>
      <c r="M67" s="1642"/>
      <c r="N67" s="1642"/>
      <c r="O67" s="1642"/>
      <c r="P67" s="1642"/>
      <c r="Q67" s="1642"/>
      <c r="R67" s="1642"/>
      <c r="S67" s="1642"/>
      <c r="T67" s="1642"/>
      <c r="U67" s="1642"/>
      <c r="V67" s="1642"/>
      <c r="W67" s="1642"/>
      <c r="X67" s="1642"/>
      <c r="Y67" s="1642"/>
      <c r="Z67" s="1642"/>
      <c r="AA67" s="1642"/>
      <c r="AB67" s="1642"/>
      <c r="AC67" s="1642"/>
      <c r="AD67" s="1642"/>
      <c r="AE67" s="1642"/>
      <c r="AF67" s="1642"/>
      <c r="AG67" s="1642"/>
      <c r="AH67" s="1642"/>
      <c r="AI67" s="1642"/>
      <c r="AJ67" s="1642"/>
      <c r="AK67" s="1642"/>
      <c r="AL67" s="1642"/>
      <c r="AM67" s="1642"/>
      <c r="AN67" s="1642"/>
      <c r="AO67" s="1642"/>
      <c r="AP67" s="1642"/>
      <c r="AQ67" s="1642"/>
      <c r="AR67" s="1642"/>
      <c r="AS67" s="1642"/>
      <c r="AT67" s="1642"/>
      <c r="AU67" s="1642"/>
      <c r="AV67" s="1642"/>
      <c r="AW67" s="1642"/>
      <c r="AX67" s="1642"/>
      <c r="AY67" s="1642"/>
      <c r="AZ67" s="1642"/>
      <c r="BA67" s="1642"/>
      <c r="BB67" s="1642"/>
      <c r="BC67" s="344"/>
      <c r="BD67" s="344"/>
    </row>
    <row r="68" spans="3:56" ht="14.4" customHeight="1" x14ac:dyDescent="0.3">
      <c r="E68" s="1638" t="s">
        <v>1019</v>
      </c>
      <c r="F68" s="1638"/>
      <c r="G68" s="1638"/>
      <c r="H68" s="1638"/>
      <c r="I68" s="1638"/>
      <c r="J68" s="1638"/>
      <c r="K68" s="1638"/>
      <c r="L68" s="1638"/>
      <c r="M68" s="1638"/>
      <c r="N68" s="1638"/>
      <c r="O68" s="1638"/>
      <c r="P68" s="1638"/>
      <c r="Q68" s="1638"/>
      <c r="R68" s="1638"/>
      <c r="S68" s="1638"/>
      <c r="T68" s="1638"/>
      <c r="U68" s="1638"/>
      <c r="V68" s="1638"/>
      <c r="W68" s="1638"/>
      <c r="X68" s="1638"/>
      <c r="Y68" s="1638"/>
      <c r="Z68" s="1638"/>
      <c r="AA68" s="1638"/>
      <c r="AB68" s="1638"/>
      <c r="AC68" s="1638"/>
      <c r="AD68" s="1638"/>
      <c r="AE68" s="1638"/>
      <c r="AF68" s="1638"/>
      <c r="AG68" s="1638"/>
      <c r="AH68" s="1638"/>
      <c r="AI68" s="1638"/>
      <c r="AJ68" s="1638"/>
      <c r="AK68" s="1638"/>
      <c r="AL68" s="1638"/>
      <c r="AM68" s="1638"/>
      <c r="AN68" s="1638"/>
      <c r="AO68" s="1638"/>
      <c r="AP68" s="1638"/>
      <c r="AQ68" s="1638"/>
      <c r="AR68" s="1638"/>
      <c r="AS68" s="1638"/>
      <c r="AT68" s="1638"/>
      <c r="AU68" s="1638"/>
      <c r="AV68" s="1638"/>
      <c r="AW68" s="1638"/>
      <c r="AX68" s="1638"/>
      <c r="AY68" s="1638"/>
      <c r="AZ68" s="1638"/>
      <c r="BA68" s="1638"/>
      <c r="BB68" s="1638"/>
      <c r="BC68" s="125"/>
      <c r="BD68" s="125"/>
    </row>
    <row r="69" spans="3:56" x14ac:dyDescent="0.3">
      <c r="E69" s="1638"/>
      <c r="F69" s="1638"/>
      <c r="G69" s="1638"/>
      <c r="H69" s="1638"/>
      <c r="I69" s="1638"/>
      <c r="J69" s="1638"/>
      <c r="K69" s="1638"/>
      <c r="L69" s="1638"/>
      <c r="M69" s="1638"/>
      <c r="N69" s="1638"/>
      <c r="O69" s="1638"/>
      <c r="P69" s="1638"/>
      <c r="Q69" s="1638"/>
      <c r="R69" s="1638"/>
      <c r="S69" s="1638"/>
      <c r="T69" s="1638"/>
      <c r="U69" s="1638"/>
      <c r="V69" s="1638"/>
      <c r="W69" s="1638"/>
      <c r="X69" s="1638"/>
      <c r="Y69" s="1638"/>
      <c r="Z69" s="1638"/>
      <c r="AA69" s="1638"/>
      <c r="AB69" s="1638"/>
      <c r="AC69" s="1638"/>
      <c r="AD69" s="1638"/>
      <c r="AE69" s="1638"/>
      <c r="AF69" s="1638"/>
      <c r="AG69" s="1638"/>
      <c r="AH69" s="1638"/>
      <c r="AI69" s="1638"/>
      <c r="AJ69" s="1638"/>
      <c r="AK69" s="1638"/>
      <c r="AL69" s="1638"/>
      <c r="AM69" s="1638"/>
      <c r="AN69" s="1638"/>
      <c r="AO69" s="1638"/>
      <c r="AP69" s="1638"/>
      <c r="AQ69" s="1638"/>
      <c r="AR69" s="1638"/>
      <c r="AS69" s="1638"/>
      <c r="AT69" s="1638"/>
      <c r="AU69" s="1638"/>
      <c r="AV69" s="1638"/>
      <c r="AW69" s="1638"/>
      <c r="AX69" s="1638"/>
      <c r="AY69" s="1638"/>
      <c r="AZ69" s="1638"/>
      <c r="BA69" s="1638"/>
      <c r="BB69" s="1638"/>
      <c r="BC69" s="125"/>
      <c r="BD69" s="125"/>
    </row>
    <row r="70" spans="3:56" ht="15" customHeight="1" x14ac:dyDescent="0.3">
      <c r="E70" s="1638"/>
      <c r="F70" s="1638"/>
      <c r="G70" s="1638"/>
      <c r="H70" s="1638"/>
      <c r="I70" s="1638"/>
      <c r="J70" s="1638"/>
      <c r="K70" s="1638"/>
      <c r="L70" s="1638"/>
      <c r="M70" s="1638"/>
      <c r="N70" s="1638"/>
      <c r="O70" s="1638"/>
      <c r="P70" s="1638"/>
      <c r="Q70" s="1638"/>
      <c r="R70" s="1638"/>
      <c r="S70" s="1638"/>
      <c r="T70" s="1638"/>
      <c r="U70" s="1638"/>
      <c r="V70" s="1638"/>
      <c r="W70" s="1638"/>
      <c r="X70" s="1638"/>
      <c r="Y70" s="1638"/>
      <c r="Z70" s="1638"/>
      <c r="AA70" s="1638"/>
      <c r="AB70" s="1638"/>
      <c r="AC70" s="1638"/>
      <c r="AD70" s="1638"/>
      <c r="AE70" s="1638"/>
      <c r="AF70" s="1638"/>
      <c r="AG70" s="1638"/>
      <c r="AH70" s="1638"/>
      <c r="AI70" s="1638"/>
      <c r="AJ70" s="1638"/>
      <c r="AK70" s="1638"/>
      <c r="AL70" s="1638"/>
      <c r="AM70" s="1638"/>
      <c r="AN70" s="1638"/>
      <c r="AO70" s="1638"/>
      <c r="AP70" s="1638"/>
      <c r="AQ70" s="1638"/>
      <c r="AR70" s="1638"/>
      <c r="AS70" s="1638"/>
      <c r="AT70" s="1638"/>
      <c r="AU70" s="1638"/>
      <c r="AV70" s="1638"/>
      <c r="AW70" s="1638"/>
      <c r="AX70" s="1638"/>
      <c r="AY70" s="1638"/>
      <c r="AZ70" s="1638"/>
      <c r="BA70" s="1638"/>
      <c r="BB70" s="1638"/>
      <c r="BC70" s="125"/>
      <c r="BD70" s="125"/>
    </row>
    <row r="71" spans="3:56" ht="15" customHeight="1" x14ac:dyDescent="0.3">
      <c r="E71" s="629" t="s">
        <v>934</v>
      </c>
      <c r="F71" s="630"/>
      <c r="G71" s="630"/>
      <c r="H71" s="630"/>
      <c r="I71" s="630"/>
      <c r="J71" s="630"/>
      <c r="K71" s="630"/>
      <c r="L71" s="630"/>
      <c r="M71" s="630"/>
      <c r="N71" s="630"/>
      <c r="O71" s="630"/>
      <c r="P71" s="630"/>
      <c r="Q71" s="630"/>
      <c r="R71" s="630"/>
      <c r="S71" s="630"/>
      <c r="T71" s="630"/>
      <c r="U71" s="630"/>
      <c r="V71" s="630"/>
      <c r="W71" s="630"/>
      <c r="X71" s="630"/>
      <c r="Y71" s="630"/>
      <c r="Z71" s="630"/>
      <c r="AA71" s="630"/>
      <c r="AB71" s="630"/>
      <c r="AC71" s="630"/>
      <c r="AD71" s="630"/>
      <c r="AE71" s="630"/>
      <c r="AF71" s="630"/>
      <c r="AG71" s="630"/>
      <c r="AH71" s="630"/>
      <c r="AI71" s="630"/>
      <c r="AJ71" s="630"/>
      <c r="AK71" s="630"/>
      <c r="AL71" s="630"/>
      <c r="AM71" s="630"/>
      <c r="AN71" s="630"/>
      <c r="AO71" s="630"/>
      <c r="AP71" s="630"/>
      <c r="AQ71" s="630"/>
      <c r="AR71" s="630"/>
      <c r="AS71" s="630"/>
      <c r="AT71" s="630"/>
      <c r="AU71" s="630"/>
      <c r="AV71" s="630"/>
      <c r="AW71" s="630"/>
      <c r="AX71" s="630"/>
      <c r="AY71" s="630"/>
      <c r="AZ71" s="630"/>
      <c r="BA71" s="630"/>
      <c r="BB71" s="630"/>
      <c r="BC71" s="125"/>
      <c r="BD71" s="125"/>
    </row>
    <row r="72" spans="3:56" ht="15" customHeight="1" x14ac:dyDescent="0.3">
      <c r="E72" s="629" t="s">
        <v>935</v>
      </c>
      <c r="F72" s="630"/>
      <c r="G72" s="630"/>
      <c r="H72" s="630"/>
      <c r="I72" s="630"/>
      <c r="J72" s="630"/>
      <c r="K72" s="630"/>
      <c r="L72" s="630"/>
      <c r="M72" s="630"/>
      <c r="N72" s="630"/>
      <c r="O72" s="630"/>
      <c r="P72" s="630"/>
      <c r="Q72" s="630"/>
      <c r="R72" s="630"/>
      <c r="S72" s="630"/>
      <c r="T72" s="630"/>
      <c r="U72" s="630"/>
      <c r="V72" s="630"/>
      <c r="W72" s="630"/>
      <c r="X72" s="630"/>
      <c r="Y72" s="630"/>
      <c r="Z72" s="630"/>
      <c r="AA72" s="630"/>
      <c r="AB72" s="630"/>
      <c r="AC72" s="630"/>
      <c r="AD72" s="630"/>
      <c r="AE72" s="630"/>
      <c r="AF72" s="630"/>
      <c r="AG72" s="630"/>
      <c r="AH72" s="630"/>
      <c r="AI72" s="630"/>
      <c r="AJ72" s="630"/>
      <c r="AK72" s="630"/>
      <c r="AL72" s="630"/>
      <c r="AM72" s="630"/>
      <c r="AN72" s="630"/>
      <c r="AO72" s="630"/>
      <c r="AP72" s="630"/>
      <c r="AQ72" s="630"/>
      <c r="AR72" s="630"/>
      <c r="AS72" s="630"/>
      <c r="AT72" s="630"/>
      <c r="AU72" s="630"/>
      <c r="AV72" s="630"/>
      <c r="AW72" s="630"/>
      <c r="AX72" s="630"/>
      <c r="AY72" s="630"/>
      <c r="AZ72" s="630"/>
      <c r="BA72" s="630"/>
      <c r="BB72" s="630"/>
      <c r="BC72" s="125"/>
      <c r="BD72" s="125"/>
    </row>
    <row r="73" spans="3:56" ht="15" customHeight="1" x14ac:dyDescent="0.3">
      <c r="E73" s="629"/>
      <c r="F73" s="1638" t="s">
        <v>1050</v>
      </c>
      <c r="G73" s="1638"/>
      <c r="H73" s="1638"/>
      <c r="I73" s="1638"/>
      <c r="J73" s="1638"/>
      <c r="K73" s="1638"/>
      <c r="L73" s="1638"/>
      <c r="M73" s="1638"/>
      <c r="N73" s="1638"/>
      <c r="O73" s="1638"/>
      <c r="P73" s="1638"/>
      <c r="Q73" s="1638"/>
      <c r="R73" s="1638"/>
      <c r="S73" s="1638"/>
      <c r="T73" s="1638"/>
      <c r="U73" s="1638"/>
      <c r="V73" s="1638"/>
      <c r="W73" s="1638"/>
      <c r="X73" s="1638"/>
      <c r="Y73" s="1638"/>
      <c r="Z73" s="1638"/>
      <c r="AA73" s="1638"/>
      <c r="AB73" s="1638"/>
      <c r="AC73" s="1638"/>
      <c r="AD73" s="1638"/>
      <c r="AE73" s="1638"/>
      <c r="AF73" s="1638"/>
      <c r="AG73" s="1638"/>
      <c r="AH73" s="1638"/>
      <c r="AI73" s="1638"/>
      <c r="AJ73" s="1638"/>
      <c r="AK73" s="1638"/>
      <c r="AL73" s="1638"/>
      <c r="AM73" s="1638"/>
      <c r="AN73" s="1638"/>
      <c r="AO73" s="1638"/>
      <c r="AP73" s="1638"/>
      <c r="AQ73" s="1638"/>
      <c r="AR73" s="1638"/>
      <c r="AS73" s="1638"/>
      <c r="AT73" s="1638"/>
      <c r="AU73" s="1638"/>
      <c r="AV73" s="1638"/>
      <c r="AW73" s="1638"/>
      <c r="AX73" s="1638"/>
      <c r="AY73" s="1638"/>
      <c r="AZ73" s="1638"/>
      <c r="BA73" s="1638"/>
      <c r="BB73" s="630"/>
      <c r="BC73" s="125"/>
      <c r="BD73" s="125"/>
    </row>
    <row r="74" spans="3:56" ht="15" customHeight="1" x14ac:dyDescent="0.3">
      <c r="E74" s="629"/>
      <c r="F74" s="1638"/>
      <c r="G74" s="1638"/>
      <c r="H74" s="1638"/>
      <c r="I74" s="1638"/>
      <c r="J74" s="1638"/>
      <c r="K74" s="1638"/>
      <c r="L74" s="1638"/>
      <c r="M74" s="1638"/>
      <c r="N74" s="1638"/>
      <c r="O74" s="1638"/>
      <c r="P74" s="1638"/>
      <c r="Q74" s="1638"/>
      <c r="R74" s="1638"/>
      <c r="S74" s="1638"/>
      <c r="T74" s="1638"/>
      <c r="U74" s="1638"/>
      <c r="V74" s="1638"/>
      <c r="W74" s="1638"/>
      <c r="X74" s="1638"/>
      <c r="Y74" s="1638"/>
      <c r="Z74" s="1638"/>
      <c r="AA74" s="1638"/>
      <c r="AB74" s="1638"/>
      <c r="AC74" s="1638"/>
      <c r="AD74" s="1638"/>
      <c r="AE74" s="1638"/>
      <c r="AF74" s="1638"/>
      <c r="AG74" s="1638"/>
      <c r="AH74" s="1638"/>
      <c r="AI74" s="1638"/>
      <c r="AJ74" s="1638"/>
      <c r="AK74" s="1638"/>
      <c r="AL74" s="1638"/>
      <c r="AM74" s="1638"/>
      <c r="AN74" s="1638"/>
      <c r="AO74" s="1638"/>
      <c r="AP74" s="1638"/>
      <c r="AQ74" s="1638"/>
      <c r="AR74" s="1638"/>
      <c r="AS74" s="1638"/>
      <c r="AT74" s="1638"/>
      <c r="AU74" s="1638"/>
      <c r="AV74" s="1638"/>
      <c r="AW74" s="1638"/>
      <c r="AX74" s="1638"/>
      <c r="AY74" s="1638"/>
      <c r="AZ74" s="1638"/>
      <c r="BA74" s="1638"/>
      <c r="BB74" s="630"/>
      <c r="BC74" s="125"/>
      <c r="BD74" s="125"/>
    </row>
    <row r="75" spans="3:56" ht="15" customHeight="1" x14ac:dyDescent="0.3">
      <c r="E75" s="125"/>
      <c r="F75" s="125"/>
      <c r="G75" s="125"/>
      <c r="H75" s="125"/>
      <c r="I75" s="125"/>
      <c r="J75" s="125"/>
      <c r="K75" s="125"/>
      <c r="L75" s="125"/>
      <c r="M75" s="125"/>
      <c r="N75" s="125"/>
      <c r="O75" s="125"/>
      <c r="P75" s="125"/>
      <c r="Q75" s="125"/>
      <c r="R75" s="125"/>
      <c r="S75" s="125"/>
      <c r="T75" s="125"/>
      <c r="U75" s="125"/>
      <c r="V75" s="125"/>
      <c r="W75" s="125"/>
      <c r="X75" s="125"/>
      <c r="Y75" s="125"/>
      <c r="Z75" s="125"/>
      <c r="AA75" s="125"/>
      <c r="AB75" s="125"/>
      <c r="AC75" s="125"/>
      <c r="AD75" s="125"/>
      <c r="AE75" s="125"/>
      <c r="AF75" s="125"/>
      <c r="AG75" s="125"/>
      <c r="AH75" s="125"/>
      <c r="AI75" s="125"/>
      <c r="AJ75" s="125"/>
      <c r="AK75" s="125"/>
      <c r="AL75" s="125"/>
      <c r="AM75" s="125"/>
      <c r="AN75" s="125"/>
      <c r="AO75" s="125"/>
      <c r="AP75" s="125"/>
      <c r="AQ75" s="125"/>
      <c r="AR75" s="125"/>
      <c r="AS75" s="125"/>
      <c r="AT75" s="125"/>
      <c r="AU75" s="125"/>
      <c r="AV75" s="125"/>
      <c r="AW75" s="125"/>
      <c r="AX75" s="125"/>
      <c r="AY75" s="125"/>
      <c r="AZ75" s="125"/>
      <c r="BA75" s="125"/>
      <c r="BB75" s="125"/>
      <c r="BC75" s="125"/>
      <c r="BD75" s="125"/>
    </row>
    <row r="76" spans="3:56" ht="15.6" x14ac:dyDescent="0.3">
      <c r="E76" s="1642" t="s">
        <v>375</v>
      </c>
      <c r="F76" s="1642"/>
      <c r="G76" s="1642"/>
      <c r="H76" s="1642"/>
      <c r="I76" s="1642"/>
      <c r="J76" s="1642"/>
      <c r="K76" s="1642"/>
      <c r="L76" s="1642"/>
      <c r="M76" s="1642"/>
      <c r="N76" s="1642"/>
      <c r="O76" s="1642"/>
      <c r="P76" s="1642"/>
      <c r="Q76" s="1642"/>
      <c r="R76" s="1642"/>
      <c r="S76" s="1642"/>
      <c r="T76" s="1642"/>
      <c r="U76" s="1642"/>
      <c r="V76" s="1642"/>
      <c r="W76" s="1642"/>
      <c r="X76" s="1642"/>
      <c r="Y76" s="1642"/>
      <c r="Z76" s="1642"/>
      <c r="AA76" s="1642"/>
      <c r="AB76" s="1642"/>
      <c r="AC76" s="1642"/>
      <c r="AD76" s="1642"/>
      <c r="AE76" s="1642"/>
      <c r="AF76" s="1642"/>
      <c r="AG76" s="1642"/>
      <c r="AH76" s="1642"/>
      <c r="AI76" s="1642"/>
      <c r="AJ76" s="1642"/>
      <c r="AK76" s="1642"/>
      <c r="AL76" s="1642"/>
      <c r="AM76" s="1642"/>
      <c r="AN76" s="1642"/>
      <c r="AO76" s="1642"/>
      <c r="AP76" s="1642"/>
      <c r="AQ76" s="1642"/>
      <c r="AR76" s="1642"/>
      <c r="AS76" s="1642"/>
      <c r="AT76" s="1642"/>
      <c r="AU76" s="1642"/>
      <c r="AV76" s="1642"/>
      <c r="AW76" s="1642"/>
      <c r="AX76" s="1642"/>
      <c r="AY76" s="1642"/>
      <c r="AZ76" s="1642"/>
      <c r="BA76" s="1642"/>
      <c r="BB76" s="1642"/>
      <c r="BC76" s="125"/>
      <c r="BD76" s="344"/>
    </row>
    <row r="77" spans="3:56" x14ac:dyDescent="0.3">
      <c r="E77" s="778" t="s">
        <v>1047</v>
      </c>
      <c r="F77" s="631"/>
      <c r="G77" s="631"/>
      <c r="H77" s="631"/>
      <c r="I77" s="631"/>
      <c r="J77" s="631"/>
      <c r="K77" s="631"/>
      <c r="L77" s="631"/>
      <c r="M77" s="631"/>
      <c r="N77" s="631"/>
      <c r="O77" s="631"/>
      <c r="P77" s="631"/>
      <c r="Q77" s="631"/>
      <c r="R77" s="631"/>
      <c r="S77" s="631"/>
      <c r="T77" s="631"/>
      <c r="U77" s="631"/>
      <c r="V77" s="631"/>
      <c r="W77" s="631"/>
      <c r="X77" s="631"/>
      <c r="Y77" s="631"/>
      <c r="Z77" s="631"/>
      <c r="AA77" s="631"/>
      <c r="AB77" s="631"/>
      <c r="AC77" s="631"/>
      <c r="AD77" s="631"/>
      <c r="AE77" s="631"/>
      <c r="AF77" s="631"/>
      <c r="AG77" s="631"/>
      <c r="AH77" s="631"/>
      <c r="AI77" s="631"/>
      <c r="AJ77" s="631"/>
      <c r="AK77" s="631"/>
      <c r="AL77" s="631"/>
      <c r="AM77" s="631"/>
      <c r="AN77" s="631"/>
      <c r="AO77" s="631"/>
      <c r="AP77" s="631"/>
      <c r="AQ77" s="631"/>
      <c r="AR77" s="631"/>
      <c r="AS77" s="631"/>
      <c r="AT77" s="631"/>
      <c r="AU77" s="631"/>
      <c r="AV77" s="631"/>
      <c r="AW77" s="631"/>
      <c r="AX77" s="631"/>
      <c r="AY77" s="631"/>
      <c r="AZ77" s="631"/>
      <c r="BA77" s="631"/>
      <c r="BB77" s="631"/>
      <c r="BC77" s="125"/>
      <c r="BD77" s="125"/>
    </row>
    <row r="78" spans="3:56" ht="14.4" customHeight="1" x14ac:dyDescent="0.3">
      <c r="C78" s="5"/>
      <c r="E78" s="628" t="s">
        <v>936</v>
      </c>
      <c r="F78" s="631"/>
      <c r="G78" s="631"/>
      <c r="H78" s="631"/>
      <c r="I78" s="631"/>
      <c r="J78" s="631"/>
      <c r="K78" s="631"/>
      <c r="L78" s="631"/>
      <c r="M78" s="631"/>
      <c r="N78" s="631"/>
      <c r="O78" s="631"/>
      <c r="P78" s="631"/>
      <c r="Q78" s="631"/>
      <c r="R78" s="631"/>
      <c r="S78" s="631"/>
      <c r="T78" s="631"/>
      <c r="U78" s="631"/>
      <c r="V78" s="631"/>
      <c r="W78" s="631"/>
      <c r="X78" s="631"/>
      <c r="Y78" s="631"/>
      <c r="Z78" s="631"/>
      <c r="AA78" s="631"/>
      <c r="AB78" s="631"/>
      <c r="AC78" s="631"/>
      <c r="AD78" s="631"/>
      <c r="AE78" s="631"/>
      <c r="AF78" s="631"/>
      <c r="AG78" s="631"/>
      <c r="AH78" s="631"/>
      <c r="AI78" s="631"/>
      <c r="AJ78" s="631"/>
      <c r="AK78" s="631"/>
      <c r="AL78" s="631"/>
      <c r="AM78" s="631"/>
      <c r="AN78" s="631"/>
      <c r="AO78" s="631"/>
      <c r="AP78" s="631"/>
      <c r="AQ78" s="631"/>
      <c r="AR78" s="631"/>
      <c r="AS78" s="631"/>
      <c r="AT78" s="631"/>
      <c r="AU78" s="631"/>
      <c r="AV78" s="631"/>
      <c r="AW78" s="631"/>
      <c r="AX78" s="631"/>
      <c r="AY78" s="631"/>
      <c r="AZ78" s="631"/>
      <c r="BA78" s="631"/>
      <c r="BB78" s="631"/>
      <c r="BC78" s="344"/>
      <c r="BD78" s="125"/>
    </row>
    <row r="79" spans="3:56" x14ac:dyDescent="0.3">
      <c r="E79" s="628" t="s">
        <v>937</v>
      </c>
      <c r="F79" s="631"/>
      <c r="G79" s="631"/>
      <c r="H79" s="631"/>
      <c r="I79" s="631"/>
      <c r="J79" s="631"/>
      <c r="K79" s="631"/>
      <c r="L79" s="631"/>
      <c r="M79" s="631"/>
      <c r="N79" s="631"/>
      <c r="O79" s="631"/>
      <c r="P79" s="631"/>
      <c r="Q79" s="631"/>
      <c r="R79" s="631"/>
      <c r="S79" s="631"/>
      <c r="T79" s="631"/>
      <c r="U79" s="631"/>
      <c r="V79" s="631"/>
      <c r="W79" s="631"/>
      <c r="X79" s="631"/>
      <c r="Y79" s="631"/>
      <c r="Z79" s="631"/>
      <c r="AA79" s="631"/>
      <c r="AB79" s="631"/>
      <c r="AC79" s="631"/>
      <c r="AD79" s="631"/>
      <c r="AE79" s="631"/>
      <c r="AF79" s="631"/>
      <c r="AG79" s="631"/>
      <c r="AH79" s="631"/>
      <c r="AI79" s="631"/>
      <c r="AJ79" s="631"/>
      <c r="AK79" s="631"/>
      <c r="AL79" s="631"/>
      <c r="AM79" s="631"/>
      <c r="AN79" s="631"/>
      <c r="AO79" s="631"/>
      <c r="AP79" s="631"/>
      <c r="AQ79" s="631"/>
      <c r="AR79" s="631"/>
      <c r="AS79" s="631"/>
      <c r="AT79" s="631"/>
      <c r="AU79" s="631"/>
      <c r="AV79" s="631"/>
      <c r="AW79" s="631"/>
      <c r="AX79" s="631"/>
      <c r="AY79" s="631"/>
      <c r="AZ79" s="631"/>
      <c r="BA79" s="631"/>
      <c r="BB79" s="631"/>
      <c r="BC79" s="125"/>
      <c r="BD79" s="125"/>
    </row>
    <row r="80" spans="3:56" x14ac:dyDescent="0.3">
      <c r="E80" s="626" t="s">
        <v>1049</v>
      </c>
      <c r="F80" s="631"/>
      <c r="G80" s="631"/>
      <c r="H80" s="631"/>
      <c r="I80" s="631"/>
      <c r="J80" s="631"/>
      <c r="K80" s="631"/>
      <c r="L80" s="631"/>
      <c r="M80" s="631"/>
      <c r="N80" s="631"/>
      <c r="O80" s="631"/>
      <c r="P80" s="631"/>
      <c r="Q80" s="631"/>
      <c r="R80" s="631"/>
      <c r="S80" s="631"/>
      <c r="T80" s="631"/>
      <c r="U80" s="631"/>
      <c r="V80" s="631"/>
      <c r="W80" s="631"/>
      <c r="X80" s="631"/>
      <c r="Y80" s="631"/>
      <c r="Z80" s="631"/>
      <c r="AA80" s="631"/>
      <c r="AB80" s="631"/>
      <c r="AC80" s="631"/>
      <c r="AD80" s="631"/>
      <c r="AE80" s="631"/>
      <c r="AF80" s="631"/>
      <c r="AG80" s="631"/>
      <c r="AH80" s="631"/>
      <c r="AI80" s="631"/>
      <c r="AJ80" s="631"/>
      <c r="AK80" s="631"/>
      <c r="AL80" s="631"/>
      <c r="AM80" s="631"/>
      <c r="AN80" s="631"/>
      <c r="AO80" s="631"/>
      <c r="AP80" s="631"/>
      <c r="AQ80" s="631"/>
      <c r="AR80" s="631"/>
      <c r="AS80" s="631"/>
      <c r="AT80" s="631"/>
      <c r="AU80" s="631"/>
      <c r="AV80" s="631"/>
      <c r="AW80" s="631"/>
      <c r="AX80" s="631"/>
      <c r="AY80" s="631"/>
      <c r="AZ80" s="631"/>
      <c r="BA80" s="631"/>
      <c r="BB80" s="631"/>
      <c r="BC80" s="125"/>
      <c r="BD80" s="125"/>
    </row>
    <row r="82" spans="5:56" x14ac:dyDescent="0.3">
      <c r="E82" s="1638" t="s">
        <v>1020</v>
      </c>
      <c r="F82" s="1638"/>
      <c r="G82" s="1638"/>
      <c r="H82" s="1638"/>
      <c r="I82" s="1638"/>
      <c r="J82" s="1638"/>
      <c r="K82" s="1638"/>
      <c r="L82" s="1638"/>
      <c r="M82" s="1638"/>
      <c r="N82" s="1638"/>
      <c r="O82" s="1638"/>
      <c r="P82" s="1638"/>
      <c r="Q82" s="1638"/>
      <c r="R82" s="1638"/>
      <c r="S82" s="1638"/>
      <c r="T82" s="1638"/>
      <c r="U82" s="1638"/>
      <c r="V82" s="1638"/>
      <c r="W82" s="1638"/>
      <c r="X82" s="1638"/>
      <c r="Y82" s="1638"/>
      <c r="Z82" s="1638"/>
      <c r="AA82" s="1638"/>
      <c r="AB82" s="1638"/>
      <c r="AC82" s="1638"/>
      <c r="AD82" s="1638"/>
      <c r="AE82" s="1638"/>
      <c r="AF82" s="1638"/>
      <c r="AG82" s="1638"/>
      <c r="AH82" s="1638"/>
      <c r="AI82" s="1638"/>
      <c r="AJ82" s="1638"/>
      <c r="AK82" s="1638"/>
      <c r="AL82" s="1638"/>
      <c r="AM82" s="1638"/>
      <c r="AN82" s="1638"/>
      <c r="AO82" s="1638"/>
      <c r="AP82" s="1638"/>
      <c r="AQ82" s="1638"/>
      <c r="AR82" s="1638"/>
      <c r="AS82" s="1638"/>
      <c r="AT82" s="1638"/>
      <c r="AU82" s="1638"/>
      <c r="AV82" s="1638"/>
      <c r="AW82" s="1638"/>
      <c r="AX82" s="1638"/>
      <c r="AY82" s="1638"/>
      <c r="AZ82" s="1638"/>
      <c r="BA82" s="1638"/>
      <c r="BB82" s="1638"/>
      <c r="BC82" s="125"/>
      <c r="BD82" s="125"/>
    </row>
    <row r="83" spans="5:56" x14ac:dyDescent="0.3">
      <c r="E83" s="1638"/>
      <c r="F83" s="1638"/>
      <c r="G83" s="1638"/>
      <c r="H83" s="1638"/>
      <c r="I83" s="1638"/>
      <c r="J83" s="1638"/>
      <c r="K83" s="1638"/>
      <c r="L83" s="1638"/>
      <c r="M83" s="1638"/>
      <c r="N83" s="1638"/>
      <c r="O83" s="1638"/>
      <c r="P83" s="1638"/>
      <c r="Q83" s="1638"/>
      <c r="R83" s="1638"/>
      <c r="S83" s="1638"/>
      <c r="T83" s="1638"/>
      <c r="U83" s="1638"/>
      <c r="V83" s="1638"/>
      <c r="W83" s="1638"/>
      <c r="X83" s="1638"/>
      <c r="Y83" s="1638"/>
      <c r="Z83" s="1638"/>
      <c r="AA83" s="1638"/>
      <c r="AB83" s="1638"/>
      <c r="AC83" s="1638"/>
      <c r="AD83" s="1638"/>
      <c r="AE83" s="1638"/>
      <c r="AF83" s="1638"/>
      <c r="AG83" s="1638"/>
      <c r="AH83" s="1638"/>
      <c r="AI83" s="1638"/>
      <c r="AJ83" s="1638"/>
      <c r="AK83" s="1638"/>
      <c r="AL83" s="1638"/>
      <c r="AM83" s="1638"/>
      <c r="AN83" s="1638"/>
      <c r="AO83" s="1638"/>
      <c r="AP83" s="1638"/>
      <c r="AQ83" s="1638"/>
      <c r="AR83" s="1638"/>
      <c r="AS83" s="1638"/>
      <c r="AT83" s="1638"/>
      <c r="AU83" s="1638"/>
      <c r="AV83" s="1638"/>
      <c r="AW83" s="1638"/>
      <c r="AX83" s="1638"/>
      <c r="AY83" s="1638"/>
      <c r="AZ83" s="1638"/>
      <c r="BA83" s="1638"/>
      <c r="BB83" s="1638"/>
      <c r="BC83" s="125"/>
      <c r="BD83" s="125"/>
    </row>
    <row r="84" spans="5:56" ht="15" customHeight="1" x14ac:dyDescent="0.3">
      <c r="E84" s="122"/>
      <c r="F84" s="122"/>
      <c r="G84" s="122"/>
      <c r="H84" s="122"/>
      <c r="I84" s="122"/>
      <c r="J84" s="122"/>
      <c r="K84" s="122"/>
      <c r="L84" s="122"/>
      <c r="M84" s="122"/>
      <c r="N84" s="122"/>
      <c r="O84" s="122"/>
      <c r="P84" s="122"/>
      <c r="Q84" s="122"/>
      <c r="R84" s="122"/>
      <c r="S84" s="122"/>
      <c r="T84" s="122"/>
      <c r="U84" s="122"/>
      <c r="V84" s="122"/>
      <c r="W84" s="122"/>
      <c r="X84" s="122"/>
      <c r="Y84" s="122"/>
      <c r="Z84" s="122"/>
      <c r="AA84" s="122"/>
      <c r="AB84" s="122"/>
      <c r="AC84" s="122"/>
      <c r="AD84" s="122"/>
      <c r="AE84" s="122"/>
      <c r="AF84" s="122"/>
      <c r="AG84" s="122"/>
      <c r="AH84" s="122"/>
      <c r="AI84" s="122"/>
      <c r="AJ84" s="122"/>
      <c r="AK84" s="122"/>
      <c r="AL84" s="122"/>
      <c r="AM84" s="122"/>
      <c r="AN84" s="122"/>
      <c r="AO84" s="122"/>
      <c r="AP84" s="122"/>
      <c r="AQ84" s="122"/>
      <c r="AR84" s="122"/>
      <c r="AS84" s="122"/>
      <c r="AT84" s="122"/>
      <c r="AU84" s="122"/>
      <c r="AV84" s="122"/>
      <c r="AW84" s="122"/>
      <c r="AX84" s="122"/>
      <c r="AY84" s="122"/>
      <c r="AZ84" s="122"/>
      <c r="BA84" s="122"/>
      <c r="BB84" s="122"/>
      <c r="BC84" s="125"/>
    </row>
    <row r="85" spans="5:56" ht="15.6" x14ac:dyDescent="0.3">
      <c r="E85" s="1642" t="s">
        <v>376</v>
      </c>
      <c r="F85" s="1642"/>
      <c r="G85" s="1642"/>
      <c r="H85" s="1642"/>
      <c r="I85" s="1642"/>
      <c r="J85" s="1642"/>
      <c r="K85" s="1642"/>
      <c r="L85" s="1642"/>
      <c r="M85" s="1642"/>
      <c r="N85" s="1642"/>
      <c r="O85" s="1642"/>
      <c r="P85" s="1642"/>
      <c r="Q85" s="1642"/>
      <c r="R85" s="1642"/>
      <c r="S85" s="1642"/>
      <c r="T85" s="1642"/>
      <c r="U85" s="1642"/>
      <c r="V85" s="1642"/>
      <c r="W85" s="1642"/>
      <c r="X85" s="1642"/>
      <c r="Y85" s="1642"/>
      <c r="Z85" s="1642"/>
      <c r="AA85" s="1642"/>
      <c r="AB85" s="1642"/>
      <c r="AC85" s="1642"/>
      <c r="AD85" s="1642"/>
      <c r="AE85" s="1642"/>
      <c r="AF85" s="1642"/>
      <c r="AG85" s="1642"/>
      <c r="AH85" s="1642"/>
      <c r="AI85" s="1642"/>
      <c r="AJ85" s="1642"/>
      <c r="AK85" s="1642"/>
      <c r="AL85" s="1642"/>
      <c r="AM85" s="1642"/>
      <c r="AN85" s="1642"/>
      <c r="AO85" s="1642"/>
      <c r="AP85" s="1642"/>
      <c r="AQ85" s="1642"/>
      <c r="AR85" s="1642"/>
      <c r="AS85" s="1642"/>
      <c r="AT85" s="1642"/>
      <c r="AU85" s="1642"/>
      <c r="AV85" s="1642"/>
      <c r="AW85" s="1642"/>
      <c r="AX85" s="1642"/>
      <c r="AY85" s="1642"/>
      <c r="AZ85" s="1642"/>
      <c r="BA85" s="1642"/>
      <c r="BB85" s="1642"/>
      <c r="BC85" s="125"/>
      <c r="BD85" s="344"/>
    </row>
    <row r="86" spans="5:56" ht="15" customHeight="1" x14ac:dyDescent="0.3">
      <c r="E86" s="627" t="s">
        <v>903</v>
      </c>
      <c r="F86" s="631"/>
      <c r="G86" s="631"/>
      <c r="H86" s="631"/>
      <c r="I86" s="631"/>
      <c r="J86" s="631"/>
      <c r="K86" s="631"/>
      <c r="L86" s="631"/>
      <c r="M86" s="631"/>
      <c r="N86" s="631"/>
      <c r="O86" s="631"/>
      <c r="P86" s="631"/>
      <c r="Q86" s="631"/>
      <c r="R86" s="631"/>
      <c r="S86" s="631"/>
      <c r="T86" s="631"/>
      <c r="U86" s="631"/>
      <c r="V86" s="631"/>
      <c r="W86" s="631"/>
      <c r="X86" s="631"/>
      <c r="Y86" s="631"/>
      <c r="Z86" s="631"/>
      <c r="AA86" s="631"/>
      <c r="AB86" s="631"/>
      <c r="AC86" s="631"/>
      <c r="AD86" s="631"/>
      <c r="AE86" s="631"/>
      <c r="AF86" s="631"/>
      <c r="AG86" s="631"/>
      <c r="AH86" s="631"/>
      <c r="AI86" s="631"/>
      <c r="AJ86" s="631"/>
      <c r="AK86" s="631"/>
      <c r="AL86" s="631"/>
      <c r="AM86" s="631"/>
      <c r="AN86" s="631"/>
      <c r="AO86" s="631"/>
      <c r="AP86" s="631"/>
      <c r="AQ86" s="631"/>
      <c r="AR86" s="631"/>
      <c r="AS86" s="631"/>
      <c r="AT86" s="631"/>
      <c r="AU86" s="631"/>
      <c r="AV86" s="631"/>
      <c r="AW86" s="631"/>
      <c r="AX86" s="631"/>
      <c r="AY86" s="631"/>
      <c r="AZ86" s="631"/>
      <c r="BA86" s="631"/>
      <c r="BB86" s="630"/>
      <c r="BC86" s="125"/>
      <c r="BD86" s="125"/>
    </row>
    <row r="87" spans="5:56" ht="19.2" customHeight="1" x14ac:dyDescent="0.3">
      <c r="E87" s="1639" t="s">
        <v>1021</v>
      </c>
      <c r="F87" s="1639"/>
      <c r="G87" s="1639"/>
      <c r="H87" s="1639"/>
      <c r="I87" s="1639"/>
      <c r="J87" s="1639"/>
      <c r="K87" s="1639"/>
      <c r="L87" s="1639"/>
      <c r="M87" s="1639"/>
      <c r="N87" s="1639"/>
      <c r="O87" s="1639"/>
      <c r="P87" s="1639"/>
      <c r="Q87" s="1639"/>
      <c r="R87" s="1639"/>
      <c r="S87" s="1639"/>
      <c r="T87" s="1639"/>
      <c r="U87" s="1639"/>
      <c r="V87" s="1639"/>
      <c r="W87" s="1639"/>
      <c r="X87" s="1639"/>
      <c r="Y87" s="1639"/>
      <c r="Z87" s="1639"/>
      <c r="AA87" s="1639"/>
      <c r="AB87" s="1639"/>
      <c r="AC87" s="1639"/>
      <c r="AD87" s="1639"/>
      <c r="AE87" s="1639"/>
      <c r="AF87" s="1639"/>
      <c r="AG87" s="1639"/>
      <c r="AH87" s="1639"/>
      <c r="AI87" s="1639"/>
      <c r="AJ87" s="1639"/>
      <c r="AK87" s="1639"/>
      <c r="AL87" s="1639"/>
      <c r="AM87" s="1639"/>
      <c r="AN87" s="1639"/>
      <c r="AO87" s="1639"/>
      <c r="AP87" s="1639"/>
      <c r="AQ87" s="1639"/>
      <c r="AR87" s="1639"/>
      <c r="AS87" s="1639"/>
      <c r="AT87" s="1639"/>
      <c r="AU87" s="1639"/>
      <c r="AV87" s="1639"/>
      <c r="AW87" s="1639"/>
      <c r="AX87" s="1639"/>
      <c r="AY87" s="1639"/>
      <c r="AZ87" s="1639"/>
      <c r="BA87" s="1639"/>
      <c r="BB87" s="1639"/>
      <c r="BC87" s="125"/>
      <c r="BD87" s="125"/>
    </row>
    <row r="88" spans="5:56" ht="19.2" customHeight="1" x14ac:dyDescent="0.3">
      <c r="E88" s="1639"/>
      <c r="F88" s="1639"/>
      <c r="G88" s="1639"/>
      <c r="H88" s="1639"/>
      <c r="I88" s="1639"/>
      <c r="J88" s="1639"/>
      <c r="K88" s="1639"/>
      <c r="L88" s="1639"/>
      <c r="M88" s="1639"/>
      <c r="N88" s="1639"/>
      <c r="O88" s="1639"/>
      <c r="P88" s="1639"/>
      <c r="Q88" s="1639"/>
      <c r="R88" s="1639"/>
      <c r="S88" s="1639"/>
      <c r="T88" s="1639"/>
      <c r="U88" s="1639"/>
      <c r="V88" s="1639"/>
      <c r="W88" s="1639"/>
      <c r="X88" s="1639"/>
      <c r="Y88" s="1639"/>
      <c r="Z88" s="1639"/>
      <c r="AA88" s="1639"/>
      <c r="AB88" s="1639"/>
      <c r="AC88" s="1639"/>
      <c r="AD88" s="1639"/>
      <c r="AE88" s="1639"/>
      <c r="AF88" s="1639"/>
      <c r="AG88" s="1639"/>
      <c r="AH88" s="1639"/>
      <c r="AI88" s="1639"/>
      <c r="AJ88" s="1639"/>
      <c r="AK88" s="1639"/>
      <c r="AL88" s="1639"/>
      <c r="AM88" s="1639"/>
      <c r="AN88" s="1639"/>
      <c r="AO88" s="1639"/>
      <c r="AP88" s="1639"/>
      <c r="AQ88" s="1639"/>
      <c r="AR88" s="1639"/>
      <c r="AS88" s="1639"/>
      <c r="AT88" s="1639"/>
      <c r="AU88" s="1639"/>
      <c r="AV88" s="1639"/>
      <c r="AW88" s="1639"/>
      <c r="AX88" s="1639"/>
      <c r="AY88" s="1639"/>
      <c r="AZ88" s="1639"/>
      <c r="BA88" s="1639"/>
      <c r="BB88" s="1639"/>
      <c r="BC88" s="125"/>
      <c r="BD88" s="125"/>
    </row>
    <row r="89" spans="5:56" x14ac:dyDescent="0.3">
      <c r="E89" s="1638" t="s">
        <v>904</v>
      </c>
      <c r="F89" s="1638"/>
      <c r="G89" s="1638"/>
      <c r="H89" s="1638"/>
      <c r="I89" s="1638"/>
      <c r="J89" s="1638"/>
      <c r="K89" s="1638"/>
      <c r="L89" s="1638"/>
      <c r="M89" s="1638"/>
      <c r="N89" s="1638"/>
      <c r="O89" s="1638"/>
      <c r="P89" s="1638"/>
      <c r="Q89" s="1638"/>
      <c r="R89" s="1638"/>
      <c r="S89" s="1638"/>
      <c r="T89" s="1638"/>
      <c r="U89" s="1638"/>
      <c r="V89" s="1638"/>
      <c r="W89" s="1638"/>
      <c r="X89" s="1638"/>
      <c r="Y89" s="1638"/>
      <c r="Z89" s="1638"/>
      <c r="AA89" s="1638"/>
      <c r="AB89" s="1638"/>
      <c r="AC89" s="1638"/>
      <c r="AD89" s="1638"/>
      <c r="AE89" s="1638"/>
      <c r="AF89" s="1638"/>
      <c r="AG89" s="1638"/>
      <c r="AH89" s="1638"/>
      <c r="AI89" s="1638"/>
      <c r="AJ89" s="1638"/>
      <c r="AK89" s="1638"/>
      <c r="AL89" s="1638"/>
      <c r="AM89" s="1638"/>
      <c r="AN89" s="1638"/>
      <c r="AO89" s="1638"/>
      <c r="AP89" s="1638"/>
      <c r="AQ89" s="1638"/>
      <c r="AR89" s="1638"/>
      <c r="AS89" s="1638"/>
      <c r="AT89" s="1638"/>
      <c r="AU89" s="1638"/>
      <c r="AV89" s="1638"/>
      <c r="AW89" s="1638"/>
      <c r="AX89" s="1638"/>
      <c r="AY89" s="1638"/>
      <c r="AZ89" s="1638"/>
      <c r="BA89" s="1638"/>
      <c r="BB89" s="1638"/>
      <c r="BC89" s="125"/>
    </row>
    <row r="90" spans="5:56" x14ac:dyDescent="0.3">
      <c r="E90" s="1638"/>
      <c r="F90" s="1638"/>
      <c r="G90" s="1638"/>
      <c r="H90" s="1638"/>
      <c r="I90" s="1638"/>
      <c r="J90" s="1638"/>
      <c r="K90" s="1638"/>
      <c r="L90" s="1638"/>
      <c r="M90" s="1638"/>
      <c r="N90" s="1638"/>
      <c r="O90" s="1638"/>
      <c r="P90" s="1638"/>
      <c r="Q90" s="1638"/>
      <c r="R90" s="1638"/>
      <c r="S90" s="1638"/>
      <c r="T90" s="1638"/>
      <c r="U90" s="1638"/>
      <c r="V90" s="1638"/>
      <c r="W90" s="1638"/>
      <c r="X90" s="1638"/>
      <c r="Y90" s="1638"/>
      <c r="Z90" s="1638"/>
      <c r="AA90" s="1638"/>
      <c r="AB90" s="1638"/>
      <c r="AC90" s="1638"/>
      <c r="AD90" s="1638"/>
      <c r="AE90" s="1638"/>
      <c r="AF90" s="1638"/>
      <c r="AG90" s="1638"/>
      <c r="AH90" s="1638"/>
      <c r="AI90" s="1638"/>
      <c r="AJ90" s="1638"/>
      <c r="AK90" s="1638"/>
      <c r="AL90" s="1638"/>
      <c r="AM90" s="1638"/>
      <c r="AN90" s="1638"/>
      <c r="AO90" s="1638"/>
      <c r="AP90" s="1638"/>
      <c r="AQ90" s="1638"/>
      <c r="AR90" s="1638"/>
      <c r="AS90" s="1638"/>
      <c r="AT90" s="1638"/>
      <c r="AU90" s="1638"/>
      <c r="AV90" s="1638"/>
      <c r="AW90" s="1638"/>
      <c r="AX90" s="1638"/>
      <c r="AY90" s="1638"/>
      <c r="AZ90" s="1638"/>
      <c r="BA90" s="1638"/>
      <c r="BB90" s="1638"/>
      <c r="BC90" s="125"/>
    </row>
    <row r="91" spans="5:56" x14ac:dyDescent="0.3">
      <c r="F91" s="122"/>
      <c r="G91" s="122"/>
      <c r="H91" s="122"/>
      <c r="I91" s="122"/>
      <c r="J91" s="122"/>
      <c r="K91" s="122"/>
      <c r="L91" s="122"/>
      <c r="M91" s="122"/>
      <c r="N91" s="122"/>
      <c r="O91" s="122"/>
      <c r="P91" s="122"/>
      <c r="Q91" s="122"/>
      <c r="R91" s="122"/>
      <c r="S91" s="122"/>
      <c r="T91" s="122"/>
      <c r="U91" s="122"/>
      <c r="V91" s="122"/>
      <c r="W91" s="122"/>
      <c r="X91" s="122"/>
      <c r="Y91" s="122"/>
      <c r="Z91" s="122"/>
      <c r="AA91" s="122"/>
      <c r="AB91" s="122"/>
      <c r="AC91" s="122"/>
      <c r="AD91" s="122"/>
      <c r="AE91" s="122"/>
      <c r="AF91" s="122"/>
      <c r="AG91" s="122"/>
      <c r="AH91" s="122"/>
      <c r="AI91" s="122"/>
      <c r="AJ91" s="122"/>
      <c r="AK91" s="122"/>
      <c r="AL91" s="122"/>
      <c r="AM91" s="122"/>
      <c r="AN91" s="122"/>
      <c r="AO91" s="122"/>
      <c r="AP91" s="122"/>
      <c r="AQ91" s="122"/>
      <c r="AR91" s="122"/>
      <c r="AS91" s="122"/>
      <c r="AT91" s="122"/>
      <c r="AU91" s="122"/>
      <c r="AV91" s="122"/>
      <c r="AW91" s="122"/>
      <c r="AX91" s="122"/>
      <c r="AY91" s="122"/>
      <c r="AZ91" s="122"/>
      <c r="BA91" s="122"/>
      <c r="BB91" s="125"/>
      <c r="BC91" s="125"/>
    </row>
    <row r="92" spans="5:56" ht="18" customHeight="1" x14ac:dyDescent="0.3">
      <c r="E92" s="627" t="s">
        <v>905</v>
      </c>
      <c r="F92" s="631"/>
      <c r="G92" s="631"/>
      <c r="H92" s="631"/>
      <c r="I92" s="631"/>
      <c r="J92" s="631"/>
      <c r="K92" s="631"/>
      <c r="L92" s="631"/>
      <c r="M92" s="631"/>
      <c r="N92" s="631"/>
      <c r="O92" s="631"/>
      <c r="P92" s="631"/>
      <c r="Q92" s="631"/>
      <c r="R92" s="631"/>
      <c r="S92" s="631"/>
      <c r="T92" s="631"/>
      <c r="U92" s="631"/>
      <c r="V92" s="631"/>
      <c r="W92" s="631"/>
      <c r="X92" s="631"/>
      <c r="Y92" s="631"/>
      <c r="Z92" s="631"/>
      <c r="AA92" s="631"/>
      <c r="AB92" s="631"/>
      <c r="AC92" s="631"/>
      <c r="AD92" s="631"/>
      <c r="AE92" s="631"/>
      <c r="AF92" s="631"/>
      <c r="AG92" s="631"/>
      <c r="AH92" s="631"/>
      <c r="AI92" s="631"/>
      <c r="AJ92" s="631"/>
      <c r="AK92" s="631"/>
      <c r="AL92" s="631"/>
      <c r="AM92" s="631"/>
      <c r="AN92" s="631"/>
      <c r="AO92" s="631"/>
      <c r="AP92" s="631"/>
      <c r="AQ92" s="631"/>
      <c r="AR92" s="631"/>
      <c r="AS92" s="631"/>
      <c r="AT92" s="631"/>
      <c r="AU92" s="631"/>
      <c r="AV92" s="631"/>
      <c r="AW92" s="631"/>
      <c r="AX92" s="631"/>
      <c r="AY92" s="631"/>
      <c r="AZ92" s="631"/>
      <c r="BA92" s="631"/>
      <c r="BB92" s="628"/>
      <c r="BC92" s="125"/>
    </row>
    <row r="93" spans="5:56" ht="15" customHeight="1" x14ac:dyDescent="0.3">
      <c r="E93" s="628" t="s">
        <v>1025</v>
      </c>
      <c r="F93" s="631"/>
      <c r="G93" s="631"/>
      <c r="H93" s="631"/>
      <c r="I93" s="631"/>
      <c r="J93" s="631"/>
      <c r="K93" s="631"/>
      <c r="L93" s="631"/>
      <c r="M93" s="631"/>
      <c r="N93" s="631"/>
      <c r="O93" s="631"/>
      <c r="P93" s="631"/>
      <c r="Q93" s="631"/>
      <c r="R93" s="631"/>
      <c r="S93" s="631"/>
      <c r="T93" s="631"/>
      <c r="U93" s="631"/>
      <c r="V93" s="631"/>
      <c r="W93" s="631"/>
      <c r="X93" s="631"/>
      <c r="Y93" s="631"/>
      <c r="Z93" s="631"/>
      <c r="AA93" s="631"/>
      <c r="AB93" s="631"/>
      <c r="AC93" s="631"/>
      <c r="AD93" s="631"/>
      <c r="AE93" s="631"/>
      <c r="AF93" s="631"/>
      <c r="AG93" s="631"/>
      <c r="AH93" s="631"/>
      <c r="AI93" s="631"/>
      <c r="AJ93" s="631"/>
      <c r="AK93" s="631"/>
      <c r="AL93" s="631"/>
      <c r="AM93" s="631"/>
      <c r="AN93" s="631"/>
      <c r="AO93" s="631"/>
      <c r="AP93" s="631"/>
      <c r="AQ93" s="631"/>
      <c r="AR93" s="631"/>
      <c r="AS93" s="631"/>
      <c r="AT93" s="631"/>
      <c r="AU93" s="631"/>
      <c r="AV93" s="631"/>
      <c r="AW93" s="631"/>
      <c r="AX93" s="631"/>
      <c r="AY93" s="631"/>
      <c r="AZ93" s="631"/>
      <c r="BA93" s="631"/>
      <c r="BB93" s="628"/>
      <c r="BC93" s="125"/>
    </row>
    <row r="94" spans="5:56" x14ac:dyDescent="0.3">
      <c r="E94" s="779" t="s">
        <v>906</v>
      </c>
      <c r="F94" s="631"/>
      <c r="G94" s="631"/>
      <c r="H94" s="631"/>
      <c r="I94" s="631"/>
      <c r="J94" s="631"/>
      <c r="K94" s="631"/>
      <c r="L94" s="631"/>
      <c r="M94" s="631"/>
      <c r="N94" s="631"/>
      <c r="O94" s="631"/>
      <c r="P94" s="631"/>
      <c r="Q94" s="631"/>
      <c r="R94" s="631"/>
      <c r="S94" s="631"/>
      <c r="T94" s="631"/>
      <c r="U94" s="631"/>
      <c r="V94" s="631"/>
      <c r="W94" s="631"/>
      <c r="X94" s="631"/>
      <c r="Y94" s="631"/>
      <c r="Z94" s="631"/>
      <c r="AA94" s="631"/>
      <c r="AB94" s="631"/>
      <c r="AC94" s="631"/>
      <c r="AD94" s="631"/>
      <c r="AE94" s="631"/>
      <c r="AF94" s="631"/>
      <c r="AG94" s="631"/>
      <c r="AH94" s="631"/>
      <c r="AI94" s="631"/>
      <c r="AJ94" s="631"/>
      <c r="AK94" s="631"/>
      <c r="AL94" s="631"/>
      <c r="AM94" s="631"/>
      <c r="AN94" s="631"/>
      <c r="AO94" s="631"/>
      <c r="AP94" s="631"/>
      <c r="AQ94" s="631"/>
      <c r="AR94" s="631"/>
      <c r="AS94" s="631"/>
      <c r="AT94" s="631"/>
      <c r="AU94" s="631"/>
      <c r="AV94" s="631"/>
      <c r="AW94" s="631"/>
      <c r="AX94" s="631"/>
      <c r="AY94" s="631"/>
      <c r="AZ94" s="631"/>
      <c r="BA94" s="631"/>
      <c r="BB94" s="628"/>
      <c r="BC94" s="125"/>
    </row>
    <row r="95" spans="5:56" x14ac:dyDescent="0.3">
      <c r="E95" s="779" t="s">
        <v>1033</v>
      </c>
      <c r="F95" s="631"/>
      <c r="G95" s="631"/>
      <c r="H95" s="631"/>
      <c r="I95" s="631"/>
      <c r="J95" s="631"/>
      <c r="K95" s="631"/>
      <c r="L95" s="631"/>
      <c r="M95" s="631"/>
      <c r="N95" s="631"/>
      <c r="O95" s="631"/>
      <c r="P95" s="631"/>
      <c r="Q95" s="631"/>
      <c r="R95" s="631"/>
      <c r="S95" s="631"/>
      <c r="T95" s="631"/>
      <c r="U95" s="631"/>
      <c r="V95" s="631"/>
      <c r="W95" s="631"/>
      <c r="X95" s="631"/>
      <c r="Y95" s="631"/>
      <c r="Z95" s="631"/>
      <c r="AA95" s="631"/>
      <c r="AB95" s="631"/>
      <c r="AC95" s="631"/>
      <c r="AD95" s="631"/>
      <c r="AE95" s="631"/>
      <c r="AF95" s="631"/>
      <c r="AG95" s="631"/>
      <c r="AH95" s="631"/>
      <c r="AI95" s="631"/>
      <c r="AJ95" s="631"/>
      <c r="AK95" s="631"/>
      <c r="AL95" s="631"/>
      <c r="AM95" s="631"/>
      <c r="AN95" s="631"/>
      <c r="AO95" s="631"/>
      <c r="AP95" s="631"/>
      <c r="AQ95" s="631"/>
      <c r="AR95" s="631"/>
      <c r="AS95" s="631"/>
      <c r="AT95" s="631"/>
      <c r="AU95" s="631"/>
      <c r="AV95" s="631"/>
      <c r="AW95" s="631"/>
      <c r="AX95" s="631"/>
      <c r="AY95" s="631"/>
      <c r="AZ95" s="631"/>
      <c r="BA95" s="631"/>
      <c r="BB95" s="628"/>
      <c r="BC95" s="125"/>
    </row>
    <row r="96" spans="5:56" x14ac:dyDescent="0.3">
      <c r="E96" s="779" t="s">
        <v>1046</v>
      </c>
      <c r="F96" s="631"/>
      <c r="G96" s="631"/>
      <c r="H96" s="631"/>
      <c r="I96" s="631"/>
      <c r="J96" s="631"/>
      <c r="K96" s="631"/>
      <c r="L96" s="631"/>
      <c r="M96" s="631"/>
      <c r="N96" s="631"/>
      <c r="O96" s="631"/>
      <c r="P96" s="631"/>
      <c r="Q96" s="631"/>
      <c r="R96" s="631"/>
      <c r="S96" s="631"/>
      <c r="T96" s="631"/>
      <c r="U96" s="631"/>
      <c r="V96" s="631"/>
      <c r="W96" s="631"/>
      <c r="X96" s="631"/>
      <c r="Y96" s="631"/>
      <c r="Z96" s="631"/>
      <c r="AA96" s="631"/>
      <c r="AB96" s="631"/>
      <c r="AC96" s="631"/>
      <c r="AD96" s="631"/>
      <c r="AE96" s="631"/>
      <c r="AF96" s="631"/>
      <c r="AG96" s="631"/>
      <c r="AH96" s="631"/>
      <c r="AI96" s="631"/>
      <c r="AJ96" s="631"/>
      <c r="AK96" s="631"/>
      <c r="AL96" s="631"/>
      <c r="AM96" s="631"/>
      <c r="AN96" s="631"/>
      <c r="AO96" s="631"/>
      <c r="AP96" s="631"/>
      <c r="AQ96" s="631"/>
      <c r="AR96" s="631"/>
      <c r="AS96" s="631"/>
      <c r="AT96" s="631"/>
      <c r="AU96" s="631"/>
      <c r="AV96" s="631"/>
      <c r="AW96" s="631"/>
      <c r="AX96" s="631"/>
      <c r="AY96" s="631"/>
      <c r="AZ96" s="631"/>
      <c r="BA96" s="631"/>
      <c r="BB96" s="628"/>
    </row>
    <row r="97" spans="5:54" x14ac:dyDescent="0.3">
      <c r="E97" s="779" t="s">
        <v>1035</v>
      </c>
      <c r="F97" s="631"/>
      <c r="G97" s="631"/>
      <c r="H97" s="631"/>
      <c r="I97" s="631"/>
      <c r="J97" s="631"/>
      <c r="K97" s="631"/>
      <c r="L97" s="631"/>
      <c r="M97" s="631"/>
      <c r="N97" s="631"/>
      <c r="O97" s="631"/>
      <c r="P97" s="631"/>
      <c r="Q97" s="631"/>
      <c r="R97" s="631"/>
      <c r="S97" s="631"/>
      <c r="T97" s="631"/>
      <c r="U97" s="631"/>
      <c r="V97" s="631"/>
      <c r="W97" s="631"/>
      <c r="X97" s="631"/>
      <c r="Y97" s="631"/>
      <c r="Z97" s="631"/>
      <c r="AA97" s="631"/>
      <c r="AB97" s="631"/>
      <c r="AC97" s="631"/>
      <c r="AD97" s="631"/>
      <c r="AE97" s="631"/>
      <c r="AF97" s="631"/>
      <c r="AG97" s="631"/>
      <c r="AH97" s="631"/>
      <c r="AI97" s="631"/>
      <c r="AJ97" s="631"/>
      <c r="AK97" s="631"/>
      <c r="AL97" s="631"/>
      <c r="AM97" s="631"/>
      <c r="AN97" s="631"/>
      <c r="AO97" s="631"/>
      <c r="AP97" s="631"/>
      <c r="AQ97" s="631"/>
      <c r="AR97" s="631"/>
      <c r="AS97" s="631"/>
      <c r="AT97" s="631"/>
      <c r="AU97" s="631"/>
      <c r="AV97" s="631"/>
      <c r="AW97" s="631"/>
      <c r="AX97" s="631"/>
      <c r="AY97" s="631"/>
      <c r="AZ97" s="631"/>
      <c r="BA97" s="631"/>
      <c r="BB97" s="628"/>
    </row>
    <row r="98" spans="5:54" x14ac:dyDescent="0.3">
      <c r="E98" s="779" t="s">
        <v>1034</v>
      </c>
      <c r="F98" s="631"/>
      <c r="G98" s="631"/>
      <c r="H98" s="631"/>
      <c r="I98" s="631"/>
      <c r="J98" s="631"/>
      <c r="K98" s="631"/>
      <c r="L98" s="631"/>
      <c r="M98" s="631"/>
      <c r="N98" s="631"/>
      <c r="O98" s="631"/>
      <c r="P98" s="631"/>
      <c r="Q98" s="631"/>
      <c r="R98" s="631"/>
      <c r="S98" s="631"/>
      <c r="T98" s="631"/>
      <c r="U98" s="631"/>
      <c r="V98" s="631"/>
      <c r="W98" s="631"/>
      <c r="X98" s="631"/>
      <c r="Y98" s="631"/>
      <c r="Z98" s="631"/>
      <c r="AA98" s="631"/>
      <c r="AB98" s="631"/>
      <c r="AC98" s="631"/>
      <c r="AD98" s="631"/>
      <c r="AE98" s="631"/>
      <c r="AF98" s="631"/>
      <c r="AG98" s="631"/>
      <c r="AH98" s="631"/>
      <c r="AI98" s="631"/>
      <c r="AJ98" s="631"/>
      <c r="AK98" s="631"/>
      <c r="AL98" s="631"/>
      <c r="AM98" s="631"/>
      <c r="AN98" s="631"/>
      <c r="AO98" s="631"/>
      <c r="AP98" s="631"/>
      <c r="AQ98" s="631"/>
      <c r="AR98" s="631"/>
      <c r="AS98" s="631"/>
      <c r="AT98" s="631"/>
      <c r="AU98" s="631"/>
      <c r="AV98" s="631"/>
      <c r="AW98" s="631"/>
      <c r="AX98" s="631"/>
      <c r="AY98" s="631"/>
      <c r="AZ98" s="631"/>
      <c r="BA98" s="631"/>
      <c r="BB98" s="628"/>
    </row>
    <row r="99" spans="5:54" x14ac:dyDescent="0.3">
      <c r="E99" s="628"/>
      <c r="F99" s="631"/>
      <c r="G99" s="631"/>
      <c r="H99" s="631"/>
      <c r="I99" s="631"/>
      <c r="J99" s="631"/>
      <c r="K99" s="631"/>
      <c r="L99" s="631"/>
      <c r="M99" s="631"/>
      <c r="N99" s="631"/>
      <c r="O99" s="631"/>
      <c r="P99" s="631"/>
      <c r="Q99" s="631"/>
      <c r="R99" s="631"/>
      <c r="S99" s="631"/>
      <c r="T99" s="631"/>
      <c r="U99" s="631"/>
      <c r="V99" s="631"/>
      <c r="W99" s="631"/>
      <c r="X99" s="631"/>
      <c r="Y99" s="631"/>
      <c r="Z99" s="631"/>
      <c r="AA99" s="631"/>
      <c r="AB99" s="631"/>
      <c r="AC99" s="631"/>
      <c r="AD99" s="631"/>
      <c r="AE99" s="631"/>
      <c r="AF99" s="631"/>
      <c r="AG99" s="631"/>
      <c r="AH99" s="631"/>
      <c r="AI99" s="631"/>
      <c r="AJ99" s="631"/>
      <c r="AK99" s="631"/>
      <c r="AL99" s="631"/>
      <c r="AM99" s="631"/>
      <c r="AN99" s="631"/>
      <c r="AO99" s="631"/>
      <c r="AP99" s="631"/>
      <c r="AQ99" s="631"/>
      <c r="AR99" s="631"/>
      <c r="AS99" s="631"/>
      <c r="AT99" s="631"/>
      <c r="AU99" s="631"/>
      <c r="AV99" s="631"/>
      <c r="AW99" s="631"/>
      <c r="AX99" s="631"/>
      <c r="AY99" s="631"/>
      <c r="AZ99" s="631"/>
      <c r="BA99" s="631"/>
      <c r="BB99" s="628"/>
    </row>
    <row r="100" spans="5:54" ht="18" customHeight="1" x14ac:dyDescent="0.3">
      <c r="E100" s="627" t="s">
        <v>907</v>
      </c>
      <c r="F100" s="631"/>
      <c r="G100" s="631"/>
      <c r="H100" s="631"/>
      <c r="I100" s="631"/>
      <c r="J100" s="631"/>
      <c r="K100" s="631"/>
      <c r="L100" s="631"/>
      <c r="M100" s="631"/>
      <c r="N100" s="631"/>
      <c r="O100" s="631"/>
      <c r="P100" s="631"/>
      <c r="Q100" s="631"/>
      <c r="R100" s="631"/>
      <c r="S100" s="631"/>
      <c r="T100" s="631"/>
      <c r="U100" s="631"/>
      <c r="V100" s="631"/>
      <c r="W100" s="631"/>
      <c r="X100" s="631"/>
      <c r="Y100" s="631"/>
      <c r="Z100" s="631"/>
      <c r="AA100" s="631"/>
      <c r="AB100" s="631"/>
      <c r="AC100" s="631"/>
      <c r="AD100" s="631"/>
      <c r="AE100" s="631"/>
      <c r="AF100" s="631"/>
      <c r="AG100" s="631"/>
      <c r="AH100" s="631"/>
      <c r="AI100" s="631"/>
      <c r="AJ100" s="631"/>
      <c r="AK100" s="631"/>
      <c r="AL100" s="631"/>
      <c r="AM100" s="631"/>
      <c r="AN100" s="631"/>
      <c r="AO100" s="631"/>
      <c r="AP100" s="631"/>
      <c r="AQ100" s="631"/>
      <c r="AR100" s="631"/>
      <c r="AS100" s="631"/>
      <c r="AT100" s="631"/>
      <c r="AU100" s="631"/>
      <c r="AV100" s="631"/>
      <c r="AW100" s="631"/>
      <c r="AX100" s="631"/>
      <c r="AY100" s="631"/>
      <c r="AZ100" s="631"/>
      <c r="BA100" s="631"/>
      <c r="BB100" s="628"/>
    </row>
    <row r="101" spans="5:54" x14ac:dyDescent="0.3">
      <c r="E101" s="1641" t="s">
        <v>1022</v>
      </c>
      <c r="F101" s="1641"/>
      <c r="G101" s="1641"/>
      <c r="H101" s="1641"/>
      <c r="I101" s="1641"/>
      <c r="J101" s="1641"/>
      <c r="K101" s="1641"/>
      <c r="L101" s="1641"/>
      <c r="M101" s="1641"/>
      <c r="N101" s="1641"/>
      <c r="O101" s="1641"/>
      <c r="P101" s="1641"/>
      <c r="Q101" s="1641"/>
      <c r="R101" s="1641"/>
      <c r="S101" s="1641"/>
      <c r="T101" s="1641"/>
      <c r="U101" s="1641"/>
      <c r="V101" s="1641"/>
      <c r="W101" s="1641"/>
      <c r="X101" s="1641"/>
      <c r="Y101" s="1641"/>
      <c r="Z101" s="1641"/>
      <c r="AA101" s="1641"/>
      <c r="AB101" s="1641"/>
      <c r="AC101" s="1641"/>
      <c r="AD101" s="1641"/>
      <c r="AE101" s="1641"/>
      <c r="AF101" s="1641"/>
      <c r="AG101" s="1641"/>
      <c r="AH101" s="1641"/>
      <c r="AI101" s="1641"/>
      <c r="AJ101" s="1641"/>
      <c r="AK101" s="1641"/>
      <c r="AL101" s="1641"/>
      <c r="AM101" s="1641"/>
      <c r="AN101" s="1641"/>
      <c r="AO101" s="1641"/>
      <c r="AP101" s="1641"/>
      <c r="AQ101" s="1641"/>
      <c r="AR101" s="1641"/>
      <c r="AS101" s="1641"/>
      <c r="AT101" s="1641"/>
      <c r="AU101" s="1641"/>
      <c r="AV101" s="1641"/>
      <c r="AW101" s="1641"/>
      <c r="AX101" s="1641"/>
      <c r="AY101" s="1641"/>
      <c r="AZ101" s="1641"/>
      <c r="BA101" s="1641"/>
      <c r="BB101" s="1641"/>
    </row>
    <row r="102" spans="5:54" x14ac:dyDescent="0.3">
      <c r="E102" s="1640" t="s">
        <v>1023</v>
      </c>
      <c r="F102" s="1640"/>
      <c r="G102" s="1640"/>
      <c r="H102" s="1640"/>
      <c r="I102" s="1640"/>
      <c r="J102" s="1640"/>
      <c r="K102" s="1640"/>
      <c r="L102" s="1640"/>
      <c r="M102" s="1640"/>
      <c r="N102" s="1640"/>
      <c r="O102" s="1640"/>
      <c r="P102" s="1640"/>
      <c r="Q102" s="1640"/>
      <c r="R102" s="1640"/>
      <c r="S102" s="1640"/>
      <c r="T102" s="1640"/>
      <c r="U102" s="1640"/>
      <c r="V102" s="1640"/>
      <c r="W102" s="1640"/>
      <c r="X102" s="1640"/>
      <c r="Y102" s="1640"/>
      <c r="Z102" s="1640"/>
      <c r="AA102" s="1640"/>
      <c r="AB102" s="1640"/>
      <c r="AC102" s="1640"/>
      <c r="AD102" s="1640"/>
      <c r="AE102" s="1640"/>
      <c r="AF102" s="1640"/>
      <c r="AG102" s="1640"/>
      <c r="AH102" s="1640"/>
      <c r="AI102" s="1640"/>
      <c r="AJ102" s="1640"/>
      <c r="AK102" s="1640"/>
      <c r="AL102" s="1640"/>
      <c r="AM102" s="1640"/>
      <c r="AN102" s="1640"/>
      <c r="AO102" s="1640"/>
      <c r="AP102" s="1640"/>
      <c r="AQ102" s="1640"/>
      <c r="AR102" s="1640"/>
      <c r="AS102" s="1640"/>
      <c r="AT102" s="1640"/>
      <c r="AU102" s="1640"/>
      <c r="AV102" s="1640"/>
      <c r="AW102" s="1640"/>
      <c r="AX102" s="1640"/>
      <c r="AY102" s="1640"/>
      <c r="AZ102" s="1640"/>
      <c r="BA102" s="1640"/>
      <c r="BB102" s="1640"/>
    </row>
    <row r="103" spans="5:54" x14ac:dyDescent="0.3">
      <c r="E103" s="1640"/>
      <c r="F103" s="1640"/>
      <c r="G103" s="1640"/>
      <c r="H103" s="1640"/>
      <c r="I103" s="1640"/>
      <c r="J103" s="1640"/>
      <c r="K103" s="1640"/>
      <c r="L103" s="1640"/>
      <c r="M103" s="1640"/>
      <c r="N103" s="1640"/>
      <c r="O103" s="1640"/>
      <c r="P103" s="1640"/>
      <c r="Q103" s="1640"/>
      <c r="R103" s="1640"/>
      <c r="S103" s="1640"/>
      <c r="T103" s="1640"/>
      <c r="U103" s="1640"/>
      <c r="V103" s="1640"/>
      <c r="W103" s="1640"/>
      <c r="X103" s="1640"/>
      <c r="Y103" s="1640"/>
      <c r="Z103" s="1640"/>
      <c r="AA103" s="1640"/>
      <c r="AB103" s="1640"/>
      <c r="AC103" s="1640"/>
      <c r="AD103" s="1640"/>
      <c r="AE103" s="1640"/>
      <c r="AF103" s="1640"/>
      <c r="AG103" s="1640"/>
      <c r="AH103" s="1640"/>
      <c r="AI103" s="1640"/>
      <c r="AJ103" s="1640"/>
      <c r="AK103" s="1640"/>
      <c r="AL103" s="1640"/>
      <c r="AM103" s="1640"/>
      <c r="AN103" s="1640"/>
      <c r="AO103" s="1640"/>
      <c r="AP103" s="1640"/>
      <c r="AQ103" s="1640"/>
      <c r="AR103" s="1640"/>
      <c r="AS103" s="1640"/>
      <c r="AT103" s="1640"/>
      <c r="AU103" s="1640"/>
      <c r="AV103" s="1640"/>
      <c r="AW103" s="1640"/>
      <c r="AX103" s="1640"/>
      <c r="AY103" s="1640"/>
      <c r="AZ103" s="1640"/>
      <c r="BA103" s="1640"/>
      <c r="BB103" s="1640"/>
    </row>
    <row r="104" spans="5:54" x14ac:dyDescent="0.3">
      <c r="E104" s="780" t="s">
        <v>908</v>
      </c>
      <c r="F104" s="778"/>
      <c r="G104" s="778"/>
      <c r="H104" s="778"/>
      <c r="I104" s="778"/>
      <c r="J104" s="778"/>
      <c r="K104" s="778"/>
      <c r="L104" s="778"/>
      <c r="M104" s="778"/>
      <c r="N104" s="778"/>
      <c r="O104" s="778"/>
      <c r="P104" s="778"/>
      <c r="Q104" s="778"/>
      <c r="R104" s="778"/>
      <c r="S104" s="778"/>
      <c r="T104" s="778"/>
      <c r="U104" s="778"/>
      <c r="V104" s="778"/>
      <c r="W104" s="778"/>
      <c r="X104" s="778"/>
      <c r="Y104" s="778"/>
      <c r="Z104" s="778"/>
      <c r="AA104" s="778"/>
      <c r="AB104" s="778"/>
      <c r="AC104" s="778"/>
      <c r="AD104" s="778"/>
      <c r="AE104" s="778"/>
      <c r="AF104" s="778"/>
      <c r="AG104" s="778"/>
      <c r="AH104" s="778"/>
      <c r="AI104" s="778"/>
      <c r="AJ104" s="778"/>
      <c r="AK104" s="778"/>
      <c r="AL104" s="778"/>
      <c r="AM104" s="778"/>
      <c r="AN104" s="778"/>
      <c r="AO104" s="778"/>
      <c r="AP104" s="778"/>
      <c r="AQ104" s="778"/>
      <c r="AR104" s="778"/>
      <c r="AS104" s="778"/>
      <c r="AT104" s="778"/>
      <c r="AU104" s="778"/>
      <c r="AV104" s="778"/>
      <c r="AW104" s="628"/>
      <c r="AX104" s="628"/>
      <c r="AY104" s="628"/>
      <c r="AZ104" s="628"/>
      <c r="BA104" s="628"/>
      <c r="BB104" s="628"/>
    </row>
    <row r="105" spans="5:54" x14ac:dyDescent="0.3">
      <c r="E105" s="780" t="s">
        <v>909</v>
      </c>
      <c r="F105" s="778"/>
      <c r="G105" s="778"/>
      <c r="H105" s="778"/>
      <c r="I105" s="778"/>
      <c r="J105" s="778"/>
      <c r="K105" s="778"/>
      <c r="L105" s="778"/>
      <c r="M105" s="778"/>
      <c r="N105" s="778"/>
      <c r="O105" s="778"/>
      <c r="P105" s="778"/>
      <c r="Q105" s="778"/>
      <c r="R105" s="778"/>
      <c r="S105" s="778"/>
      <c r="T105" s="778"/>
      <c r="U105" s="778"/>
      <c r="V105" s="778"/>
      <c r="W105" s="778"/>
      <c r="X105" s="778"/>
      <c r="Y105" s="778"/>
      <c r="Z105" s="778"/>
      <c r="AA105" s="778"/>
      <c r="AB105" s="778"/>
      <c r="AC105" s="778"/>
      <c r="AD105" s="778"/>
      <c r="AE105" s="778"/>
      <c r="AF105" s="778"/>
      <c r="AG105" s="778"/>
      <c r="AH105" s="778"/>
      <c r="AI105" s="778"/>
      <c r="AJ105" s="778"/>
      <c r="AK105" s="778"/>
      <c r="AL105" s="778"/>
      <c r="AM105" s="778"/>
      <c r="AN105" s="778"/>
      <c r="AO105" s="778"/>
      <c r="AP105" s="778"/>
      <c r="AQ105" s="778"/>
      <c r="AR105" s="778"/>
      <c r="AS105" s="778"/>
      <c r="AT105" s="778"/>
      <c r="AU105" s="778"/>
      <c r="AV105" s="778"/>
      <c r="AW105" s="628"/>
      <c r="AX105" s="628"/>
      <c r="AY105" s="628"/>
      <c r="AZ105" s="628"/>
      <c r="BA105" s="628"/>
      <c r="BB105" s="628"/>
    </row>
    <row r="107" spans="5:54" ht="18" customHeight="1" x14ac:dyDescent="0.3">
      <c r="E107" s="111" t="s">
        <v>910</v>
      </c>
    </row>
    <row r="108" spans="5:54" ht="14.4" customHeight="1" x14ac:dyDescent="0.3">
      <c r="E108" s="1636" t="s">
        <v>1026</v>
      </c>
      <c r="F108" s="1636"/>
      <c r="G108" s="1636"/>
      <c r="H108" s="1636"/>
      <c r="I108" s="1636"/>
      <c r="J108" s="1636"/>
      <c r="K108" s="1636"/>
      <c r="L108" s="1636"/>
      <c r="M108" s="1636"/>
      <c r="N108" s="1636"/>
      <c r="O108" s="1636"/>
      <c r="P108" s="1636"/>
      <c r="Q108" s="1636"/>
      <c r="R108" s="1636"/>
      <c r="S108" s="1636"/>
      <c r="T108" s="1636"/>
      <c r="U108" s="1636"/>
      <c r="V108" s="1636"/>
      <c r="W108" s="1636"/>
      <c r="X108" s="1636"/>
      <c r="Y108" s="1636"/>
      <c r="Z108" s="1636"/>
      <c r="AA108" s="1636"/>
      <c r="AB108" s="1636"/>
      <c r="AC108" s="1636"/>
      <c r="AD108" s="1636"/>
      <c r="AE108" s="1636"/>
      <c r="AF108" s="1636"/>
      <c r="AG108" s="1636"/>
      <c r="AH108" s="1636"/>
      <c r="AI108" s="1636"/>
      <c r="AJ108" s="1636"/>
      <c r="AK108" s="1636"/>
      <c r="AL108" s="1636"/>
      <c r="AM108" s="1636"/>
      <c r="AN108" s="1636"/>
      <c r="AO108" s="1636"/>
      <c r="AP108" s="1636"/>
      <c r="AQ108" s="1636"/>
      <c r="AR108" s="1636"/>
      <c r="AS108" s="1636"/>
      <c r="AT108" s="1636"/>
      <c r="AU108" s="1636"/>
      <c r="AV108" s="1636"/>
      <c r="AW108" s="1636"/>
      <c r="AX108" s="1636"/>
      <c r="AY108" s="1636"/>
      <c r="AZ108" s="1636"/>
      <c r="BA108" s="1636"/>
      <c r="BB108" s="1636"/>
    </row>
    <row r="109" spans="5:54" x14ac:dyDescent="0.3">
      <c r="E109" s="1636"/>
      <c r="F109" s="1636"/>
      <c r="G109" s="1636"/>
      <c r="H109" s="1636"/>
      <c r="I109" s="1636"/>
      <c r="J109" s="1636"/>
      <c r="K109" s="1636"/>
      <c r="L109" s="1636"/>
      <c r="M109" s="1636"/>
      <c r="N109" s="1636"/>
      <c r="O109" s="1636"/>
      <c r="P109" s="1636"/>
      <c r="Q109" s="1636"/>
      <c r="R109" s="1636"/>
      <c r="S109" s="1636"/>
      <c r="T109" s="1636"/>
      <c r="U109" s="1636"/>
      <c r="V109" s="1636"/>
      <c r="W109" s="1636"/>
      <c r="X109" s="1636"/>
      <c r="Y109" s="1636"/>
      <c r="Z109" s="1636"/>
      <c r="AA109" s="1636"/>
      <c r="AB109" s="1636"/>
      <c r="AC109" s="1636"/>
      <c r="AD109" s="1636"/>
      <c r="AE109" s="1636"/>
      <c r="AF109" s="1636"/>
      <c r="AG109" s="1636"/>
      <c r="AH109" s="1636"/>
      <c r="AI109" s="1636"/>
      <c r="AJ109" s="1636"/>
      <c r="AK109" s="1636"/>
      <c r="AL109" s="1636"/>
      <c r="AM109" s="1636"/>
      <c r="AN109" s="1636"/>
      <c r="AO109" s="1636"/>
      <c r="AP109" s="1636"/>
      <c r="AQ109" s="1636"/>
      <c r="AR109" s="1636"/>
      <c r="AS109" s="1636"/>
      <c r="AT109" s="1636"/>
      <c r="AU109" s="1636"/>
      <c r="AV109" s="1636"/>
      <c r="AW109" s="1636"/>
      <c r="AX109" s="1636"/>
      <c r="AY109" s="1636"/>
      <c r="AZ109" s="1636"/>
      <c r="BA109" s="1636"/>
      <c r="BB109" s="1636"/>
    </row>
    <row r="110" spans="5:54" x14ac:dyDescent="0.3">
      <c r="E110" s="1636"/>
      <c r="F110" s="1636"/>
      <c r="G110" s="1636"/>
      <c r="H110" s="1636"/>
      <c r="I110" s="1636"/>
      <c r="J110" s="1636"/>
      <c r="K110" s="1636"/>
      <c r="L110" s="1636"/>
      <c r="M110" s="1636"/>
      <c r="N110" s="1636"/>
      <c r="O110" s="1636"/>
      <c r="P110" s="1636"/>
      <c r="Q110" s="1636"/>
      <c r="R110" s="1636"/>
      <c r="S110" s="1636"/>
      <c r="T110" s="1636"/>
      <c r="U110" s="1636"/>
      <c r="V110" s="1636"/>
      <c r="W110" s="1636"/>
      <c r="X110" s="1636"/>
      <c r="Y110" s="1636"/>
      <c r="Z110" s="1636"/>
      <c r="AA110" s="1636"/>
      <c r="AB110" s="1636"/>
      <c r="AC110" s="1636"/>
      <c r="AD110" s="1636"/>
      <c r="AE110" s="1636"/>
      <c r="AF110" s="1636"/>
      <c r="AG110" s="1636"/>
      <c r="AH110" s="1636"/>
      <c r="AI110" s="1636"/>
      <c r="AJ110" s="1636"/>
      <c r="AK110" s="1636"/>
      <c r="AL110" s="1636"/>
      <c r="AM110" s="1636"/>
      <c r="AN110" s="1636"/>
      <c r="AO110" s="1636"/>
      <c r="AP110" s="1636"/>
      <c r="AQ110" s="1636"/>
      <c r="AR110" s="1636"/>
      <c r="AS110" s="1636"/>
      <c r="AT110" s="1636"/>
      <c r="AU110" s="1636"/>
      <c r="AV110" s="1636"/>
      <c r="AW110" s="1636"/>
      <c r="AX110" s="1636"/>
      <c r="AY110" s="1636"/>
      <c r="AZ110" s="1636"/>
      <c r="BA110" s="1636"/>
      <c r="BB110" s="1636"/>
    </row>
    <row r="111" spans="5:54" x14ac:dyDescent="0.3">
      <c r="E111" s="122"/>
      <c r="F111" s="122"/>
      <c r="G111" s="122"/>
      <c r="H111" s="122"/>
      <c r="I111" s="122"/>
      <c r="J111" s="122"/>
      <c r="K111" s="122"/>
      <c r="L111" s="122"/>
      <c r="M111" s="122"/>
      <c r="N111" s="122"/>
      <c r="O111" s="122"/>
      <c r="P111" s="122"/>
      <c r="Q111" s="122"/>
      <c r="R111" s="122"/>
      <c r="S111" s="122"/>
      <c r="T111" s="122"/>
      <c r="U111" s="122"/>
      <c r="V111" s="122"/>
      <c r="W111" s="122"/>
      <c r="X111" s="122"/>
      <c r="Y111" s="122"/>
      <c r="Z111" s="122"/>
      <c r="AA111" s="122"/>
      <c r="AB111" s="122"/>
      <c r="AC111" s="122"/>
      <c r="AD111" s="122"/>
      <c r="AE111" s="122"/>
      <c r="AF111" s="122"/>
      <c r="AG111" s="122"/>
      <c r="AH111" s="122"/>
      <c r="AI111" s="122"/>
      <c r="AJ111" s="122"/>
      <c r="AK111" s="122"/>
      <c r="AL111" s="122"/>
      <c r="AM111" s="122"/>
      <c r="AN111" s="122"/>
      <c r="AO111" s="122"/>
      <c r="AP111" s="122"/>
      <c r="AQ111" s="122"/>
      <c r="AR111" s="122"/>
      <c r="AS111" s="122"/>
      <c r="AT111" s="122"/>
      <c r="AU111" s="122"/>
      <c r="AV111" s="122"/>
      <c r="AW111" s="122"/>
      <c r="AX111" s="122"/>
      <c r="AY111" s="122"/>
      <c r="AZ111" s="122"/>
      <c r="BA111" s="122"/>
      <c r="BB111" s="122"/>
    </row>
  </sheetData>
  <sheetProtection algorithmName="SHA-512" hashValue="xMUS7xa0mLNjiT/jI35ksxdyU3b3SD1bHSl0qYIoSxDMRjLUXieniFXOcDMl6D4Xpp/j56DuIIQfsWUBJd7Neg==" saltValue="zCAjvD5b35NUv73kusFpaA==" spinCount="100000" sheet="1" objects="1" scenarios="1"/>
  <mergeCells count="28">
    <mergeCell ref="BF22:CE22"/>
    <mergeCell ref="E29:BB29"/>
    <mergeCell ref="E38:BB38"/>
    <mergeCell ref="E76:BB76"/>
    <mergeCell ref="G2:AZ2"/>
    <mergeCell ref="E20:BB20"/>
    <mergeCell ref="E5:BB6"/>
    <mergeCell ref="E16:BB18"/>
    <mergeCell ref="E3:BB3"/>
    <mergeCell ref="F65:BB65"/>
    <mergeCell ref="F43:BB45"/>
    <mergeCell ref="E55:BB55"/>
    <mergeCell ref="F73:BA74"/>
    <mergeCell ref="E108:BB110"/>
    <mergeCell ref="E21:BB21"/>
    <mergeCell ref="E30:BB31"/>
    <mergeCell ref="E47:BB48"/>
    <mergeCell ref="E56:BB58"/>
    <mergeCell ref="E68:BB70"/>
    <mergeCell ref="E82:BB83"/>
    <mergeCell ref="E87:BB88"/>
    <mergeCell ref="E89:BB90"/>
    <mergeCell ref="E102:BB103"/>
    <mergeCell ref="E101:BB101"/>
    <mergeCell ref="E85:BB85"/>
    <mergeCell ref="E50:BB50"/>
    <mergeCell ref="E62:BB62"/>
    <mergeCell ref="E67:BB67"/>
  </mergeCells>
  <printOptions horizontalCentered="1"/>
  <pageMargins left="0.7" right="0.7" top="0.75" bottom="0.75" header="0.3" footer="0.3"/>
  <pageSetup orientation="portrait" r:id="rId1"/>
  <headerFooter>
    <oddHeader>&amp;C&amp;G</oddHeader>
  </headerFooter>
  <rowBreaks count="2" manualBreakCount="2">
    <brk id="37" max="16383" man="1"/>
    <brk id="75" max="16383" man="1"/>
  </rowBreaks>
  <drawing r:id="rId2"/>
  <legacyDrawingHF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07B52-64CD-4226-AECB-E76ACE760AC7}">
  <sheetPr codeName="Sheet63">
    <tabColor theme="2" tint="-0.89999084444715716"/>
    <pageSetUpPr fitToPage="1"/>
  </sheetPr>
  <dimension ref="A1:BT58"/>
  <sheetViews>
    <sheetView showGridLines="0" showRowColHeaders="0" zoomScaleNormal="100" workbookViewId="0"/>
  </sheetViews>
  <sheetFormatPr defaultRowHeight="14.4" x14ac:dyDescent="0.3"/>
  <cols>
    <col min="1" max="1" width="2.6640625" customWidth="1"/>
    <col min="2" max="2" width="27.6640625" customWidth="1"/>
    <col min="3" max="3" width="2.6640625" customWidth="1"/>
    <col min="4" max="64" width="1.6640625" customWidth="1"/>
    <col min="72" max="72" width="12.44140625" hidden="1" customWidth="1"/>
  </cols>
  <sheetData>
    <row r="1" spans="1:72" x14ac:dyDescent="0.3">
      <c r="A1" s="9"/>
    </row>
    <row r="2" spans="1:72" ht="16.2" thickBot="1" x14ac:dyDescent="0.35">
      <c r="BM2" s="1655"/>
      <c r="BN2" s="1655"/>
      <c r="BO2" s="1655"/>
      <c r="BP2" s="1655"/>
    </row>
    <row r="3" spans="1:72" ht="24" thickBot="1" x14ac:dyDescent="0.5">
      <c r="E3" s="1658" t="s">
        <v>377</v>
      </c>
      <c r="F3" s="1659"/>
      <c r="G3" s="1659"/>
      <c r="H3" s="1659"/>
      <c r="I3" s="1659"/>
      <c r="J3" s="1659"/>
      <c r="K3" s="1659"/>
      <c r="L3" s="1659"/>
      <c r="M3" s="1659"/>
      <c r="N3" s="1659"/>
      <c r="O3" s="1659"/>
      <c r="P3" s="1659"/>
      <c r="Q3" s="1659"/>
      <c r="R3" s="1659"/>
      <c r="S3" s="1659"/>
      <c r="T3" s="1659"/>
      <c r="U3" s="1659"/>
      <c r="V3" s="1659"/>
      <c r="W3" s="1659"/>
      <c r="X3" s="1659"/>
      <c r="Y3" s="1659"/>
      <c r="Z3" s="1659"/>
      <c r="AA3" s="1659"/>
      <c r="AB3" s="1659"/>
      <c r="AC3" s="1659"/>
      <c r="AD3" s="1659"/>
      <c r="AE3" s="1659"/>
      <c r="AF3" s="1659"/>
      <c r="AG3" s="1659"/>
      <c r="AH3" s="1659"/>
      <c r="AI3" s="1659"/>
      <c r="AJ3" s="1659"/>
      <c r="AK3" s="1659"/>
      <c r="AL3" s="1659"/>
      <c r="AM3" s="1659"/>
      <c r="AN3" s="1659"/>
      <c r="AO3" s="1659"/>
      <c r="AP3" s="1659"/>
      <c r="AQ3" s="1659"/>
      <c r="AR3" s="1659"/>
      <c r="AS3" s="1659"/>
      <c r="AT3" s="1659"/>
      <c r="AU3" s="1659"/>
      <c r="AV3" s="1659"/>
      <c r="AW3" s="1659"/>
      <c r="AX3" s="1659"/>
      <c r="AY3" s="1659"/>
      <c r="AZ3" s="1659"/>
      <c r="BA3" s="1659"/>
      <c r="BB3" s="1659"/>
      <c r="BC3" s="1659"/>
      <c r="BD3" s="1659"/>
      <c r="BE3" s="1659"/>
      <c r="BF3" s="1660"/>
    </row>
    <row r="4" spans="1:72" ht="18" x14ac:dyDescent="0.35">
      <c r="E4" s="652"/>
      <c r="F4" s="1661" t="s">
        <v>378</v>
      </c>
      <c r="G4" s="1661"/>
      <c r="H4" s="1661"/>
      <c r="I4" s="1661"/>
      <c r="J4" s="1661"/>
      <c r="K4" s="1661"/>
      <c r="L4" s="1661"/>
      <c r="M4" s="1661"/>
      <c r="N4" s="1661"/>
      <c r="O4" s="1661"/>
      <c r="P4" s="1661"/>
      <c r="Q4" s="1661"/>
      <c r="R4" s="1661"/>
      <c r="S4" s="1661"/>
      <c r="T4" s="1661"/>
      <c r="U4" s="1661"/>
      <c r="V4" s="1661"/>
      <c r="W4" s="1661"/>
      <c r="X4" s="1661"/>
      <c r="Y4" s="1661"/>
      <c r="Z4" s="1661"/>
      <c r="AA4" s="1661"/>
      <c r="AB4" s="1661"/>
      <c r="AC4" s="1661"/>
      <c r="AD4" s="1661"/>
      <c r="AE4" s="1661"/>
      <c r="AF4" s="1661"/>
      <c r="AG4" s="1661"/>
      <c r="AH4" s="1661"/>
      <c r="AI4" s="1661"/>
      <c r="AJ4" s="1661"/>
      <c r="AK4" s="1661"/>
      <c r="AL4" s="1661"/>
      <c r="AM4" s="1661"/>
      <c r="AN4" s="1661"/>
      <c r="AO4" s="1661"/>
      <c r="AP4" s="1661"/>
      <c r="AQ4" s="1661"/>
      <c r="AR4" s="1661"/>
      <c r="AS4" s="1661"/>
      <c r="AT4" s="1661"/>
      <c r="AU4" s="1661"/>
      <c r="AV4" s="1661"/>
      <c r="AW4" s="1661"/>
      <c r="AX4" s="1661"/>
      <c r="AY4" s="1661"/>
      <c r="AZ4" s="1661"/>
      <c r="BA4" s="1661"/>
      <c r="BB4" s="1661"/>
      <c r="BC4" s="1661"/>
      <c r="BD4" s="1661"/>
      <c r="BE4" s="1661"/>
      <c r="BF4" s="653"/>
    </row>
    <row r="5" spans="1:72" ht="18.600000000000001" thickBot="1" x14ac:dyDescent="0.4">
      <c r="E5" s="729"/>
      <c r="F5" s="1662"/>
      <c r="G5" s="1662"/>
      <c r="H5" s="1662"/>
      <c r="I5" s="1662"/>
      <c r="J5" s="1662"/>
      <c r="K5" s="1662"/>
      <c r="L5" s="1662"/>
      <c r="M5" s="1662"/>
      <c r="N5" s="1662"/>
      <c r="O5" s="1662"/>
      <c r="P5" s="1662"/>
      <c r="Q5" s="1662"/>
      <c r="R5" s="1662"/>
      <c r="S5" s="1662"/>
      <c r="T5" s="1662"/>
      <c r="U5" s="1662"/>
      <c r="V5" s="1662"/>
      <c r="W5" s="1662"/>
      <c r="X5" s="1662"/>
      <c r="Y5" s="1662"/>
      <c r="Z5" s="1662"/>
      <c r="AA5" s="1662"/>
      <c r="AB5" s="1662"/>
      <c r="AC5" s="1662"/>
      <c r="AD5" s="1662"/>
      <c r="AE5" s="1662"/>
      <c r="AF5" s="1662"/>
      <c r="AG5" s="1662"/>
      <c r="AH5" s="1662"/>
      <c r="AI5" s="1662"/>
      <c r="AJ5" s="1662"/>
      <c r="AK5" s="1662"/>
      <c r="AL5" s="1662"/>
      <c r="AM5" s="1662"/>
      <c r="AN5" s="1662"/>
      <c r="AO5" s="1662"/>
      <c r="AP5" s="1662"/>
      <c r="AQ5" s="1662"/>
      <c r="AR5" s="1662"/>
      <c r="AS5" s="1662"/>
      <c r="AT5" s="1662"/>
      <c r="AU5" s="1662"/>
      <c r="AV5" s="1662"/>
      <c r="AW5" s="1662"/>
      <c r="AX5" s="1662"/>
      <c r="AY5" s="1662"/>
      <c r="AZ5" s="1662"/>
      <c r="BA5" s="1662"/>
      <c r="BB5" s="1662"/>
      <c r="BC5" s="1662"/>
      <c r="BD5" s="1662"/>
      <c r="BE5" s="1662"/>
      <c r="BF5" s="730"/>
    </row>
    <row r="6" spans="1:72" x14ac:dyDescent="0.3">
      <c r="E6" s="22"/>
      <c r="BF6" s="23"/>
    </row>
    <row r="7" spans="1:72" ht="18" x14ac:dyDescent="0.35">
      <c r="E7" s="22"/>
      <c r="F7" s="97" t="s">
        <v>379</v>
      </c>
      <c r="G7" s="97"/>
      <c r="H7" s="97"/>
      <c r="I7" s="97"/>
      <c r="J7" s="97"/>
      <c r="K7" s="97"/>
      <c r="L7" s="97"/>
      <c r="M7" s="495"/>
      <c r="N7" s="495"/>
      <c r="BF7" s="23"/>
    </row>
    <row r="8" spans="1:72" ht="18" x14ac:dyDescent="0.35">
      <c r="E8" s="22"/>
      <c r="F8" s="495"/>
      <c r="G8" s="495"/>
      <c r="H8" s="495"/>
      <c r="I8" s="495"/>
      <c r="J8" s="495"/>
      <c r="K8" s="495"/>
      <c r="L8" s="495"/>
      <c r="M8" s="495"/>
      <c r="N8" s="495"/>
      <c r="BF8" s="23"/>
      <c r="BT8" t="s">
        <v>40</v>
      </c>
    </row>
    <row r="9" spans="1:72" ht="18" x14ac:dyDescent="0.3">
      <c r="E9" s="22"/>
      <c r="F9" s="1656" t="s">
        <v>380</v>
      </c>
      <c r="G9" s="1656"/>
      <c r="H9" s="1656"/>
      <c r="I9" s="1656"/>
      <c r="J9" s="1656"/>
      <c r="K9" s="1656"/>
      <c r="L9" s="1656"/>
      <c r="M9" s="1656"/>
      <c r="N9" s="1656"/>
      <c r="O9" s="1657"/>
      <c r="P9" s="1657"/>
      <c r="Q9" s="1657"/>
      <c r="R9" s="1657"/>
      <c r="BF9" s="23"/>
      <c r="BT9" t="s">
        <v>41</v>
      </c>
    </row>
    <row r="10" spans="1:72" ht="18.600000000000001" thickBot="1" x14ac:dyDescent="0.4">
      <c r="E10" s="22"/>
      <c r="F10" s="495"/>
      <c r="G10" s="495"/>
      <c r="H10" s="495"/>
      <c r="I10" s="495"/>
      <c r="J10" s="495"/>
      <c r="K10" s="495"/>
      <c r="L10" s="495"/>
      <c r="M10" s="495"/>
      <c r="N10" s="495"/>
      <c r="O10" s="495"/>
      <c r="P10" s="495"/>
      <c r="Q10" s="495"/>
      <c r="R10" s="495"/>
      <c r="AA10" s="495"/>
      <c r="AB10" s="495"/>
      <c r="AC10" s="495"/>
      <c r="AD10" s="495"/>
      <c r="AE10" s="495"/>
      <c r="AF10" s="495"/>
      <c r="AG10" s="495"/>
      <c r="AH10" s="495"/>
      <c r="AI10" s="495"/>
      <c r="AJ10" s="495"/>
      <c r="AK10" s="495"/>
      <c r="AL10" s="495"/>
      <c r="AM10" s="495"/>
      <c r="AN10" s="495"/>
      <c r="BF10" s="23"/>
    </row>
    <row r="11" spans="1:72" ht="18" x14ac:dyDescent="0.3">
      <c r="E11" s="22"/>
      <c r="F11" s="1656" t="s">
        <v>381</v>
      </c>
      <c r="G11" s="1656"/>
      <c r="H11" s="1656"/>
      <c r="I11" s="1656"/>
      <c r="J11" s="1656"/>
      <c r="K11" s="1656"/>
      <c r="L11" s="1656"/>
      <c r="M11" s="1656"/>
      <c r="N11" s="1656"/>
      <c r="O11" s="1657"/>
      <c r="P11" s="1657"/>
      <c r="Q11" s="1657"/>
      <c r="R11" s="1657"/>
      <c r="Y11" s="1663" t="s">
        <v>382</v>
      </c>
      <c r="Z11" s="1664"/>
      <c r="AA11" s="1664"/>
      <c r="AB11" s="1664"/>
      <c r="AC11" s="1664"/>
      <c r="AD11" s="1664"/>
      <c r="AE11" s="1664"/>
      <c r="AF11" s="1664"/>
      <c r="AG11" s="1664"/>
      <c r="AH11" s="1664"/>
      <c r="AI11" s="1664"/>
      <c r="AJ11" s="1664"/>
      <c r="AK11" s="1664"/>
      <c r="AL11" s="1664"/>
      <c r="AM11" s="1664"/>
      <c r="AN11" s="1665"/>
      <c r="AP11" s="1193"/>
      <c r="AQ11" s="1193"/>
      <c r="AR11" s="1193"/>
      <c r="AS11" s="1193"/>
      <c r="BF11" s="23"/>
      <c r="BT11" t="s">
        <v>258</v>
      </c>
    </row>
    <row r="12" spans="1:72" ht="18" x14ac:dyDescent="0.35">
      <c r="E12" s="22"/>
      <c r="F12" s="495"/>
      <c r="G12" s="495"/>
      <c r="H12" s="495"/>
      <c r="I12" s="495"/>
      <c r="J12" s="495"/>
      <c r="K12" s="495"/>
      <c r="L12" s="495"/>
      <c r="M12" s="495"/>
      <c r="N12" s="495"/>
      <c r="O12" s="495"/>
      <c r="P12" s="495"/>
      <c r="Q12" s="495"/>
      <c r="R12" s="495"/>
      <c r="Y12" s="22"/>
      <c r="AA12" s="495"/>
      <c r="AB12" s="495"/>
      <c r="AC12" s="495"/>
      <c r="AD12" s="495"/>
      <c r="AE12" s="495"/>
      <c r="AF12" s="495"/>
      <c r="AG12" s="495"/>
      <c r="AH12" s="495"/>
      <c r="AI12" s="495"/>
      <c r="AJ12" s="495"/>
      <c r="AK12" s="495"/>
      <c r="AL12" s="495"/>
      <c r="AM12" s="495"/>
      <c r="AN12" s="653"/>
      <c r="BF12" s="23"/>
      <c r="BM12" s="991"/>
      <c r="BN12" s="991"/>
      <c r="BO12" s="991"/>
      <c r="BP12" s="991"/>
      <c r="BQ12" s="991"/>
      <c r="BT12" t="s">
        <v>383</v>
      </c>
    </row>
    <row r="13" spans="1:72" ht="18.600000000000001" thickBot="1" x14ac:dyDescent="0.4">
      <c r="E13" s="22"/>
      <c r="F13" s="1656" t="s">
        <v>384</v>
      </c>
      <c r="G13" s="1656"/>
      <c r="H13" s="1656"/>
      <c r="I13" s="1656"/>
      <c r="J13" s="1656"/>
      <c r="K13" s="1656"/>
      <c r="L13" s="1656"/>
      <c r="M13" s="1656"/>
      <c r="N13" s="495"/>
      <c r="O13" s="1657"/>
      <c r="P13" s="1657"/>
      <c r="Q13" s="1657"/>
      <c r="R13" s="1657"/>
      <c r="Y13" s="24"/>
      <c r="Z13" s="1654" t="s">
        <v>385</v>
      </c>
      <c r="AA13" s="1654"/>
      <c r="AB13" s="1654"/>
      <c r="AC13" s="1654"/>
      <c r="AD13" s="1654"/>
      <c r="AE13" s="1654"/>
      <c r="AF13" s="1654"/>
      <c r="AG13" s="1654"/>
      <c r="AH13" s="1654"/>
      <c r="AI13" s="1654"/>
      <c r="AJ13" s="1654"/>
      <c r="AK13" s="1654"/>
      <c r="AL13" s="1654"/>
      <c r="AM13" s="1654"/>
      <c r="AN13" s="730"/>
      <c r="AP13" s="1193"/>
      <c r="AQ13" s="1193"/>
      <c r="AR13" s="1193"/>
      <c r="AS13" s="1193"/>
      <c r="BF13" s="23"/>
      <c r="BM13" s="502"/>
      <c r="BN13" s="236"/>
      <c r="BO13" s="502"/>
      <c r="BP13" s="502"/>
      <c r="BQ13" s="502"/>
      <c r="BS13" s="122"/>
      <c r="BT13" t="s">
        <v>386</v>
      </c>
    </row>
    <row r="14" spans="1:72" x14ac:dyDescent="0.3">
      <c r="E14" s="22"/>
      <c r="BF14" s="23"/>
      <c r="BM14" s="122"/>
      <c r="BN14" s="122"/>
      <c r="BO14" s="122"/>
      <c r="BP14" s="122"/>
      <c r="BQ14" s="122"/>
      <c r="BR14" s="388"/>
      <c r="BS14" s="122"/>
      <c r="BT14" t="s">
        <v>387</v>
      </c>
    </row>
    <row r="15" spans="1:72" ht="15.6" x14ac:dyDescent="0.3">
      <c r="E15" s="22"/>
      <c r="F15" s="1691" t="s">
        <v>388</v>
      </c>
      <c r="G15" s="1691"/>
      <c r="H15" s="1691"/>
      <c r="I15" s="1691"/>
      <c r="J15" s="1691"/>
      <c r="K15" s="1691"/>
      <c r="L15" s="1691"/>
      <c r="M15" s="1691"/>
      <c r="N15" s="1691"/>
      <c r="O15" s="1691"/>
      <c r="P15" s="1691"/>
      <c r="Q15" s="1691"/>
      <c r="R15" s="1691"/>
      <c r="S15" s="1691"/>
      <c r="T15" s="1691"/>
      <c r="U15" s="1691"/>
      <c r="V15" s="1691"/>
      <c r="W15" s="1691"/>
      <c r="X15" s="1691"/>
      <c r="Y15" s="1691"/>
      <c r="Z15" s="1691"/>
      <c r="AA15" s="1691"/>
      <c r="AB15" s="1691"/>
      <c r="AC15" s="1691"/>
      <c r="AD15" s="1691"/>
      <c r="AE15" s="1691"/>
      <c r="AF15" s="1691"/>
      <c r="AG15" s="1691"/>
      <c r="AH15" s="1691"/>
      <c r="AI15" s="1691"/>
      <c r="AJ15" s="1691"/>
      <c r="AK15" s="1691"/>
      <c r="AL15" s="1691"/>
      <c r="AM15" s="1691"/>
      <c r="AN15" s="1691"/>
      <c r="AO15" s="1691"/>
      <c r="AP15" s="1691"/>
      <c r="AQ15" s="1691"/>
      <c r="AR15" s="1691"/>
      <c r="AS15" s="1691"/>
      <c r="AT15" s="1691"/>
      <c r="AU15" s="1691"/>
      <c r="AV15" s="1691"/>
      <c r="AW15" s="1691"/>
      <c r="AX15" s="1691"/>
      <c r="AY15" s="1691"/>
      <c r="AZ15" s="1691"/>
      <c r="BA15" s="1691"/>
      <c r="BB15" s="1691"/>
      <c r="BC15" s="1691"/>
      <c r="BD15" s="1691"/>
      <c r="BF15" s="23"/>
      <c r="BM15" s="1686"/>
      <c r="BN15" s="1686"/>
      <c r="BO15" s="1686"/>
      <c r="BP15" s="1686"/>
      <c r="BQ15" s="1686"/>
      <c r="BR15" s="236"/>
      <c r="BS15" s="122"/>
      <c r="BT15" t="s">
        <v>389</v>
      </c>
    </row>
    <row r="16" spans="1:72" x14ac:dyDescent="0.3">
      <c r="E16" s="22"/>
      <c r="F16" s="1691"/>
      <c r="G16" s="1691"/>
      <c r="H16" s="1691"/>
      <c r="I16" s="1691"/>
      <c r="J16" s="1691"/>
      <c r="K16" s="1691"/>
      <c r="L16" s="1691"/>
      <c r="M16" s="1691"/>
      <c r="N16" s="1691"/>
      <c r="O16" s="1691"/>
      <c r="P16" s="1691"/>
      <c r="Q16" s="1691"/>
      <c r="R16" s="1691"/>
      <c r="S16" s="1691"/>
      <c r="T16" s="1691"/>
      <c r="U16" s="1691"/>
      <c r="V16" s="1691"/>
      <c r="W16" s="1691"/>
      <c r="X16" s="1691"/>
      <c r="Y16" s="1691"/>
      <c r="Z16" s="1691"/>
      <c r="AA16" s="1691"/>
      <c r="AB16" s="1691"/>
      <c r="AC16" s="1691"/>
      <c r="AD16" s="1691"/>
      <c r="AE16" s="1691"/>
      <c r="AF16" s="1691"/>
      <c r="AG16" s="1691"/>
      <c r="AH16" s="1691"/>
      <c r="AI16" s="1691"/>
      <c r="AJ16" s="1691"/>
      <c r="AK16" s="1691"/>
      <c r="AL16" s="1691"/>
      <c r="AM16" s="1691"/>
      <c r="AN16" s="1691"/>
      <c r="AO16" s="1691"/>
      <c r="AP16" s="1691"/>
      <c r="AQ16" s="1691"/>
      <c r="AR16" s="1691"/>
      <c r="AS16" s="1691"/>
      <c r="AT16" s="1691"/>
      <c r="AU16" s="1691"/>
      <c r="AV16" s="1691"/>
      <c r="AW16" s="1691"/>
      <c r="AX16" s="1691"/>
      <c r="AY16" s="1691"/>
      <c r="AZ16" s="1691"/>
      <c r="BA16" s="1691"/>
      <c r="BB16" s="1691"/>
      <c r="BC16" s="1691"/>
      <c r="BD16" s="1691"/>
      <c r="BF16" s="23"/>
      <c r="BM16" s="122"/>
      <c r="BN16" s="122"/>
      <c r="BO16" s="122"/>
      <c r="BP16" s="122"/>
      <c r="BQ16" s="122"/>
      <c r="BR16" s="388"/>
      <c r="BS16" s="122"/>
    </row>
    <row r="17" spans="5:71" ht="15.6" x14ac:dyDescent="0.3">
      <c r="E17" s="22"/>
      <c r="BF17" s="23"/>
      <c r="BM17" s="1687"/>
      <c r="BN17" s="1687"/>
      <c r="BO17" s="1687"/>
      <c r="BP17" s="1687"/>
      <c r="BQ17" s="1687"/>
      <c r="BR17" s="388"/>
      <c r="BS17" s="122"/>
    </row>
    <row r="18" spans="5:71" ht="18" x14ac:dyDescent="0.35">
      <c r="E18" s="22"/>
      <c r="F18" s="1666"/>
      <c r="G18" s="1666"/>
      <c r="H18" s="1666"/>
      <c r="I18" s="1666"/>
      <c r="J18" s="1666"/>
      <c r="K18" s="1666"/>
      <c r="L18" s="1666"/>
      <c r="M18" s="1666"/>
      <c r="N18" s="1666"/>
      <c r="O18" s="1666"/>
      <c r="P18" s="1666"/>
      <c r="Q18" s="1666"/>
      <c r="R18" s="1666"/>
      <c r="S18" s="1666"/>
      <c r="T18" s="1666"/>
      <c r="U18" s="1666"/>
      <c r="V18" s="1666"/>
      <c r="W18" s="1666"/>
      <c r="X18" s="1666"/>
      <c r="Y18" s="1666"/>
      <c r="Z18" s="1666"/>
      <c r="AA18" s="1666"/>
      <c r="AB18" s="1666"/>
      <c r="AC18" s="495"/>
      <c r="AD18" s="495"/>
      <c r="AE18" s="495"/>
      <c r="AF18" s="495"/>
      <c r="AG18" s="495"/>
      <c r="AH18" s="495"/>
      <c r="AI18" s="1666"/>
      <c r="AJ18" s="1666"/>
      <c r="AK18" s="1666"/>
      <c r="AL18" s="1666"/>
      <c r="AM18" s="1666"/>
      <c r="AN18" s="1666"/>
      <c r="AO18" s="1666"/>
      <c r="AP18" s="1666"/>
      <c r="AQ18" s="1666"/>
      <c r="AR18" s="1666"/>
      <c r="AS18" s="1666"/>
      <c r="AT18" s="1666"/>
      <c r="AU18" s="1666"/>
      <c r="AV18" s="1666"/>
      <c r="AW18" s="1666"/>
      <c r="AX18" s="1666"/>
      <c r="AY18" s="1666"/>
      <c r="AZ18" s="1666"/>
      <c r="BA18" s="1666"/>
      <c r="BB18" s="1666"/>
      <c r="BC18" s="1666"/>
      <c r="BD18" s="1666"/>
      <c r="BE18" s="1666"/>
      <c r="BF18" s="23"/>
      <c r="BM18" s="122"/>
      <c r="BN18" s="122"/>
      <c r="BO18" s="122"/>
      <c r="BP18" s="122"/>
      <c r="BQ18" s="122"/>
      <c r="BR18" s="388"/>
      <c r="BS18" s="122"/>
    </row>
    <row r="19" spans="5:71" ht="18" x14ac:dyDescent="0.35">
      <c r="E19" s="22"/>
      <c r="F19" s="1666"/>
      <c r="G19" s="1666"/>
      <c r="H19" s="1666"/>
      <c r="I19" s="1666"/>
      <c r="J19" s="1666"/>
      <c r="K19" s="1666"/>
      <c r="L19" s="1666"/>
      <c r="M19" s="1666"/>
      <c r="N19" s="1666"/>
      <c r="O19" s="1666"/>
      <c r="P19" s="1666"/>
      <c r="Q19" s="1666"/>
      <c r="R19" s="1666"/>
      <c r="S19" s="1666"/>
      <c r="T19" s="1666"/>
      <c r="U19" s="1666"/>
      <c r="V19" s="1666"/>
      <c r="W19" s="1666"/>
      <c r="X19" s="1666"/>
      <c r="Y19" s="1666"/>
      <c r="Z19" s="1666"/>
      <c r="AA19" s="1666"/>
      <c r="AB19" s="1666"/>
      <c r="AC19" s="495"/>
      <c r="AD19" s="495"/>
      <c r="AE19" s="495"/>
      <c r="AF19" s="495"/>
      <c r="AG19" s="495"/>
      <c r="AH19" s="495"/>
      <c r="AI19" s="1666"/>
      <c r="AJ19" s="1666"/>
      <c r="AK19" s="1666"/>
      <c r="AL19" s="1666"/>
      <c r="AM19" s="1666"/>
      <c r="AN19" s="1666"/>
      <c r="AO19" s="1666"/>
      <c r="AP19" s="1666"/>
      <c r="AQ19" s="1666"/>
      <c r="AR19" s="1666"/>
      <c r="AS19" s="1666"/>
      <c r="AT19" s="1666"/>
      <c r="AU19" s="1666"/>
      <c r="AV19" s="1666"/>
      <c r="AW19" s="1666"/>
      <c r="AX19" s="1666"/>
      <c r="AY19" s="1666"/>
      <c r="AZ19" s="1666"/>
      <c r="BA19" s="1666"/>
      <c r="BB19" s="1666"/>
      <c r="BC19" s="1666"/>
      <c r="BD19" s="1666"/>
      <c r="BE19" s="1666"/>
      <c r="BF19" s="23"/>
      <c r="BM19" s="1687"/>
      <c r="BN19" s="1687"/>
      <c r="BO19" s="1687"/>
      <c r="BP19" s="1687"/>
      <c r="BQ19" s="1687"/>
      <c r="BR19" s="388"/>
      <c r="BS19" s="122"/>
    </row>
    <row r="20" spans="5:71" ht="18" x14ac:dyDescent="0.35">
      <c r="E20" s="22"/>
      <c r="F20" s="1688"/>
      <c r="G20" s="1689"/>
      <c r="H20" s="1689"/>
      <c r="I20" s="1689"/>
      <c r="J20" s="1689"/>
      <c r="K20" s="1689"/>
      <c r="L20" s="1689"/>
      <c r="M20" s="1689"/>
      <c r="N20" s="1689"/>
      <c r="O20" s="1689"/>
      <c r="P20" s="1689"/>
      <c r="Q20" s="1689"/>
      <c r="R20" s="1689"/>
      <c r="S20" s="1689"/>
      <c r="T20" s="1689"/>
      <c r="U20" s="1689"/>
      <c r="V20" s="1689"/>
      <c r="W20" s="1689"/>
      <c r="X20" s="1689"/>
      <c r="Y20" s="1689"/>
      <c r="Z20" s="1689"/>
      <c r="AA20" s="1689"/>
      <c r="AB20" s="1690"/>
      <c r="AC20" s="495"/>
      <c r="AD20" s="495"/>
      <c r="AE20" s="495"/>
      <c r="AF20" s="495"/>
      <c r="AG20" s="495"/>
      <c r="AH20" s="495"/>
      <c r="AI20" s="1666"/>
      <c r="AJ20" s="1666"/>
      <c r="AK20" s="1666"/>
      <c r="AL20" s="1666"/>
      <c r="AM20" s="1666"/>
      <c r="AN20" s="1666"/>
      <c r="AO20" s="1666"/>
      <c r="AP20" s="1666"/>
      <c r="AQ20" s="1666"/>
      <c r="AR20" s="1666"/>
      <c r="AS20" s="1666"/>
      <c r="AT20" s="1666"/>
      <c r="AU20" s="1666"/>
      <c r="AV20" s="1666"/>
      <c r="AW20" s="1666"/>
      <c r="AX20" s="1666"/>
      <c r="AY20" s="1666"/>
      <c r="AZ20" s="1666"/>
      <c r="BA20" s="1666"/>
      <c r="BB20" s="1666"/>
      <c r="BC20" s="1666"/>
      <c r="BD20" s="1666"/>
      <c r="BE20" s="1666"/>
      <c r="BF20" s="23"/>
      <c r="BM20" s="122"/>
      <c r="BN20" s="122"/>
      <c r="BO20" s="122"/>
      <c r="BP20" s="122"/>
      <c r="BQ20" s="122"/>
      <c r="BR20" s="122"/>
      <c r="BS20" s="122"/>
    </row>
    <row r="21" spans="5:71" ht="18" x14ac:dyDescent="0.35">
      <c r="E21" s="22"/>
      <c r="F21" s="1666"/>
      <c r="G21" s="1666"/>
      <c r="H21" s="1666"/>
      <c r="I21" s="1666"/>
      <c r="J21" s="1666"/>
      <c r="K21" s="1666"/>
      <c r="L21" s="1666"/>
      <c r="M21" s="1666"/>
      <c r="N21" s="1666"/>
      <c r="O21" s="1666"/>
      <c r="P21" s="1666"/>
      <c r="Q21" s="1666"/>
      <c r="R21" s="1666"/>
      <c r="S21" s="1666"/>
      <c r="T21" s="1666"/>
      <c r="U21" s="1666"/>
      <c r="V21" s="1666"/>
      <c r="W21" s="1666"/>
      <c r="X21" s="1666"/>
      <c r="Y21" s="1666"/>
      <c r="Z21" s="1666"/>
      <c r="AA21" s="1666"/>
      <c r="AB21" s="1666"/>
      <c r="AC21" s="495"/>
      <c r="AD21" s="495"/>
      <c r="AE21" s="495"/>
      <c r="AF21" s="495"/>
      <c r="AG21" s="495"/>
      <c r="AH21" s="495"/>
      <c r="AI21" s="1666"/>
      <c r="AJ21" s="1666"/>
      <c r="AK21" s="1666"/>
      <c r="AL21" s="1666"/>
      <c r="AM21" s="1666"/>
      <c r="AN21" s="1666"/>
      <c r="AO21" s="1666"/>
      <c r="AP21" s="1666"/>
      <c r="AQ21" s="1666"/>
      <c r="AR21" s="1666"/>
      <c r="AS21" s="1666"/>
      <c r="AT21" s="1666"/>
      <c r="AU21" s="1666"/>
      <c r="AV21" s="1666"/>
      <c r="AW21" s="1666"/>
      <c r="AX21" s="1666"/>
      <c r="AY21" s="1666"/>
      <c r="AZ21" s="1666"/>
      <c r="BA21" s="1666"/>
      <c r="BB21" s="1666"/>
      <c r="BC21" s="1666"/>
      <c r="BD21" s="1666"/>
      <c r="BE21" s="1666"/>
      <c r="BF21" s="23"/>
      <c r="BM21" s="122"/>
      <c r="BN21" s="122"/>
      <c r="BO21" s="122"/>
      <c r="BP21" s="122"/>
      <c r="BQ21" s="122"/>
      <c r="BR21" s="122"/>
      <c r="BS21" s="122"/>
    </row>
    <row r="22" spans="5:71" ht="18" x14ac:dyDescent="0.35">
      <c r="E22" s="22"/>
      <c r="F22" s="1666"/>
      <c r="G22" s="1666"/>
      <c r="H22" s="1666"/>
      <c r="I22" s="1666"/>
      <c r="J22" s="1666"/>
      <c r="K22" s="1666"/>
      <c r="L22" s="1666"/>
      <c r="M22" s="1666"/>
      <c r="N22" s="1666"/>
      <c r="O22" s="1666"/>
      <c r="P22" s="1666"/>
      <c r="Q22" s="1666"/>
      <c r="R22" s="1666"/>
      <c r="S22" s="1666"/>
      <c r="T22" s="1666"/>
      <c r="U22" s="1666"/>
      <c r="V22" s="1666"/>
      <c r="W22" s="1666"/>
      <c r="X22" s="1666"/>
      <c r="Y22" s="1666"/>
      <c r="Z22" s="1666"/>
      <c r="AA22" s="1666"/>
      <c r="AB22" s="1666"/>
      <c r="AC22" s="495"/>
      <c r="AD22" s="495"/>
      <c r="AE22" s="495"/>
      <c r="AF22" s="495"/>
      <c r="AG22" s="495"/>
      <c r="AH22" s="495"/>
      <c r="AI22" s="1666"/>
      <c r="AJ22" s="1666"/>
      <c r="AK22" s="1666"/>
      <c r="AL22" s="1666"/>
      <c r="AM22" s="1666"/>
      <c r="AN22" s="1666"/>
      <c r="AO22" s="1666"/>
      <c r="AP22" s="1666"/>
      <c r="AQ22" s="1666"/>
      <c r="AR22" s="1666"/>
      <c r="AS22" s="1666"/>
      <c r="AT22" s="1666"/>
      <c r="AU22" s="1666"/>
      <c r="AV22" s="1666"/>
      <c r="AW22" s="1666"/>
      <c r="AX22" s="1666"/>
      <c r="AY22" s="1666"/>
      <c r="AZ22" s="1666"/>
      <c r="BA22" s="1666"/>
      <c r="BB22" s="1666"/>
      <c r="BC22" s="1666"/>
      <c r="BD22" s="1666"/>
      <c r="BE22" s="1666"/>
      <c r="BF22" s="23"/>
      <c r="BM22" s="1685" t="s">
        <v>242</v>
      </c>
      <c r="BN22" s="1685"/>
      <c r="BO22" s="1685"/>
      <c r="BP22" s="1685"/>
      <c r="BQ22" s="1685"/>
      <c r="BR22" s="1685"/>
      <c r="BS22" s="1685"/>
    </row>
    <row r="23" spans="5:71" ht="15" thickBot="1" x14ac:dyDescent="0.35">
      <c r="E23" s="22"/>
      <c r="BF23" s="23"/>
      <c r="BM23" s="122"/>
      <c r="BN23" s="122"/>
      <c r="BO23" s="122"/>
      <c r="BP23" s="122"/>
      <c r="BQ23" s="122"/>
      <c r="BR23" s="122"/>
      <c r="BS23" s="122"/>
    </row>
    <row r="24" spans="5:71" ht="18.75" customHeight="1" thickBot="1" x14ac:dyDescent="0.4">
      <c r="E24" s="22"/>
      <c r="F24" s="731" t="s">
        <v>390</v>
      </c>
      <c r="G24" s="735"/>
      <c r="H24" s="735"/>
      <c r="I24" s="735"/>
      <c r="J24" s="735"/>
      <c r="K24" s="735"/>
      <c r="L24" s="735"/>
      <c r="M24" s="735"/>
      <c r="N24" s="735"/>
      <c r="O24" s="735"/>
      <c r="P24" s="735"/>
      <c r="Q24" s="736"/>
      <c r="R24" s="736"/>
      <c r="S24" s="736"/>
      <c r="T24" s="736"/>
      <c r="U24" s="736"/>
      <c r="V24" s="736"/>
      <c r="W24" s="736"/>
      <c r="X24" s="736"/>
      <c r="Y24" s="736"/>
      <c r="Z24" s="736"/>
      <c r="AA24" s="736"/>
      <c r="AB24" s="736"/>
      <c r="AC24" s="736"/>
      <c r="AD24" s="736"/>
      <c r="AE24" s="736"/>
      <c r="AF24" s="736"/>
      <c r="AG24" s="736"/>
      <c r="AH24" s="736"/>
      <c r="AI24" s="736"/>
      <c r="AJ24" s="736"/>
      <c r="AK24" s="736"/>
      <c r="AL24" s="736"/>
      <c r="AM24" s="736"/>
      <c r="AN24" s="736"/>
      <c r="AO24" s="736"/>
      <c r="AP24" s="736"/>
      <c r="AQ24" s="736"/>
      <c r="AR24" s="736"/>
      <c r="AS24" s="736"/>
      <c r="AT24" s="737"/>
      <c r="AU24" s="737"/>
      <c r="AV24" s="737"/>
      <c r="AW24" s="737"/>
      <c r="AX24" s="737"/>
      <c r="AY24" s="737"/>
      <c r="AZ24" s="737"/>
      <c r="BA24" s="737"/>
      <c r="BB24" s="737"/>
      <c r="BC24" s="737"/>
      <c r="BD24" s="737"/>
      <c r="BE24" s="734"/>
      <c r="BF24" s="23"/>
      <c r="BM24" s="122"/>
      <c r="BN24" s="122"/>
      <c r="BO24" s="122"/>
      <c r="BP24" s="122"/>
      <c r="BQ24" s="122"/>
      <c r="BR24" s="122"/>
      <c r="BS24" s="122"/>
    </row>
    <row r="25" spans="5:71" ht="24" customHeight="1" thickBot="1" x14ac:dyDescent="0.35">
      <c r="E25" s="22"/>
      <c r="F25" s="1644" t="s">
        <v>391</v>
      </c>
      <c r="G25" s="1645"/>
      <c r="H25" s="1645"/>
      <c r="I25" s="1645"/>
      <c r="J25" s="1645"/>
      <c r="K25" s="1645"/>
      <c r="L25" s="1645"/>
      <c r="M25" s="1645"/>
      <c r="N25" s="1645"/>
      <c r="O25" s="1645"/>
      <c r="P25" s="1645"/>
      <c r="Q25" s="1645"/>
      <c r="R25" s="1645"/>
      <c r="S25" s="1645"/>
      <c r="T25" s="1645"/>
      <c r="U25" s="1645"/>
      <c r="V25" s="1645"/>
      <c r="W25" s="1645"/>
      <c r="X25" s="1645"/>
      <c r="Y25" s="1645"/>
      <c r="Z25" s="1645"/>
      <c r="AA25" s="1645"/>
      <c r="AB25" s="1645"/>
      <c r="AC25" s="1645"/>
      <c r="AD25" s="1645"/>
      <c r="AE25" s="1645"/>
      <c r="AF25" s="1645"/>
      <c r="AG25" s="1645"/>
      <c r="AH25" s="1645"/>
      <c r="AI25" s="1645"/>
      <c r="AJ25" s="1645"/>
      <c r="AK25" s="1645"/>
      <c r="AL25" s="1645"/>
      <c r="AM25" s="1645"/>
      <c r="AN25" s="1645"/>
      <c r="AO25" s="1645"/>
      <c r="AP25" s="1645"/>
      <c r="AQ25" s="1645"/>
      <c r="AR25" s="1645"/>
      <c r="AS25" s="1645"/>
      <c r="AT25" s="1645"/>
      <c r="AU25" s="1645"/>
      <c r="AV25" s="1645"/>
      <c r="AW25" s="1645"/>
      <c r="AX25" s="1645"/>
      <c r="AY25" s="1645"/>
      <c r="AZ25" s="1645"/>
      <c r="BA25" s="1645"/>
      <c r="BB25" s="1645"/>
      <c r="BC25" s="1645"/>
      <c r="BD25" s="1645"/>
      <c r="BE25" s="165"/>
      <c r="BF25" s="23"/>
      <c r="BM25" s="122"/>
      <c r="BN25" s="122"/>
      <c r="BO25" s="122"/>
      <c r="BP25" s="122"/>
      <c r="BQ25" s="122"/>
      <c r="BR25" s="122"/>
      <c r="BS25" s="122"/>
    </row>
    <row r="26" spans="5:71" ht="18.75" customHeight="1" thickBot="1" x14ac:dyDescent="0.35">
      <c r="E26" s="22"/>
      <c r="F26" s="498"/>
      <c r="G26" s="499"/>
      <c r="H26" s="499"/>
      <c r="I26" s="499"/>
      <c r="J26" s="499"/>
      <c r="K26" s="499"/>
      <c r="L26" s="499"/>
      <c r="M26" s="499"/>
      <c r="N26" s="499"/>
      <c r="O26" s="499"/>
      <c r="P26" s="499"/>
      <c r="Q26" s="499"/>
      <c r="R26" s="499"/>
      <c r="S26" s="499"/>
      <c r="T26" s="499"/>
      <c r="U26" s="499"/>
      <c r="V26" s="499"/>
      <c r="W26" s="499"/>
      <c r="X26" s="499"/>
      <c r="Y26" s="499"/>
      <c r="Z26" s="499"/>
      <c r="AA26" s="499"/>
      <c r="AB26" s="499"/>
      <c r="AC26" s="499"/>
      <c r="AD26" s="499"/>
      <c r="AE26" s="499"/>
      <c r="AF26" s="499"/>
      <c r="AG26" s="499"/>
      <c r="AH26" s="499"/>
      <c r="AI26" s="499"/>
      <c r="AJ26" s="499"/>
      <c r="AK26" s="499"/>
      <c r="AL26" s="499"/>
      <c r="AM26" s="499"/>
      <c r="AN26" s="499"/>
      <c r="AO26" s="499"/>
      <c r="AP26" s="499"/>
      <c r="AQ26" s="499"/>
      <c r="AR26" s="499"/>
      <c r="AS26" s="499"/>
      <c r="AT26" s="499"/>
      <c r="AU26" s="499"/>
      <c r="AV26" s="499"/>
      <c r="AZ26" s="1650"/>
      <c r="BA26" s="1651"/>
      <c r="BB26" s="1651"/>
      <c r="BC26" s="1652"/>
      <c r="BE26" s="165"/>
      <c r="BF26" s="23"/>
      <c r="BM26" s="122"/>
      <c r="BN26" s="122"/>
      <c r="BO26" s="122"/>
      <c r="BP26" s="122"/>
      <c r="BQ26" s="122"/>
      <c r="BR26" s="122"/>
      <c r="BS26" s="122"/>
    </row>
    <row r="27" spans="5:71" ht="6.75" customHeight="1" thickBot="1" x14ac:dyDescent="0.35">
      <c r="E27" s="22"/>
      <c r="F27" s="166"/>
      <c r="BE27" s="165"/>
      <c r="BF27" s="23"/>
      <c r="BM27" s="122"/>
      <c r="BN27" s="122"/>
      <c r="BO27" s="122"/>
      <c r="BP27" s="122"/>
      <c r="BQ27" s="122"/>
      <c r="BR27" s="122"/>
      <c r="BS27" s="122"/>
    </row>
    <row r="28" spans="5:71" ht="18.600000000000001" thickBot="1" x14ac:dyDescent="0.35">
      <c r="E28" s="22"/>
      <c r="F28" s="731" t="s">
        <v>374</v>
      </c>
      <c r="G28" s="732"/>
      <c r="H28" s="732"/>
      <c r="I28" s="732"/>
      <c r="J28" s="732"/>
      <c r="K28" s="732"/>
      <c r="L28" s="732"/>
      <c r="M28" s="732"/>
      <c r="N28" s="732"/>
      <c r="O28" s="732"/>
      <c r="P28" s="732"/>
      <c r="Q28" s="732"/>
      <c r="R28" s="732"/>
      <c r="S28" s="732"/>
      <c r="T28" s="733"/>
      <c r="U28" s="733"/>
      <c r="V28" s="733"/>
      <c r="W28" s="733"/>
      <c r="X28" s="733"/>
      <c r="Y28" s="733"/>
      <c r="Z28" s="733"/>
      <c r="AA28" s="733"/>
      <c r="AB28" s="733"/>
      <c r="AC28" s="733"/>
      <c r="AD28" s="733"/>
      <c r="AE28" s="733"/>
      <c r="AF28" s="733"/>
      <c r="AG28" s="733"/>
      <c r="AH28" s="733"/>
      <c r="AI28" s="733"/>
      <c r="AJ28" s="733"/>
      <c r="AK28" s="733"/>
      <c r="AL28" s="733"/>
      <c r="AM28" s="733"/>
      <c r="AN28" s="733"/>
      <c r="AO28" s="733"/>
      <c r="AP28" s="733"/>
      <c r="AQ28" s="733"/>
      <c r="AR28" s="733"/>
      <c r="AS28" s="733"/>
      <c r="AT28" s="733"/>
      <c r="AU28" s="733"/>
      <c r="AV28" s="733"/>
      <c r="AW28" s="733"/>
      <c r="AX28" s="733"/>
      <c r="AY28" s="733"/>
      <c r="AZ28" s="733"/>
      <c r="BA28" s="733"/>
      <c r="BB28" s="733"/>
      <c r="BC28" s="733"/>
      <c r="BD28" s="733"/>
      <c r="BE28" s="734"/>
      <c r="BF28" s="23"/>
      <c r="BM28" s="122"/>
      <c r="BN28" s="122"/>
      <c r="BO28" s="122"/>
      <c r="BP28" s="122"/>
      <c r="BQ28" s="122"/>
      <c r="BR28" s="122"/>
      <c r="BS28" s="122"/>
    </row>
    <row r="29" spans="5:71" ht="15" customHeight="1" x14ac:dyDescent="0.3">
      <c r="E29" s="22"/>
      <c r="F29" s="1644" t="s">
        <v>717</v>
      </c>
      <c r="G29" s="1645"/>
      <c r="H29" s="1645"/>
      <c r="I29" s="1645"/>
      <c r="J29" s="1645"/>
      <c r="K29" s="1645"/>
      <c r="L29" s="1645"/>
      <c r="M29" s="1645"/>
      <c r="N29" s="1645"/>
      <c r="O29" s="1645"/>
      <c r="P29" s="1645"/>
      <c r="Q29" s="1645"/>
      <c r="R29" s="1645"/>
      <c r="S29" s="1645"/>
      <c r="T29" s="1645"/>
      <c r="U29" s="1645"/>
      <c r="V29" s="1645"/>
      <c r="W29" s="1645"/>
      <c r="X29" s="1645"/>
      <c r="Y29" s="1645"/>
      <c r="Z29" s="1645"/>
      <c r="AA29" s="1645"/>
      <c r="AB29" s="1645"/>
      <c r="AC29" s="1645"/>
      <c r="AD29" s="1645"/>
      <c r="AE29" s="1645"/>
      <c r="AF29" s="1645"/>
      <c r="AG29" s="1645"/>
      <c r="AH29" s="1645"/>
      <c r="AI29" s="1645"/>
      <c r="AJ29" s="1645"/>
      <c r="AK29" s="1645"/>
      <c r="AL29" s="1645"/>
      <c r="AM29" s="1645"/>
      <c r="AN29" s="1645"/>
      <c r="AO29" s="1645"/>
      <c r="AP29" s="1645"/>
      <c r="AQ29" s="1645"/>
      <c r="AR29" s="1645"/>
      <c r="AS29" s="1645"/>
      <c r="AT29" s="1645"/>
      <c r="AU29" s="1645"/>
      <c r="AV29" s="1645"/>
      <c r="AW29" s="1645"/>
      <c r="AX29" s="1645"/>
      <c r="AY29" s="1645"/>
      <c r="AZ29" s="1645"/>
      <c r="BA29" s="1645"/>
      <c r="BB29" s="1645"/>
      <c r="BC29" s="1645"/>
      <c r="BD29" s="1645"/>
      <c r="BE29" s="165"/>
      <c r="BF29" s="23"/>
      <c r="BM29" s="122"/>
      <c r="BN29" s="122"/>
      <c r="BO29" s="122"/>
      <c r="BP29" s="122"/>
      <c r="BQ29" s="122"/>
      <c r="BR29" s="122"/>
      <c r="BS29" s="122"/>
    </row>
    <row r="30" spans="5:71" ht="26.25" customHeight="1" thickBot="1" x14ac:dyDescent="0.35">
      <c r="E30" s="22"/>
      <c r="F30" s="1644"/>
      <c r="G30" s="1645"/>
      <c r="H30" s="1645"/>
      <c r="I30" s="1645"/>
      <c r="J30" s="1645"/>
      <c r="K30" s="1645"/>
      <c r="L30" s="1645"/>
      <c r="M30" s="1645"/>
      <c r="N30" s="1645"/>
      <c r="O30" s="1645"/>
      <c r="P30" s="1645"/>
      <c r="Q30" s="1645"/>
      <c r="R30" s="1645"/>
      <c r="S30" s="1645"/>
      <c r="T30" s="1645"/>
      <c r="U30" s="1645"/>
      <c r="V30" s="1645"/>
      <c r="W30" s="1645"/>
      <c r="X30" s="1645"/>
      <c r="Y30" s="1645"/>
      <c r="Z30" s="1645"/>
      <c r="AA30" s="1645"/>
      <c r="AB30" s="1645"/>
      <c r="AC30" s="1645"/>
      <c r="AD30" s="1645"/>
      <c r="AE30" s="1645"/>
      <c r="AF30" s="1645"/>
      <c r="AG30" s="1645"/>
      <c r="AH30" s="1645"/>
      <c r="AI30" s="1645"/>
      <c r="AJ30" s="1645"/>
      <c r="AK30" s="1645"/>
      <c r="AL30" s="1645"/>
      <c r="AM30" s="1645"/>
      <c r="AN30" s="1645"/>
      <c r="AO30" s="1645"/>
      <c r="AP30" s="1645"/>
      <c r="AQ30" s="1645"/>
      <c r="AR30" s="1645"/>
      <c r="AS30" s="1645"/>
      <c r="AT30" s="1645"/>
      <c r="AU30" s="1645"/>
      <c r="AV30" s="1645"/>
      <c r="AW30" s="1645"/>
      <c r="AX30" s="1645"/>
      <c r="AY30" s="1645"/>
      <c r="AZ30" s="1645"/>
      <c r="BA30" s="1645"/>
      <c r="BB30" s="1645"/>
      <c r="BC30" s="1645"/>
      <c r="BD30" s="1645"/>
      <c r="BE30" s="165"/>
      <c r="BF30" s="23"/>
    </row>
    <row r="31" spans="5:71" ht="18.75" customHeight="1" thickBot="1" x14ac:dyDescent="0.35">
      <c r="E31" s="22"/>
      <c r="F31" s="496"/>
      <c r="G31" s="725"/>
      <c r="H31" s="725"/>
      <c r="I31" s="725"/>
      <c r="J31" s="725"/>
      <c r="K31" s="725"/>
      <c r="L31" s="725"/>
      <c r="M31" s="725"/>
      <c r="N31" s="725"/>
      <c r="O31" s="725"/>
      <c r="P31" s="725"/>
      <c r="Q31" s="725"/>
      <c r="R31" s="725"/>
      <c r="S31" s="725"/>
      <c r="T31" s="725"/>
      <c r="U31" s="725"/>
      <c r="V31" s="725"/>
      <c r="W31" s="725"/>
      <c r="X31" s="725"/>
      <c r="Y31" s="725"/>
      <c r="Z31" s="725"/>
      <c r="AA31" s="725"/>
      <c r="AB31" s="725"/>
      <c r="AC31" s="725"/>
      <c r="AD31" s="725"/>
      <c r="AE31" s="725"/>
      <c r="AF31" s="725"/>
      <c r="AG31" s="725"/>
      <c r="AH31" s="725"/>
      <c r="AI31" s="725"/>
      <c r="AJ31" s="725"/>
      <c r="AK31" s="725"/>
      <c r="AL31" s="725"/>
      <c r="AM31" s="725"/>
      <c r="AN31" s="725"/>
      <c r="AO31" s="725"/>
      <c r="AP31" s="725"/>
      <c r="AQ31" s="725"/>
      <c r="AR31" s="725"/>
      <c r="AS31" s="725"/>
      <c r="AZ31" s="1650"/>
      <c r="BA31" s="1651"/>
      <c r="BB31" s="1651"/>
      <c r="BC31" s="1652"/>
      <c r="BE31" s="165"/>
      <c r="BF31" s="23"/>
    </row>
    <row r="32" spans="5:71" ht="6.75" customHeight="1" thickBot="1" x14ac:dyDescent="0.35">
      <c r="E32" s="22"/>
      <c r="F32" s="496"/>
      <c r="G32" s="725"/>
      <c r="H32" s="725"/>
      <c r="I32" s="725"/>
      <c r="J32" s="725"/>
      <c r="K32" s="725"/>
      <c r="L32" s="725"/>
      <c r="M32" s="725"/>
      <c r="N32" s="725"/>
      <c r="O32" s="725"/>
      <c r="P32" s="725"/>
      <c r="Q32" s="725"/>
      <c r="R32" s="725"/>
      <c r="S32" s="725"/>
      <c r="T32" s="725"/>
      <c r="U32" s="725"/>
      <c r="V32" s="725"/>
      <c r="W32" s="725"/>
      <c r="X32" s="725"/>
      <c r="Y32" s="725"/>
      <c r="Z32" s="725"/>
      <c r="AA32" s="725"/>
      <c r="AB32" s="725"/>
      <c r="AC32" s="725"/>
      <c r="AD32" s="725"/>
      <c r="AE32" s="725"/>
      <c r="AF32" s="725"/>
      <c r="AG32" s="725"/>
      <c r="AH32" s="725"/>
      <c r="AI32" s="725"/>
      <c r="AJ32" s="725"/>
      <c r="AK32" s="725"/>
      <c r="AL32" s="725"/>
      <c r="AM32" s="725"/>
      <c r="AN32" s="725"/>
      <c r="AO32" s="725"/>
      <c r="AP32" s="725"/>
      <c r="AQ32" s="725"/>
      <c r="AR32" s="725"/>
      <c r="AS32" s="725"/>
      <c r="AZ32" s="47"/>
      <c r="BA32" s="47"/>
      <c r="BB32" s="47"/>
      <c r="BC32" s="47"/>
      <c r="BE32" s="165"/>
      <c r="BF32" s="23"/>
    </row>
    <row r="33" spans="5:58" ht="15" customHeight="1" thickBot="1" x14ac:dyDescent="0.35">
      <c r="E33" s="22"/>
      <c r="F33" s="1680" t="s">
        <v>421</v>
      </c>
      <c r="G33" s="1681"/>
      <c r="H33" s="1681"/>
      <c r="I33" s="1681"/>
      <c r="J33" s="1681"/>
      <c r="K33" s="1681"/>
      <c r="L33" s="1681"/>
      <c r="M33" s="1681"/>
      <c r="N33" s="1681"/>
      <c r="O33" s="1681"/>
      <c r="P33" s="1681"/>
      <c r="Q33" s="1681"/>
      <c r="R33" s="1681"/>
      <c r="S33" s="1681"/>
      <c r="T33" s="1681"/>
      <c r="U33" s="1681"/>
      <c r="V33" s="1681"/>
      <c r="W33" s="1681"/>
      <c r="X33" s="1681"/>
      <c r="Y33" s="1681"/>
      <c r="Z33" s="738"/>
      <c r="AA33" s="738"/>
      <c r="AB33" s="738"/>
      <c r="AC33" s="738"/>
      <c r="AD33" s="738"/>
      <c r="AE33" s="738"/>
      <c r="AF33" s="738"/>
      <c r="AG33" s="738"/>
      <c r="AH33" s="738"/>
      <c r="AI33" s="738"/>
      <c r="AJ33" s="738"/>
      <c r="AK33" s="738"/>
      <c r="AL33" s="738"/>
      <c r="AM33" s="738"/>
      <c r="AN33" s="738"/>
      <c r="AO33" s="738"/>
      <c r="AP33" s="738"/>
      <c r="AQ33" s="738"/>
      <c r="AR33" s="738"/>
      <c r="AS33" s="738"/>
      <c r="AT33" s="733"/>
      <c r="AU33" s="733"/>
      <c r="AV33" s="733"/>
      <c r="AW33" s="733"/>
      <c r="AX33" s="733"/>
      <c r="AY33" s="733"/>
      <c r="AZ33" s="733"/>
      <c r="BA33" s="733"/>
      <c r="BB33" s="733"/>
      <c r="BC33" s="733"/>
      <c r="BD33" s="733"/>
      <c r="BE33" s="734"/>
      <c r="BF33" s="23"/>
    </row>
    <row r="34" spans="5:58" ht="15" customHeight="1" x14ac:dyDescent="0.3">
      <c r="E34" s="22"/>
      <c r="F34" s="1644" t="s">
        <v>716</v>
      </c>
      <c r="G34" s="1645"/>
      <c r="H34" s="1645"/>
      <c r="I34" s="1645"/>
      <c r="J34" s="1645"/>
      <c r="K34" s="1645"/>
      <c r="L34" s="1645"/>
      <c r="M34" s="1645"/>
      <c r="N34" s="1645"/>
      <c r="O34" s="1645"/>
      <c r="P34" s="1645"/>
      <c r="Q34" s="1645"/>
      <c r="R34" s="1645"/>
      <c r="S34" s="1645"/>
      <c r="T34" s="1645"/>
      <c r="U34" s="1645"/>
      <c r="V34" s="1645"/>
      <c r="W34" s="1645"/>
      <c r="X34" s="1645"/>
      <c r="Y34" s="1645"/>
      <c r="Z34" s="1645"/>
      <c r="AA34" s="1645"/>
      <c r="AB34" s="1645"/>
      <c r="AC34" s="1645"/>
      <c r="AD34" s="1645"/>
      <c r="AE34" s="1645"/>
      <c r="AF34" s="1645"/>
      <c r="AG34" s="1645"/>
      <c r="AH34" s="1645"/>
      <c r="AI34" s="1645"/>
      <c r="AJ34" s="1645"/>
      <c r="AK34" s="1645"/>
      <c r="AL34" s="1645"/>
      <c r="AM34" s="1645"/>
      <c r="AN34" s="1645"/>
      <c r="AO34" s="1645"/>
      <c r="AP34" s="1645"/>
      <c r="AQ34" s="1645"/>
      <c r="AR34" s="1645"/>
      <c r="AS34" s="1645"/>
      <c r="AT34" s="1645"/>
      <c r="AU34" s="1645"/>
      <c r="AV34" s="1645"/>
      <c r="AW34" s="1645"/>
      <c r="AX34" s="1645"/>
      <c r="AY34" s="1645"/>
      <c r="AZ34" s="1645"/>
      <c r="BA34" s="1645"/>
      <c r="BB34" s="1645"/>
      <c r="BC34" s="1645"/>
      <c r="BD34" s="1645"/>
      <c r="BE34" s="165"/>
      <c r="BF34" s="23"/>
    </row>
    <row r="35" spans="5:58" ht="24" customHeight="1" thickBot="1" x14ac:dyDescent="0.35">
      <c r="E35" s="22"/>
      <c r="F35" s="1644"/>
      <c r="G35" s="1645"/>
      <c r="H35" s="1645"/>
      <c r="I35" s="1645"/>
      <c r="J35" s="1645"/>
      <c r="K35" s="1645"/>
      <c r="L35" s="1645"/>
      <c r="M35" s="1645"/>
      <c r="N35" s="1645"/>
      <c r="O35" s="1645"/>
      <c r="P35" s="1645"/>
      <c r="Q35" s="1645"/>
      <c r="R35" s="1645"/>
      <c r="S35" s="1645"/>
      <c r="T35" s="1645"/>
      <c r="U35" s="1645"/>
      <c r="V35" s="1645"/>
      <c r="W35" s="1645"/>
      <c r="X35" s="1645"/>
      <c r="Y35" s="1645"/>
      <c r="Z35" s="1645"/>
      <c r="AA35" s="1645"/>
      <c r="AB35" s="1645"/>
      <c r="AC35" s="1645"/>
      <c r="AD35" s="1645"/>
      <c r="AE35" s="1645"/>
      <c r="AF35" s="1645"/>
      <c r="AG35" s="1645"/>
      <c r="AH35" s="1645"/>
      <c r="AI35" s="1645"/>
      <c r="AJ35" s="1645"/>
      <c r="AK35" s="1645"/>
      <c r="AL35" s="1645"/>
      <c r="AM35" s="1645"/>
      <c r="AN35" s="1645"/>
      <c r="AO35" s="1645"/>
      <c r="AP35" s="1645"/>
      <c r="AQ35" s="1645"/>
      <c r="AR35" s="1645"/>
      <c r="AS35" s="1645"/>
      <c r="AT35" s="1645"/>
      <c r="AU35" s="1645"/>
      <c r="AV35" s="1645"/>
      <c r="AW35" s="1645"/>
      <c r="AX35" s="1645"/>
      <c r="AY35" s="1645"/>
      <c r="AZ35" s="1645"/>
      <c r="BA35" s="1645"/>
      <c r="BB35" s="1645"/>
      <c r="BC35" s="1645"/>
      <c r="BD35" s="1645"/>
      <c r="BE35" s="165"/>
      <c r="BF35" s="23"/>
    </row>
    <row r="36" spans="5:58" ht="18.899999999999999" customHeight="1" thickBot="1" x14ac:dyDescent="0.35">
      <c r="E36" s="22"/>
      <c r="F36" s="497"/>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650"/>
      <c r="BA36" s="1651"/>
      <c r="BB36" s="1651"/>
      <c r="BC36" s="1652"/>
      <c r="BD36" s="122"/>
      <c r="BE36" s="165"/>
      <c r="BF36" s="23"/>
    </row>
    <row r="37" spans="5:58" ht="6.75" customHeight="1" thickBot="1" x14ac:dyDescent="0.35">
      <c r="E37" s="22"/>
      <c r="F37" s="166"/>
      <c r="BE37" s="165"/>
      <c r="BF37" s="23"/>
    </row>
    <row r="38" spans="5:58" ht="18.600000000000001" thickBot="1" x14ac:dyDescent="0.35">
      <c r="E38" s="22"/>
      <c r="F38" s="1646" t="s">
        <v>392</v>
      </c>
      <c r="G38" s="1647"/>
      <c r="H38" s="1647"/>
      <c r="I38" s="1647"/>
      <c r="J38" s="1647"/>
      <c r="K38" s="1647"/>
      <c r="L38" s="1647"/>
      <c r="M38" s="1647"/>
      <c r="N38" s="1647"/>
      <c r="O38" s="1647"/>
      <c r="P38" s="1647"/>
      <c r="Q38" s="1647"/>
      <c r="R38" s="1647"/>
      <c r="S38" s="1647"/>
      <c r="T38" s="733"/>
      <c r="U38" s="733"/>
      <c r="V38" s="733"/>
      <c r="W38" s="733"/>
      <c r="X38" s="733"/>
      <c r="Y38" s="733"/>
      <c r="Z38" s="733"/>
      <c r="AA38" s="733"/>
      <c r="AB38" s="733"/>
      <c r="AC38" s="733"/>
      <c r="AD38" s="733"/>
      <c r="AE38" s="733"/>
      <c r="AF38" s="733"/>
      <c r="AG38" s="733"/>
      <c r="AH38" s="733"/>
      <c r="AI38" s="733"/>
      <c r="AJ38" s="733"/>
      <c r="AK38" s="733"/>
      <c r="AL38" s="733"/>
      <c r="AM38" s="733"/>
      <c r="AN38" s="733"/>
      <c r="AO38" s="733"/>
      <c r="AP38" s="733"/>
      <c r="AQ38" s="733"/>
      <c r="AR38" s="733"/>
      <c r="AS38" s="733"/>
      <c r="AT38" s="733"/>
      <c r="AU38" s="733"/>
      <c r="AV38" s="733"/>
      <c r="AW38" s="733"/>
      <c r="AX38" s="737"/>
      <c r="AY38" s="737"/>
      <c r="AZ38" s="737"/>
      <c r="BA38" s="737"/>
      <c r="BB38" s="737"/>
      <c r="BC38" s="737"/>
      <c r="BD38" s="737"/>
      <c r="BE38" s="734"/>
      <c r="BF38" s="23"/>
    </row>
    <row r="39" spans="5:58" ht="15.75" customHeight="1" thickBot="1" x14ac:dyDescent="0.35">
      <c r="E39" s="22"/>
      <c r="F39" s="1648" t="s">
        <v>393</v>
      </c>
      <c r="G39" s="1649"/>
      <c r="H39" s="1649"/>
      <c r="I39" s="1649"/>
      <c r="J39" s="1649"/>
      <c r="K39" s="1649"/>
      <c r="L39" s="1649"/>
      <c r="M39" s="1649"/>
      <c r="N39" s="1649"/>
      <c r="O39" s="1649"/>
      <c r="P39" s="1649"/>
      <c r="Q39" s="1649"/>
      <c r="R39" s="1649"/>
      <c r="S39" s="1649"/>
      <c r="T39" s="1649"/>
      <c r="U39" s="1649"/>
      <c r="V39" s="1649"/>
      <c r="W39" s="1649"/>
      <c r="X39" s="1649"/>
      <c r="Y39" s="1649"/>
      <c r="Z39" s="1649"/>
      <c r="AA39" s="1649"/>
      <c r="AB39" s="1649"/>
      <c r="AC39" s="1649"/>
      <c r="AD39" s="1649"/>
      <c r="AE39" s="1649"/>
      <c r="AF39" s="1649"/>
      <c r="AG39" s="1649"/>
      <c r="AH39" s="1649"/>
      <c r="AI39" s="1649"/>
      <c r="AJ39" s="1649"/>
      <c r="AK39" s="1649"/>
      <c r="AL39" s="1649"/>
      <c r="AM39" s="1649"/>
      <c r="AN39" s="1649"/>
      <c r="AO39" s="1649"/>
      <c r="AP39" s="1649"/>
      <c r="AQ39" s="1649"/>
      <c r="AR39" s="1649"/>
      <c r="AS39" s="1649"/>
      <c r="AT39" s="1649"/>
      <c r="AU39" s="1649"/>
      <c r="AV39" s="1649"/>
      <c r="AW39" s="1649"/>
      <c r="AX39" s="727"/>
      <c r="AY39" s="727"/>
      <c r="AZ39" s="1682"/>
      <c r="BA39" s="1683"/>
      <c r="BB39" s="1683"/>
      <c r="BC39" s="1684"/>
      <c r="BD39" s="991" t="s">
        <v>359</v>
      </c>
      <c r="BE39" s="1653"/>
      <c r="BF39" s="23"/>
    </row>
    <row r="40" spans="5:58" ht="6" customHeight="1" x14ac:dyDescent="0.3">
      <c r="E40" s="22"/>
      <c r="F40" s="504"/>
      <c r="G40" s="724"/>
      <c r="H40" s="724"/>
      <c r="I40" s="724"/>
      <c r="J40" s="724"/>
      <c r="K40" s="724"/>
      <c r="L40" s="724"/>
      <c r="M40" s="724"/>
      <c r="N40" s="724"/>
      <c r="O40" s="724"/>
      <c r="P40" s="724"/>
      <c r="Q40" s="724"/>
      <c r="R40" s="724"/>
      <c r="S40" s="724"/>
      <c r="T40" s="724"/>
      <c r="U40" s="724"/>
      <c r="V40" s="724"/>
      <c r="W40" s="724"/>
      <c r="X40" s="724"/>
      <c r="Y40" s="724"/>
      <c r="Z40" s="724"/>
      <c r="AA40" s="724"/>
      <c r="AB40" s="724"/>
      <c r="AC40" s="724"/>
      <c r="AD40" s="724"/>
      <c r="AE40" s="724"/>
      <c r="AF40" s="724"/>
      <c r="AG40" s="724"/>
      <c r="AH40" s="724"/>
      <c r="AI40" s="724"/>
      <c r="AJ40" s="724"/>
      <c r="AK40" s="724"/>
      <c r="AL40" s="724"/>
      <c r="AM40" s="724"/>
      <c r="AN40" s="724"/>
      <c r="AO40" s="724"/>
      <c r="AP40" s="724"/>
      <c r="AQ40" s="724"/>
      <c r="AR40" s="724"/>
      <c r="AS40" s="724"/>
      <c r="AT40" s="724"/>
      <c r="AU40" s="724"/>
      <c r="AV40" s="724"/>
      <c r="AW40" s="724"/>
      <c r="BE40" s="165"/>
      <c r="BF40" s="23"/>
    </row>
    <row r="41" spans="5:58" ht="3.9" customHeight="1" thickBot="1" x14ac:dyDescent="0.35">
      <c r="E41" s="22"/>
      <c r="F41" s="504"/>
      <c r="G41" s="724"/>
      <c r="H41" s="724"/>
      <c r="I41" s="724"/>
      <c r="J41" s="724"/>
      <c r="K41" s="724"/>
      <c r="L41" s="724"/>
      <c r="M41" s="724"/>
      <c r="N41" s="724"/>
      <c r="O41" s="724"/>
      <c r="P41" s="724"/>
      <c r="Q41" s="724"/>
      <c r="R41" s="724"/>
      <c r="S41" s="724"/>
      <c r="T41" s="724"/>
      <c r="U41" s="724"/>
      <c r="V41" s="724"/>
      <c r="W41" s="724"/>
      <c r="X41" s="724"/>
      <c r="Y41" s="724"/>
      <c r="Z41" s="724"/>
      <c r="AA41" s="724"/>
      <c r="AB41" s="724"/>
      <c r="AC41" s="724"/>
      <c r="AD41" s="724"/>
      <c r="AE41" s="724"/>
      <c r="AF41" s="724"/>
      <c r="AG41" s="724"/>
      <c r="AH41" s="724"/>
      <c r="AI41" s="724"/>
      <c r="AJ41" s="724"/>
      <c r="AK41" s="724"/>
      <c r="AL41" s="724"/>
      <c r="AM41" s="724"/>
      <c r="AN41" s="724"/>
      <c r="AO41" s="724"/>
      <c r="AP41" s="724"/>
      <c r="AQ41" s="724"/>
      <c r="AR41" s="724"/>
      <c r="AS41" s="724"/>
      <c r="AT41" s="724"/>
      <c r="AU41" s="724"/>
      <c r="AV41" s="724"/>
      <c r="AW41" s="724"/>
      <c r="AZ41" s="47"/>
      <c r="BA41" s="47"/>
      <c r="BB41" s="47"/>
      <c r="BC41" s="47"/>
      <c r="BD41" s="386"/>
      <c r="BE41" s="500"/>
      <c r="BF41" s="23"/>
    </row>
    <row r="42" spans="5:58" s="5" customFormat="1" ht="15.75" customHeight="1" thickBot="1" x14ac:dyDescent="0.35">
      <c r="E42" s="349"/>
      <c r="F42" s="503" t="s">
        <v>394</v>
      </c>
      <c r="G42" s="726"/>
      <c r="H42" s="726"/>
      <c r="I42" s="726"/>
      <c r="J42" s="726"/>
      <c r="K42" s="726"/>
      <c r="L42" s="726"/>
      <c r="M42" s="726"/>
      <c r="N42" s="726"/>
      <c r="O42" s="726"/>
      <c r="P42" s="726"/>
      <c r="Q42" s="726"/>
      <c r="R42" s="726"/>
      <c r="S42" s="726"/>
      <c r="T42" s="726"/>
      <c r="U42" s="726"/>
      <c r="V42" s="726"/>
      <c r="W42" s="726"/>
      <c r="X42" s="726"/>
      <c r="Y42" s="726"/>
      <c r="Z42" s="726"/>
      <c r="AA42" s="726"/>
      <c r="AB42" s="726"/>
      <c r="AC42" s="726"/>
      <c r="AD42" s="726"/>
      <c r="AE42" s="726"/>
      <c r="AF42" s="726"/>
      <c r="AG42" s="726"/>
      <c r="AH42" s="726"/>
      <c r="AI42" s="726"/>
      <c r="AJ42" s="726"/>
      <c r="AK42" s="726"/>
      <c r="AL42" s="726"/>
      <c r="AM42" s="726"/>
      <c r="AN42" s="726"/>
      <c r="AO42" s="726"/>
      <c r="AP42" s="726"/>
      <c r="AQ42" s="505"/>
      <c r="AR42" s="505"/>
      <c r="AS42" s="505"/>
      <c r="AT42" s="505"/>
      <c r="AU42" s="505"/>
      <c r="AV42" s="505"/>
      <c r="AW42" s="505"/>
      <c r="AX42" s="1677"/>
      <c r="AY42" s="1678"/>
      <c r="AZ42" s="1678"/>
      <c r="BA42" s="1678"/>
      <c r="BB42" s="1678"/>
      <c r="BC42" s="1679"/>
      <c r="BE42" s="140"/>
      <c r="BF42" s="6"/>
    </row>
    <row r="43" spans="5:58" ht="6.75" customHeight="1" thickBot="1" x14ac:dyDescent="0.35">
      <c r="E43" s="22"/>
      <c r="F43" s="166"/>
      <c r="BE43" s="165"/>
      <c r="BF43" s="23"/>
    </row>
    <row r="44" spans="5:58" ht="18.600000000000001" thickBot="1" x14ac:dyDescent="0.35">
      <c r="E44" s="22"/>
      <c r="F44" s="739" t="s">
        <v>395</v>
      </c>
      <c r="G44" s="740"/>
      <c r="H44" s="740"/>
      <c r="I44" s="740"/>
      <c r="J44" s="740"/>
      <c r="K44" s="740"/>
      <c r="L44" s="740"/>
      <c r="M44" s="740"/>
      <c r="N44" s="740"/>
      <c r="O44" s="740"/>
      <c r="P44" s="740"/>
      <c r="Q44" s="740"/>
      <c r="R44" s="740"/>
      <c r="S44" s="740"/>
      <c r="T44" s="740"/>
      <c r="U44" s="740"/>
      <c r="V44" s="740"/>
      <c r="W44" s="740"/>
      <c r="X44" s="740"/>
      <c r="Y44" s="740"/>
      <c r="Z44" s="733"/>
      <c r="AA44" s="733"/>
      <c r="AB44" s="733"/>
      <c r="AC44" s="733"/>
      <c r="AD44" s="733"/>
      <c r="AE44" s="733"/>
      <c r="AF44" s="733"/>
      <c r="AG44" s="733"/>
      <c r="AH44" s="733"/>
      <c r="AI44" s="733"/>
      <c r="AJ44" s="733"/>
      <c r="AK44" s="733"/>
      <c r="AL44" s="733"/>
      <c r="AM44" s="733"/>
      <c r="AN44" s="733"/>
      <c r="AO44" s="733"/>
      <c r="AP44" s="733"/>
      <c r="AQ44" s="733"/>
      <c r="AR44" s="733"/>
      <c r="AS44" s="733"/>
      <c r="AT44" s="733"/>
      <c r="AU44" s="733"/>
      <c r="AV44" s="733"/>
      <c r="AW44" s="733"/>
      <c r="AX44" s="733"/>
      <c r="AY44" s="733"/>
      <c r="AZ44" s="737"/>
      <c r="BA44" s="737"/>
      <c r="BB44" s="737"/>
      <c r="BC44" s="737"/>
      <c r="BD44" s="737"/>
      <c r="BE44" s="734"/>
      <c r="BF44" s="23"/>
    </row>
    <row r="45" spans="5:58" ht="19.5" customHeight="1" thickBot="1" x14ac:dyDescent="0.35">
      <c r="E45" s="22"/>
      <c r="F45" s="1675" t="s">
        <v>396</v>
      </c>
      <c r="G45" s="1676"/>
      <c r="H45" s="1676"/>
      <c r="I45" s="1676"/>
      <c r="J45" s="1676"/>
      <c r="K45" s="1676"/>
      <c r="L45" s="1676"/>
      <c r="M45" s="1676"/>
      <c r="N45" s="1676"/>
      <c r="O45" s="1676"/>
      <c r="P45" s="1676"/>
      <c r="Q45" s="1676"/>
      <c r="R45" s="1676"/>
      <c r="S45" s="1676"/>
      <c r="T45" s="1676"/>
      <c r="U45" s="1676"/>
      <c r="V45" s="1676"/>
      <c r="W45" s="1676"/>
      <c r="X45" s="1676"/>
      <c r="Y45" s="1676"/>
      <c r="Z45" s="1676"/>
      <c r="AA45" s="1676"/>
      <c r="AB45" s="1676"/>
      <c r="AC45" s="1676"/>
      <c r="AD45" s="1676"/>
      <c r="AE45" s="1676"/>
      <c r="AF45" s="1676"/>
      <c r="AG45" s="1676"/>
      <c r="AH45" s="1676"/>
      <c r="AI45" s="1676"/>
      <c r="AJ45" s="1676"/>
      <c r="AK45" s="1676"/>
      <c r="AL45" s="1676"/>
      <c r="AM45" s="1676"/>
      <c r="AN45" s="1676"/>
      <c r="AO45" s="1676"/>
      <c r="AP45" s="1676"/>
      <c r="AQ45" s="1676"/>
      <c r="AR45" s="1676"/>
      <c r="AS45" s="1676"/>
      <c r="AT45" s="1676"/>
      <c r="AU45" s="1676"/>
      <c r="AV45" s="1676"/>
      <c r="AW45" s="1676"/>
      <c r="AX45" s="724"/>
      <c r="AY45" s="724"/>
      <c r="BE45" s="165"/>
      <c r="BF45" s="23"/>
    </row>
    <row r="46" spans="5:58" ht="15" thickBot="1" x14ac:dyDescent="0.35">
      <c r="E46" s="22"/>
      <c r="F46" s="1675"/>
      <c r="G46" s="1676"/>
      <c r="H46" s="1676"/>
      <c r="I46" s="1676"/>
      <c r="J46" s="1676"/>
      <c r="K46" s="1676"/>
      <c r="L46" s="1676"/>
      <c r="M46" s="1676"/>
      <c r="N46" s="1676"/>
      <c r="O46" s="1676"/>
      <c r="P46" s="1676"/>
      <c r="Q46" s="1676"/>
      <c r="R46" s="1676"/>
      <c r="S46" s="1676"/>
      <c r="T46" s="1676"/>
      <c r="U46" s="1676"/>
      <c r="V46" s="1676"/>
      <c r="W46" s="1676"/>
      <c r="X46" s="1676"/>
      <c r="Y46" s="1676"/>
      <c r="Z46" s="1676"/>
      <c r="AA46" s="1676"/>
      <c r="AB46" s="1676"/>
      <c r="AC46" s="1676"/>
      <c r="AD46" s="1676"/>
      <c r="AE46" s="1676"/>
      <c r="AF46" s="1676"/>
      <c r="AG46" s="1676"/>
      <c r="AH46" s="1676"/>
      <c r="AI46" s="1676"/>
      <c r="AJ46" s="1676"/>
      <c r="AK46" s="1676"/>
      <c r="AL46" s="1676"/>
      <c r="AM46" s="1676"/>
      <c r="AN46" s="1676"/>
      <c r="AO46" s="1676"/>
      <c r="AP46" s="1676"/>
      <c r="AQ46" s="1676"/>
      <c r="AR46" s="1676"/>
      <c r="AS46" s="1676"/>
      <c r="AT46" s="1676"/>
      <c r="AU46" s="1676"/>
      <c r="AV46" s="1676"/>
      <c r="AW46" s="1676"/>
      <c r="AX46" s="724"/>
      <c r="AY46" s="724"/>
      <c r="AZ46" s="1583"/>
      <c r="BA46" s="1584"/>
      <c r="BB46" s="1584"/>
      <c r="BC46" s="1585"/>
      <c r="BE46" s="165"/>
      <c r="BF46" s="23"/>
    </row>
    <row r="47" spans="5:58" ht="7.5" customHeight="1" thickBot="1" x14ac:dyDescent="0.35">
      <c r="E47" s="22"/>
      <c r="F47" s="504"/>
      <c r="G47" s="724"/>
      <c r="H47" s="724"/>
      <c r="I47" s="724"/>
      <c r="J47" s="724"/>
      <c r="K47" s="724"/>
      <c r="L47" s="724"/>
      <c r="M47" s="724"/>
      <c r="N47" s="724"/>
      <c r="O47" s="724"/>
      <c r="P47" s="724"/>
      <c r="Q47" s="724"/>
      <c r="R47" s="724"/>
      <c r="S47" s="724"/>
      <c r="T47" s="724"/>
      <c r="U47" s="724"/>
      <c r="V47" s="724"/>
      <c r="W47" s="724"/>
      <c r="X47" s="724"/>
      <c r="Y47" s="724"/>
      <c r="Z47" s="724"/>
      <c r="AA47" s="724"/>
      <c r="AB47" s="724"/>
      <c r="AC47" s="724"/>
      <c r="AD47" s="724"/>
      <c r="AE47" s="724"/>
      <c r="AF47" s="724"/>
      <c r="AG47" s="724"/>
      <c r="AH47" s="724"/>
      <c r="AI47" s="724"/>
      <c r="AJ47" s="724"/>
      <c r="AK47" s="724"/>
      <c r="AL47" s="724"/>
      <c r="AM47" s="724"/>
      <c r="AN47" s="724"/>
      <c r="AO47" s="724"/>
      <c r="AP47" s="724"/>
      <c r="AQ47" s="724"/>
      <c r="AR47" s="724"/>
      <c r="AS47" s="724"/>
      <c r="AT47" s="724"/>
      <c r="AU47" s="724"/>
      <c r="AV47" s="724"/>
      <c r="AW47" s="724"/>
      <c r="AX47" s="724"/>
      <c r="AY47" s="724"/>
      <c r="BE47" s="165"/>
      <c r="BF47" s="23"/>
    </row>
    <row r="48" spans="5:58" ht="15.75" customHeight="1" thickBot="1" x14ac:dyDescent="0.35">
      <c r="E48" s="22"/>
      <c r="F48" s="1667" t="s">
        <v>397</v>
      </c>
      <c r="G48" s="1668"/>
      <c r="H48" s="1668"/>
      <c r="I48" s="1668"/>
      <c r="J48" s="1668"/>
      <c r="K48" s="1668"/>
      <c r="L48" s="1668"/>
      <c r="M48" s="1668"/>
      <c r="N48" s="1668"/>
      <c r="O48" s="1668"/>
      <c r="P48" s="1668"/>
      <c r="Q48" s="1668"/>
      <c r="R48" s="1668"/>
      <c r="S48" s="1668"/>
      <c r="T48" s="1668"/>
      <c r="U48" s="1668"/>
      <c r="V48" s="1668"/>
      <c r="W48" s="1668"/>
      <c r="X48" s="1668"/>
      <c r="Y48" s="1668"/>
      <c r="Z48" s="1668"/>
      <c r="AA48" s="1668"/>
      <c r="AB48" s="1668"/>
      <c r="AC48" s="1668"/>
      <c r="AD48" s="1668"/>
      <c r="AE48" s="1668"/>
      <c r="AF48" s="1668"/>
      <c r="AG48" s="1668"/>
      <c r="AH48" s="1668"/>
      <c r="AI48" s="1668"/>
      <c r="AJ48" s="1668"/>
      <c r="AK48" s="1668"/>
      <c r="AL48" s="1668"/>
      <c r="AM48" s="1668"/>
      <c r="AN48" s="1668"/>
      <c r="AO48" s="1668"/>
      <c r="AP48" s="1668"/>
      <c r="AQ48" s="1668"/>
      <c r="AR48" s="1668"/>
      <c r="AS48" s="1668"/>
      <c r="AT48" s="1668"/>
      <c r="AU48" s="1668"/>
      <c r="AV48" s="1668"/>
      <c r="AW48" s="1668"/>
      <c r="AX48" s="1668"/>
      <c r="AY48" s="1668"/>
      <c r="AZ48" s="1583"/>
      <c r="BA48" s="1584"/>
      <c r="BB48" s="1584"/>
      <c r="BC48" s="1585"/>
      <c r="BE48" s="165"/>
      <c r="BF48" s="23"/>
    </row>
    <row r="49" spans="5:58" x14ac:dyDescent="0.3">
      <c r="E49" s="22"/>
      <c r="F49" s="166"/>
      <c r="BE49" s="165"/>
      <c r="BF49" s="23"/>
    </row>
    <row r="50" spans="5:58" ht="15" customHeight="1" x14ac:dyDescent="0.3">
      <c r="E50" s="22"/>
      <c r="F50" s="1669" t="s">
        <v>398</v>
      </c>
      <c r="G50" s="1670"/>
      <c r="H50" s="1670"/>
      <c r="I50" s="1670"/>
      <c r="J50" s="1670"/>
      <c r="K50" s="1670"/>
      <c r="L50" s="1670"/>
      <c r="M50" s="1670"/>
      <c r="N50" s="1670"/>
      <c r="O50" s="1670"/>
      <c r="P50" s="1670"/>
      <c r="Q50" s="1670"/>
      <c r="R50" s="1670"/>
      <c r="S50" s="1670"/>
      <c r="T50" s="1670"/>
      <c r="U50" s="1670"/>
      <c r="V50" s="1670"/>
      <c r="W50" s="1670"/>
      <c r="X50" s="1670"/>
      <c r="Y50" s="1670"/>
      <c r="Z50" s="1670"/>
      <c r="AA50" s="1670"/>
      <c r="AB50" s="1670"/>
      <c r="AC50" s="1670"/>
      <c r="AD50" s="1670"/>
      <c r="AE50" s="1670"/>
      <c r="AF50" s="1670"/>
      <c r="AG50" s="1670"/>
      <c r="AH50" s="1670"/>
      <c r="AI50" s="1670"/>
      <c r="AJ50" s="1670"/>
      <c r="AK50" s="1670"/>
      <c r="AL50" s="1670"/>
      <c r="AM50" s="1670"/>
      <c r="AN50" s="1670"/>
      <c r="AO50" s="1670"/>
      <c r="AP50" s="1670"/>
      <c r="AQ50" s="1670"/>
      <c r="AR50" s="1670"/>
      <c r="AS50" s="1670"/>
      <c r="AT50" s="1670"/>
      <c r="AU50" s="1670"/>
      <c r="AV50" s="1670"/>
      <c r="AW50" s="1670"/>
      <c r="AX50" s="1670"/>
      <c r="AY50" s="1670"/>
      <c r="AZ50" s="1670"/>
      <c r="BA50" s="1670"/>
      <c r="BB50" s="1670"/>
      <c r="BC50" s="1670"/>
      <c r="BD50" s="1670"/>
      <c r="BE50" s="1671"/>
      <c r="BF50" s="23"/>
    </row>
    <row r="51" spans="5:58" ht="15" customHeight="1" x14ac:dyDescent="0.3">
      <c r="E51" s="22"/>
      <c r="F51" s="1669"/>
      <c r="G51" s="1670"/>
      <c r="H51" s="1670"/>
      <c r="I51" s="1670"/>
      <c r="J51" s="1670"/>
      <c r="K51" s="1670"/>
      <c r="L51" s="1670"/>
      <c r="M51" s="1670"/>
      <c r="N51" s="1670"/>
      <c r="O51" s="1670"/>
      <c r="P51" s="1670"/>
      <c r="Q51" s="1670"/>
      <c r="R51" s="1670"/>
      <c r="S51" s="1670"/>
      <c r="T51" s="1670"/>
      <c r="U51" s="1670"/>
      <c r="V51" s="1670"/>
      <c r="W51" s="1670"/>
      <c r="X51" s="1670"/>
      <c r="Y51" s="1670"/>
      <c r="Z51" s="1670"/>
      <c r="AA51" s="1670"/>
      <c r="AB51" s="1670"/>
      <c r="AC51" s="1670"/>
      <c r="AD51" s="1670"/>
      <c r="AE51" s="1670"/>
      <c r="AF51" s="1670"/>
      <c r="AG51" s="1670"/>
      <c r="AH51" s="1670"/>
      <c r="AI51" s="1670"/>
      <c r="AJ51" s="1670"/>
      <c r="AK51" s="1670"/>
      <c r="AL51" s="1670"/>
      <c r="AM51" s="1670"/>
      <c r="AN51" s="1670"/>
      <c r="AO51" s="1670"/>
      <c r="AP51" s="1670"/>
      <c r="AQ51" s="1670"/>
      <c r="AR51" s="1670"/>
      <c r="AS51" s="1670"/>
      <c r="AT51" s="1670"/>
      <c r="AU51" s="1670"/>
      <c r="AV51" s="1670"/>
      <c r="AW51" s="1670"/>
      <c r="AX51" s="1670"/>
      <c r="AY51" s="1670"/>
      <c r="AZ51" s="1670"/>
      <c r="BA51" s="1670"/>
      <c r="BB51" s="1670"/>
      <c r="BC51" s="1670"/>
      <c r="BD51" s="1670"/>
      <c r="BE51" s="1671"/>
      <c r="BF51" s="23"/>
    </row>
    <row r="52" spans="5:58" ht="15" customHeight="1" x14ac:dyDescent="0.3">
      <c r="E52" s="22"/>
      <c r="F52" s="1669"/>
      <c r="G52" s="1670"/>
      <c r="H52" s="1670"/>
      <c r="I52" s="1670"/>
      <c r="J52" s="1670"/>
      <c r="K52" s="1670"/>
      <c r="L52" s="1670"/>
      <c r="M52" s="1670"/>
      <c r="N52" s="1670"/>
      <c r="O52" s="1670"/>
      <c r="P52" s="1670"/>
      <c r="Q52" s="1670"/>
      <c r="R52" s="1670"/>
      <c r="S52" s="1670"/>
      <c r="T52" s="1670"/>
      <c r="U52" s="1670"/>
      <c r="V52" s="1670"/>
      <c r="W52" s="1670"/>
      <c r="X52" s="1670"/>
      <c r="Y52" s="1670"/>
      <c r="Z52" s="1670"/>
      <c r="AA52" s="1670"/>
      <c r="AB52" s="1670"/>
      <c r="AC52" s="1670"/>
      <c r="AD52" s="1670"/>
      <c r="AE52" s="1670"/>
      <c r="AF52" s="1670"/>
      <c r="AG52" s="1670"/>
      <c r="AH52" s="1670"/>
      <c r="AI52" s="1670"/>
      <c r="AJ52" s="1670"/>
      <c r="AK52" s="1670"/>
      <c r="AL52" s="1670"/>
      <c r="AM52" s="1670"/>
      <c r="AN52" s="1670"/>
      <c r="AO52" s="1670"/>
      <c r="AP52" s="1670"/>
      <c r="AQ52" s="1670"/>
      <c r="AR52" s="1670"/>
      <c r="AS52" s="1670"/>
      <c r="AT52" s="1670"/>
      <c r="AU52" s="1670"/>
      <c r="AV52" s="1670"/>
      <c r="AW52" s="1670"/>
      <c r="AX52" s="1670"/>
      <c r="AY52" s="1670"/>
      <c r="AZ52" s="1670"/>
      <c r="BA52" s="1670"/>
      <c r="BB52" s="1670"/>
      <c r="BC52" s="1670"/>
      <c r="BD52" s="1670"/>
      <c r="BE52" s="1671"/>
      <c r="BF52" s="23"/>
    </row>
    <row r="53" spans="5:58" ht="33.75" customHeight="1" x14ac:dyDescent="0.3">
      <c r="E53" s="22"/>
      <c r="F53" s="1672"/>
      <c r="G53" s="1673"/>
      <c r="H53" s="1673"/>
      <c r="I53" s="1673"/>
      <c r="J53" s="1673"/>
      <c r="K53" s="1673"/>
      <c r="L53" s="1673"/>
      <c r="M53" s="1673"/>
      <c r="N53" s="1673"/>
      <c r="O53" s="1673"/>
      <c r="P53" s="1673"/>
      <c r="Q53" s="1673"/>
      <c r="R53" s="1673"/>
      <c r="S53" s="1673"/>
      <c r="T53" s="1673"/>
      <c r="U53" s="1673"/>
      <c r="V53" s="1673"/>
      <c r="W53" s="1673"/>
      <c r="X53" s="1673"/>
      <c r="Y53" s="1673"/>
      <c r="Z53" s="1673"/>
      <c r="AA53" s="1673"/>
      <c r="AB53" s="1673"/>
      <c r="AC53" s="1673"/>
      <c r="AD53" s="1673"/>
      <c r="AE53" s="1673"/>
      <c r="AF53" s="1673"/>
      <c r="AG53" s="1673"/>
      <c r="AH53" s="1673"/>
      <c r="AI53" s="1673"/>
      <c r="AJ53" s="1673"/>
      <c r="AK53" s="1673"/>
      <c r="AL53" s="1673"/>
      <c r="AM53" s="1673"/>
      <c r="AN53" s="1673"/>
      <c r="AO53" s="1673"/>
      <c r="AP53" s="1673"/>
      <c r="AQ53" s="1673"/>
      <c r="AR53" s="1673"/>
      <c r="AS53" s="1673"/>
      <c r="AT53" s="1673"/>
      <c r="AU53" s="1673"/>
      <c r="AV53" s="1673"/>
      <c r="AW53" s="1673"/>
      <c r="AX53" s="1673"/>
      <c r="AY53" s="1673"/>
      <c r="AZ53" s="1673"/>
      <c r="BA53" s="1673"/>
      <c r="BB53" s="1673"/>
      <c r="BC53" s="1673"/>
      <c r="BD53" s="1673"/>
      <c r="BE53" s="1674"/>
      <c r="BF53" s="23"/>
    </row>
    <row r="54" spans="5:58" ht="15" customHeight="1" thickBot="1" x14ac:dyDescent="0.35">
      <c r="E54" s="24"/>
      <c r="F54" s="728"/>
      <c r="G54" s="728"/>
      <c r="H54" s="728"/>
      <c r="I54" s="728"/>
      <c r="J54" s="728"/>
      <c r="K54" s="728"/>
      <c r="L54" s="728"/>
      <c r="M54" s="728"/>
      <c r="N54" s="728"/>
      <c r="O54" s="728"/>
      <c r="P54" s="728"/>
      <c r="Q54" s="728"/>
      <c r="R54" s="728"/>
      <c r="S54" s="728"/>
      <c r="T54" s="728"/>
      <c r="U54" s="728"/>
      <c r="V54" s="728"/>
      <c r="W54" s="728"/>
      <c r="X54" s="728"/>
      <c r="Y54" s="728"/>
      <c r="Z54" s="728"/>
      <c r="AA54" s="728"/>
      <c r="AB54" s="728"/>
      <c r="AC54" s="728"/>
      <c r="AD54" s="728"/>
      <c r="AE54" s="728"/>
      <c r="AF54" s="728"/>
      <c r="AG54" s="728"/>
      <c r="AH54" s="728"/>
      <c r="AI54" s="728"/>
      <c r="AJ54" s="728"/>
      <c r="AK54" s="728"/>
      <c r="AL54" s="728"/>
      <c r="AM54" s="728"/>
      <c r="AN54" s="728"/>
      <c r="AO54" s="728"/>
      <c r="AP54" s="728"/>
      <c r="AQ54" s="728"/>
      <c r="AR54" s="728"/>
      <c r="AS54" s="728"/>
      <c r="AT54" s="728"/>
      <c r="AU54" s="728"/>
      <c r="AV54" s="728"/>
      <c r="AW54" s="728"/>
      <c r="AX54" s="728"/>
      <c r="AY54" s="728"/>
      <c r="AZ54" s="728"/>
      <c r="BA54" s="728"/>
      <c r="BB54" s="728"/>
      <c r="BC54" s="728"/>
      <c r="BD54" s="728"/>
      <c r="BE54" s="728"/>
      <c r="BF54" s="26"/>
    </row>
    <row r="55" spans="5:58" ht="15" customHeight="1" x14ac:dyDescent="0.3">
      <c r="E55" s="122"/>
      <c r="F55" s="501"/>
      <c r="G55" s="501"/>
      <c r="H55" s="501"/>
      <c r="I55" s="501"/>
      <c r="J55" s="501"/>
      <c r="K55" s="501"/>
      <c r="L55" s="501"/>
      <c r="M55" s="501"/>
      <c r="N55" s="501"/>
      <c r="O55" s="501"/>
      <c r="P55" s="501"/>
      <c r="Q55" s="501"/>
      <c r="R55" s="501"/>
      <c r="S55" s="501"/>
      <c r="T55" s="501"/>
      <c r="U55" s="501"/>
      <c r="V55" s="501"/>
      <c r="W55" s="501"/>
      <c r="X55" s="501"/>
      <c r="Y55" s="501"/>
      <c r="Z55" s="501"/>
      <c r="AA55" s="501"/>
      <c r="AB55" s="501"/>
      <c r="AC55" s="501"/>
      <c r="AD55" s="501"/>
      <c r="AE55" s="501"/>
      <c r="AF55" s="501"/>
      <c r="AG55" s="501"/>
      <c r="AH55" s="501"/>
      <c r="AI55" s="501"/>
      <c r="AJ55" s="501"/>
      <c r="AK55" s="501"/>
      <c r="AL55" s="501"/>
      <c r="AM55" s="501"/>
      <c r="AN55" s="501"/>
      <c r="AO55" s="501"/>
      <c r="AP55" s="501"/>
      <c r="AQ55" s="501"/>
      <c r="AR55" s="501"/>
      <c r="AS55" s="501"/>
      <c r="AT55" s="501"/>
      <c r="AU55" s="501"/>
      <c r="AV55" s="501"/>
      <c r="AW55" s="501"/>
      <c r="AX55" s="501"/>
      <c r="AY55" s="501"/>
      <c r="AZ55" s="501"/>
      <c r="BA55" s="501"/>
      <c r="BB55" s="501"/>
      <c r="BC55" s="501"/>
      <c r="BD55" s="501"/>
      <c r="BE55" s="501"/>
      <c r="BF55" s="122"/>
    </row>
    <row r="56" spans="5:58" ht="15" customHeight="1" x14ac:dyDescent="0.3">
      <c r="E56" s="122"/>
      <c r="F56" s="501"/>
      <c r="G56" s="501"/>
      <c r="H56" s="501"/>
      <c r="I56" s="501"/>
      <c r="J56" s="501"/>
      <c r="K56" s="501"/>
      <c r="L56" s="501"/>
      <c r="M56" s="501"/>
      <c r="N56" s="501"/>
      <c r="O56" s="501"/>
      <c r="P56" s="501"/>
      <c r="Q56" s="501"/>
      <c r="R56" s="501"/>
      <c r="S56" s="501"/>
      <c r="T56" s="501"/>
      <c r="U56" s="501"/>
      <c r="V56" s="501"/>
      <c r="W56" s="501"/>
      <c r="X56" s="501"/>
      <c r="Y56" s="501"/>
      <c r="Z56" s="501"/>
      <c r="AA56" s="501"/>
      <c r="AB56" s="501"/>
      <c r="AC56" s="501"/>
      <c r="AD56" s="501"/>
      <c r="AE56" s="501"/>
      <c r="AF56" s="501"/>
      <c r="AG56" s="501"/>
      <c r="AH56" s="501"/>
      <c r="AI56" s="501"/>
      <c r="AJ56" s="501"/>
      <c r="AK56" s="501"/>
      <c r="AL56" s="501"/>
      <c r="AM56" s="501"/>
      <c r="AN56" s="501"/>
      <c r="AO56" s="501"/>
      <c r="AP56" s="501"/>
      <c r="AQ56" s="501"/>
      <c r="AR56" s="501"/>
      <c r="AS56" s="501"/>
      <c r="AT56" s="501"/>
      <c r="AU56" s="501"/>
      <c r="AV56" s="501"/>
      <c r="AW56" s="501"/>
      <c r="AX56" s="501"/>
      <c r="AY56" s="501"/>
      <c r="AZ56" s="501"/>
      <c r="BA56" s="501"/>
      <c r="BB56" s="501"/>
      <c r="BC56" s="501"/>
      <c r="BD56" s="501"/>
      <c r="BE56" s="501"/>
      <c r="BF56" s="122"/>
    </row>
    <row r="57" spans="5:58" ht="15" customHeight="1" x14ac:dyDescent="0.3">
      <c r="E57" s="122"/>
      <c r="F57" s="501"/>
      <c r="G57" s="501"/>
      <c r="H57" s="501"/>
      <c r="I57" s="501"/>
      <c r="J57" s="501"/>
      <c r="K57" s="501"/>
      <c r="L57" s="501"/>
      <c r="M57" s="501"/>
      <c r="N57" s="501"/>
      <c r="O57" s="501"/>
      <c r="P57" s="501"/>
      <c r="Q57" s="501"/>
      <c r="R57" s="501"/>
      <c r="S57" s="501"/>
      <c r="T57" s="501"/>
      <c r="U57" s="501"/>
      <c r="V57" s="501"/>
      <c r="W57" s="501"/>
      <c r="X57" s="501"/>
      <c r="Y57" s="501"/>
      <c r="Z57" s="501"/>
      <c r="AA57" s="501"/>
      <c r="AB57" s="501"/>
      <c r="AC57" s="501"/>
      <c r="AD57" s="501"/>
      <c r="AE57" s="501"/>
      <c r="AF57" s="501"/>
      <c r="AG57" s="501"/>
      <c r="AH57" s="501"/>
      <c r="AI57" s="501"/>
      <c r="AJ57" s="501"/>
      <c r="AK57" s="501"/>
      <c r="AL57" s="501"/>
      <c r="AM57" s="501"/>
      <c r="AN57" s="501"/>
      <c r="AO57" s="501"/>
      <c r="AP57" s="501"/>
      <c r="AQ57" s="501"/>
      <c r="AR57" s="501"/>
      <c r="AS57" s="501"/>
      <c r="AT57" s="501"/>
      <c r="AU57" s="501"/>
      <c r="AV57" s="501"/>
      <c r="AW57" s="501"/>
      <c r="AX57" s="501"/>
      <c r="AY57" s="501"/>
      <c r="AZ57" s="501"/>
      <c r="BA57" s="501"/>
      <c r="BB57" s="501"/>
      <c r="BC57" s="501"/>
      <c r="BD57" s="501"/>
      <c r="BE57" s="501"/>
      <c r="BF57" s="122"/>
    </row>
    <row r="58" spans="5:58" x14ac:dyDescent="0.3">
      <c r="E58" s="122"/>
      <c r="F58" s="122"/>
      <c r="G58" s="122"/>
      <c r="H58" s="122"/>
      <c r="I58" s="122"/>
      <c r="J58" s="122"/>
      <c r="K58" s="122"/>
      <c r="L58" s="122"/>
      <c r="M58" s="122"/>
      <c r="N58" s="122"/>
      <c r="O58" s="122"/>
      <c r="P58" s="122"/>
      <c r="Q58" s="122"/>
      <c r="R58" s="122"/>
      <c r="S58" s="122"/>
      <c r="T58" s="122"/>
      <c r="U58" s="122"/>
      <c r="V58" s="122"/>
      <c r="W58" s="122"/>
      <c r="X58" s="122"/>
      <c r="Y58" s="122"/>
      <c r="Z58" s="122"/>
      <c r="AA58" s="122"/>
      <c r="AB58" s="122"/>
      <c r="AC58" s="122"/>
      <c r="AD58" s="122"/>
      <c r="AE58" s="122"/>
      <c r="AF58" s="122"/>
      <c r="AG58" s="122"/>
      <c r="AH58" s="122"/>
      <c r="AI58" s="122"/>
      <c r="AJ58" s="122"/>
      <c r="AK58" s="122"/>
      <c r="AL58" s="122"/>
      <c r="AM58" s="122"/>
      <c r="AN58" s="122"/>
      <c r="AO58" s="122"/>
      <c r="AP58" s="122"/>
      <c r="AQ58" s="122"/>
      <c r="AR58" s="122"/>
      <c r="AS58" s="122"/>
      <c r="AT58" s="122"/>
      <c r="AU58" s="122"/>
      <c r="AV58" s="122"/>
      <c r="AW58" s="122"/>
      <c r="AX58" s="122"/>
      <c r="AY58" s="122"/>
      <c r="AZ58" s="122"/>
      <c r="BA58" s="122"/>
      <c r="BB58" s="122"/>
      <c r="BC58" s="122"/>
      <c r="BD58" s="122"/>
      <c r="BE58" s="122"/>
      <c r="BF58" s="122"/>
    </row>
  </sheetData>
  <sheetProtection algorithmName="SHA-512" hashValue="K2FdPqZasqi0dJYfu+f1h1kI/aasGunjgatLeXDEbbjyJCfR20pNoLtjSvKo1vLsbtafRp8hHHKdrBijYaBFOA==" saltValue="BtmFDw2lcOp75YU4ZFkXkg==" spinCount="100000" sheet="1" objects="1" scenarios="1"/>
  <mergeCells count="46">
    <mergeCell ref="AX42:BC42"/>
    <mergeCell ref="F33:Y33"/>
    <mergeCell ref="AZ39:BC39"/>
    <mergeCell ref="BM22:BS22"/>
    <mergeCell ref="BM12:BQ12"/>
    <mergeCell ref="BM15:BQ15"/>
    <mergeCell ref="BM17:BQ17"/>
    <mergeCell ref="BM19:BQ19"/>
    <mergeCell ref="F22:AB22"/>
    <mergeCell ref="AI22:BE22"/>
    <mergeCell ref="F20:AB20"/>
    <mergeCell ref="F13:M13"/>
    <mergeCell ref="O13:R13"/>
    <mergeCell ref="AP13:AS13"/>
    <mergeCell ref="F15:BD16"/>
    <mergeCell ref="F18:AB18"/>
    <mergeCell ref="AZ46:BC46"/>
    <mergeCell ref="AZ48:BC48"/>
    <mergeCell ref="F48:AY48"/>
    <mergeCell ref="F50:BE53"/>
    <mergeCell ref="F45:AW46"/>
    <mergeCell ref="AI18:BE18"/>
    <mergeCell ref="F19:AB19"/>
    <mergeCell ref="AI19:BE19"/>
    <mergeCell ref="AI20:BE20"/>
    <mergeCell ref="F21:AB21"/>
    <mergeCell ref="AI21:BE21"/>
    <mergeCell ref="Z13:AM13"/>
    <mergeCell ref="BM2:BP2"/>
    <mergeCell ref="F11:N11"/>
    <mergeCell ref="O11:R11"/>
    <mergeCell ref="AP11:AS11"/>
    <mergeCell ref="E3:BF3"/>
    <mergeCell ref="F4:BE5"/>
    <mergeCell ref="F9:N9"/>
    <mergeCell ref="O9:R9"/>
    <mergeCell ref="Y11:AN11"/>
    <mergeCell ref="F25:BD25"/>
    <mergeCell ref="F29:BD30"/>
    <mergeCell ref="F38:S38"/>
    <mergeCell ref="F39:AW39"/>
    <mergeCell ref="AZ26:BC26"/>
    <mergeCell ref="AZ31:BC31"/>
    <mergeCell ref="F34:BD35"/>
    <mergeCell ref="AZ36:BC36"/>
    <mergeCell ref="BD39:BE39"/>
  </mergeCells>
  <dataValidations count="2">
    <dataValidation type="list" allowBlank="1" showInputMessage="1" showErrorMessage="1" sqref="AX42:BC42" xr:uid="{D593755C-A2BE-482D-95AC-400083F14359}">
      <formula1>$BT$10:$BT$15</formula1>
    </dataValidation>
    <dataValidation type="list" allowBlank="1" showInputMessage="1" showErrorMessage="1" sqref="O9:R9 O11:R11 O13:R13 AZ48:BC48 AZ46:BC46" xr:uid="{25482439-A089-44BD-A644-2C6CF787194B}">
      <formula1>$BT$7:$BT$9</formula1>
    </dataValidation>
  </dataValidations>
  <pageMargins left="0.45" right="0.45" top="0.5" bottom="0.5" header="0.3" footer="0.3"/>
  <pageSetup scale="99" orientation="portrait" r:id="rId1"/>
  <headerFooter>
    <oddHeader>&amp;C&amp;G</oddHeader>
  </headerFooter>
  <drawing r:id="rId2"/>
  <legacyDrawingHF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4FF99-5126-4050-998B-DE73AEED730E}">
  <sheetPr codeName="Sheet64">
    <tabColor theme="2" tint="-0.89999084444715716"/>
    <pageSetUpPr fitToPage="1"/>
  </sheetPr>
  <dimension ref="B1:S218"/>
  <sheetViews>
    <sheetView showGridLines="0" showRowColHeaders="0" zoomScaleNormal="100" zoomScaleSheetLayoutView="90" workbookViewId="0">
      <pane xSplit="1" ySplit="8" topLeftCell="B9" activePane="bottomRight" state="frozen"/>
      <selection pane="topRight"/>
      <selection pane="bottomLeft"/>
      <selection pane="bottomRight"/>
    </sheetView>
  </sheetViews>
  <sheetFormatPr defaultRowHeight="14.4" x14ac:dyDescent="0.3"/>
  <cols>
    <col min="1" max="1" width="5.5546875" customWidth="1"/>
    <col min="2" max="2" width="5.33203125" style="164" customWidth="1"/>
    <col min="3" max="3" width="26.6640625" customWidth="1"/>
    <col min="4" max="4" width="15.44140625" customWidth="1"/>
    <col min="5" max="5" width="11" customWidth="1"/>
    <col min="6" max="10" width="8.6640625" customWidth="1"/>
    <col min="11" max="11" width="12.109375" style="47" customWidth="1"/>
    <col min="16" max="16" width="17.88671875" hidden="1" customWidth="1"/>
    <col min="18" max="18" width="0" hidden="1" customWidth="1"/>
  </cols>
  <sheetData>
    <row r="1" spans="2:19" x14ac:dyDescent="0.3">
      <c r="B1" s="1698" t="s">
        <v>399</v>
      </c>
      <c r="C1" s="1699"/>
      <c r="D1" s="1699"/>
      <c r="E1" s="1699"/>
      <c r="F1" s="1699"/>
      <c r="G1" s="1699"/>
      <c r="H1" s="1699"/>
      <c r="I1" s="1699"/>
      <c r="J1" s="1699"/>
      <c r="K1" s="1700"/>
    </row>
    <row r="2" spans="2:19" ht="6" customHeight="1" thickBot="1" x14ac:dyDescent="0.35">
      <c r="B2" s="1701"/>
      <c r="C2" s="1702"/>
      <c r="D2" s="1702"/>
      <c r="E2" s="1702"/>
      <c r="F2" s="1702"/>
      <c r="G2" s="1702"/>
      <c r="H2" s="1702"/>
      <c r="I2" s="1702"/>
      <c r="J2" s="1702"/>
      <c r="K2" s="1703"/>
      <c r="M2" s="947"/>
      <c r="N2" s="947"/>
      <c r="O2" s="947"/>
      <c r="P2" s="947"/>
      <c r="Q2" s="947"/>
    </row>
    <row r="3" spans="2:19" ht="15.9" customHeight="1" thickBot="1" x14ac:dyDescent="0.35">
      <c r="B3" s="1704" t="s">
        <v>400</v>
      </c>
      <c r="C3" s="1705"/>
      <c r="D3" s="1706">
        <f>'Department Information'!E3</f>
        <v>0</v>
      </c>
      <c r="E3" s="1707"/>
      <c r="F3" s="1708"/>
      <c r="G3" s="1708"/>
      <c r="H3" s="1709"/>
      <c r="I3" s="128"/>
      <c r="J3" s="128"/>
      <c r="K3" s="129"/>
      <c r="M3" s="947"/>
      <c r="N3" s="947"/>
      <c r="O3" s="947"/>
      <c r="P3" s="947"/>
      <c r="Q3" s="947"/>
    </row>
    <row r="4" spans="2:19" ht="18" customHeight="1" thickBot="1" x14ac:dyDescent="0.35">
      <c r="B4" s="1254" t="s">
        <v>401</v>
      </c>
      <c r="C4" s="1566"/>
      <c r="D4" s="1710">
        <f>'Training Worksheet 1-40 FF'!$C$209</f>
        <v>0</v>
      </c>
      <c r="E4" s="1711"/>
      <c r="F4" s="1695" t="s">
        <v>402</v>
      </c>
      <c r="G4" s="1695"/>
      <c r="H4" s="1696"/>
      <c r="I4" s="405">
        <f>D217</f>
        <v>0</v>
      </c>
      <c r="J4" s="578" t="s">
        <v>92</v>
      </c>
      <c r="K4" s="406">
        <f>D213</f>
        <v>0</v>
      </c>
      <c r="M4" s="156"/>
      <c r="N4" s="156"/>
    </row>
    <row r="5" spans="2:19" ht="18" customHeight="1" thickBot="1" x14ac:dyDescent="0.35">
      <c r="B5" s="157"/>
      <c r="C5" s="1097"/>
      <c r="D5" s="1097"/>
      <c r="E5" s="49"/>
      <c r="F5" s="1694" t="s">
        <v>403</v>
      </c>
      <c r="G5" s="1695"/>
      <c r="H5" s="1696"/>
      <c r="I5" s="436">
        <f>'Training Questions'!AZ26</f>
        <v>0</v>
      </c>
      <c r="J5" s="9"/>
      <c r="K5" s="127"/>
      <c r="M5" s="156"/>
      <c r="N5" s="156"/>
    </row>
    <row r="6" spans="2:19" ht="18" customHeight="1" thickBot="1" x14ac:dyDescent="0.35">
      <c r="B6" s="158"/>
      <c r="C6" s="131"/>
      <c r="D6" s="131"/>
      <c r="E6" s="131"/>
      <c r="F6" s="1697" t="s">
        <v>404</v>
      </c>
      <c r="G6" s="1196"/>
      <c r="H6" s="1196"/>
      <c r="I6" s="1196"/>
      <c r="J6" s="1196"/>
      <c r="K6" s="1197"/>
      <c r="L6" s="240"/>
    </row>
    <row r="7" spans="2:19" ht="18" customHeight="1" thickBot="1" x14ac:dyDescent="0.35">
      <c r="B7" s="158"/>
      <c r="C7" s="131"/>
      <c r="D7" s="131" t="s">
        <v>405</v>
      </c>
      <c r="E7" s="131"/>
      <c r="F7" s="159" t="str">
        <f>IFERROR('Training Worksheet 1-40 FF'!$F$209/D4,"0")</f>
        <v>0</v>
      </c>
      <c r="G7" s="159" t="str">
        <f>IFERROR(('Training Worksheet 1-40 FF'!$G$209/12)/D4,"0")</f>
        <v>0</v>
      </c>
      <c r="H7" s="159" t="str">
        <f>IFERROR('Training Worksheet 1-40 FF'!$H$209/I4,"0")</f>
        <v>0</v>
      </c>
      <c r="I7" s="159" t="str">
        <f>IFERROR('Training Worksheet 1-40 FF'!$I$209/K4,"0")</f>
        <v>0</v>
      </c>
      <c r="J7" s="159" t="str">
        <f>IFERROR('Training Worksheet 1-40 FF'!$J$209/D4,"0")</f>
        <v>0</v>
      </c>
      <c r="K7" s="160"/>
      <c r="L7" s="368"/>
      <c r="M7" s="368"/>
      <c r="N7" s="368"/>
      <c r="O7" s="368"/>
      <c r="P7" s="368"/>
      <c r="Q7" s="368"/>
      <c r="R7" s="368"/>
      <c r="S7" s="368"/>
    </row>
    <row r="8" spans="2:19" ht="81" customHeight="1" thickBot="1" x14ac:dyDescent="0.35">
      <c r="B8" s="369" t="s">
        <v>406</v>
      </c>
      <c r="C8" s="489" t="s">
        <v>407</v>
      </c>
      <c r="D8" s="370" t="s">
        <v>408</v>
      </c>
      <c r="E8" s="507" t="s">
        <v>774</v>
      </c>
      <c r="F8" s="371" t="s">
        <v>409</v>
      </c>
      <c r="G8" s="371" t="s">
        <v>410</v>
      </c>
      <c r="H8" s="371" t="s">
        <v>411</v>
      </c>
      <c r="I8" s="371" t="s">
        <v>412</v>
      </c>
      <c r="J8" s="371" t="s">
        <v>413</v>
      </c>
      <c r="K8" s="372" t="s">
        <v>414</v>
      </c>
      <c r="L8" s="1692" t="s">
        <v>242</v>
      </c>
      <c r="M8" s="1693"/>
      <c r="N8" s="1693"/>
      <c r="O8" s="1693"/>
      <c r="P8" s="1693"/>
      <c r="Q8" s="1693"/>
      <c r="R8" s="1693"/>
      <c r="S8" s="1693"/>
    </row>
    <row r="9" spans="2:19" x14ac:dyDescent="0.3">
      <c r="B9" s="443">
        <v>1</v>
      </c>
      <c r="C9" s="488"/>
      <c r="D9" s="444"/>
      <c r="E9" s="444" t="s">
        <v>41</v>
      </c>
      <c r="F9" s="445"/>
      <c r="G9" s="445"/>
      <c r="H9" s="855"/>
      <c r="I9" s="855"/>
      <c r="J9" s="445"/>
      <c r="K9" s="446">
        <f t="shared" ref="K9:K40" si="0">SUM(F9:J9)</f>
        <v>0</v>
      </c>
      <c r="P9" t="s">
        <v>415</v>
      </c>
    </row>
    <row r="10" spans="2:19" x14ac:dyDescent="0.3">
      <c r="B10" s="161">
        <f>B9+1</f>
        <v>2</v>
      </c>
      <c r="C10" s="488"/>
      <c r="D10" s="444"/>
      <c r="E10" s="444" t="s">
        <v>41</v>
      </c>
      <c r="F10" s="487"/>
      <c r="G10" s="487"/>
      <c r="H10" s="487"/>
      <c r="I10" s="487"/>
      <c r="J10" s="487"/>
      <c r="K10" s="162">
        <f t="shared" si="0"/>
        <v>0</v>
      </c>
      <c r="P10" t="s">
        <v>416</v>
      </c>
      <c r="R10" t="s">
        <v>40</v>
      </c>
    </row>
    <row r="11" spans="2:19" x14ac:dyDescent="0.3">
      <c r="B11" s="161">
        <f t="shared" ref="B11:B74" si="1">B10+1</f>
        <v>3</v>
      </c>
      <c r="C11" s="488"/>
      <c r="D11" s="444"/>
      <c r="E11" s="444" t="s">
        <v>41</v>
      </c>
      <c r="F11" s="487"/>
      <c r="G11" s="487"/>
      <c r="H11" s="487"/>
      <c r="I11" s="487"/>
      <c r="J11" s="487"/>
      <c r="K11" s="162">
        <f t="shared" si="0"/>
        <v>0</v>
      </c>
      <c r="P11" t="s">
        <v>417</v>
      </c>
      <c r="R11" t="s">
        <v>41</v>
      </c>
    </row>
    <row r="12" spans="2:19" x14ac:dyDescent="0.3">
      <c r="B12" s="161">
        <f t="shared" si="1"/>
        <v>4</v>
      </c>
      <c r="C12" s="488"/>
      <c r="D12" s="444"/>
      <c r="E12" s="444" t="s">
        <v>41</v>
      </c>
      <c r="F12" s="487"/>
      <c r="G12" s="487"/>
      <c r="H12" s="487"/>
      <c r="I12" s="487"/>
      <c r="J12" s="487"/>
      <c r="K12" s="162">
        <f t="shared" si="0"/>
        <v>0</v>
      </c>
      <c r="P12" t="s">
        <v>418</v>
      </c>
    </row>
    <row r="13" spans="2:19" x14ac:dyDescent="0.3">
      <c r="B13" s="161">
        <f t="shared" si="1"/>
        <v>5</v>
      </c>
      <c r="C13" s="488"/>
      <c r="D13" s="444"/>
      <c r="E13" s="444" t="s">
        <v>41</v>
      </c>
      <c r="F13" s="487"/>
      <c r="G13" s="487"/>
      <c r="H13" s="487"/>
      <c r="I13" s="487"/>
      <c r="J13" s="487"/>
      <c r="K13" s="162">
        <f t="shared" si="0"/>
        <v>0</v>
      </c>
      <c r="P13" t="s">
        <v>419</v>
      </c>
    </row>
    <row r="14" spans="2:19" x14ac:dyDescent="0.3">
      <c r="B14" s="161">
        <f t="shared" si="1"/>
        <v>6</v>
      </c>
      <c r="C14" s="488"/>
      <c r="D14" s="444"/>
      <c r="E14" s="444" t="s">
        <v>41</v>
      </c>
      <c r="F14" s="487"/>
      <c r="G14" s="487"/>
      <c r="H14" s="487"/>
      <c r="I14" s="487"/>
      <c r="J14" s="487"/>
      <c r="K14" s="162">
        <f t="shared" si="0"/>
        <v>0</v>
      </c>
    </row>
    <row r="15" spans="2:19" x14ac:dyDescent="0.3">
      <c r="B15" s="161">
        <f t="shared" si="1"/>
        <v>7</v>
      </c>
      <c r="C15" s="488"/>
      <c r="D15" s="444"/>
      <c r="E15" s="444" t="s">
        <v>41</v>
      </c>
      <c r="F15" s="487"/>
      <c r="G15" s="487"/>
      <c r="H15" s="487"/>
      <c r="I15" s="487"/>
      <c r="J15" s="487"/>
      <c r="K15" s="162">
        <f t="shared" si="0"/>
        <v>0</v>
      </c>
    </row>
    <row r="16" spans="2:19" x14ac:dyDescent="0.3">
      <c r="B16" s="161">
        <f t="shared" si="1"/>
        <v>8</v>
      </c>
      <c r="C16" s="488"/>
      <c r="D16" s="444"/>
      <c r="E16" s="444" t="s">
        <v>41</v>
      </c>
      <c r="F16" s="487"/>
      <c r="G16" s="487"/>
      <c r="H16" s="487"/>
      <c r="I16" s="487"/>
      <c r="J16" s="487"/>
      <c r="K16" s="162">
        <f t="shared" si="0"/>
        <v>0</v>
      </c>
    </row>
    <row r="17" spans="2:11" x14ac:dyDescent="0.3">
      <c r="B17" s="161">
        <f t="shared" si="1"/>
        <v>9</v>
      </c>
      <c r="C17" s="488"/>
      <c r="D17" s="444"/>
      <c r="E17" s="444" t="s">
        <v>41</v>
      </c>
      <c r="F17" s="487"/>
      <c r="G17" s="487"/>
      <c r="H17" s="487"/>
      <c r="I17" s="487"/>
      <c r="J17" s="487"/>
      <c r="K17" s="162">
        <f t="shared" si="0"/>
        <v>0</v>
      </c>
    </row>
    <row r="18" spans="2:11" x14ac:dyDescent="0.3">
      <c r="B18" s="161">
        <f t="shared" si="1"/>
        <v>10</v>
      </c>
      <c r="C18" s="488"/>
      <c r="D18" s="444"/>
      <c r="E18" s="444" t="s">
        <v>41</v>
      </c>
      <c r="F18" s="487"/>
      <c r="G18" s="487"/>
      <c r="H18" s="487"/>
      <c r="I18" s="487"/>
      <c r="J18" s="487"/>
      <c r="K18" s="162">
        <f t="shared" si="0"/>
        <v>0</v>
      </c>
    </row>
    <row r="19" spans="2:11" x14ac:dyDescent="0.3">
      <c r="B19" s="161">
        <f t="shared" si="1"/>
        <v>11</v>
      </c>
      <c r="C19" s="488"/>
      <c r="D19" s="444"/>
      <c r="E19" s="444" t="s">
        <v>41</v>
      </c>
      <c r="F19" s="487"/>
      <c r="G19" s="487"/>
      <c r="H19" s="487"/>
      <c r="I19" s="487"/>
      <c r="J19" s="487"/>
      <c r="K19" s="162">
        <f t="shared" si="0"/>
        <v>0</v>
      </c>
    </row>
    <row r="20" spans="2:11" x14ac:dyDescent="0.3">
      <c r="B20" s="161">
        <f t="shared" si="1"/>
        <v>12</v>
      </c>
      <c r="C20" s="488"/>
      <c r="D20" s="444"/>
      <c r="E20" s="444" t="s">
        <v>41</v>
      </c>
      <c r="F20" s="487"/>
      <c r="G20" s="487"/>
      <c r="H20" s="487"/>
      <c r="I20" s="487"/>
      <c r="J20" s="487"/>
      <c r="K20" s="162">
        <f t="shared" si="0"/>
        <v>0</v>
      </c>
    </row>
    <row r="21" spans="2:11" x14ac:dyDescent="0.3">
      <c r="B21" s="161">
        <f t="shared" si="1"/>
        <v>13</v>
      </c>
      <c r="C21" s="488"/>
      <c r="D21" s="444"/>
      <c r="E21" s="444" t="s">
        <v>41</v>
      </c>
      <c r="F21" s="487"/>
      <c r="G21" s="487"/>
      <c r="H21" s="487"/>
      <c r="I21" s="487"/>
      <c r="J21" s="487"/>
      <c r="K21" s="162">
        <f t="shared" si="0"/>
        <v>0</v>
      </c>
    </row>
    <row r="22" spans="2:11" x14ac:dyDescent="0.3">
      <c r="B22" s="161">
        <f t="shared" si="1"/>
        <v>14</v>
      </c>
      <c r="C22" s="488"/>
      <c r="D22" s="444"/>
      <c r="E22" s="442" t="s">
        <v>41</v>
      </c>
      <c r="F22" s="487"/>
      <c r="G22" s="487"/>
      <c r="H22" s="487"/>
      <c r="I22" s="487"/>
      <c r="J22" s="487"/>
      <c r="K22" s="162">
        <f t="shared" si="0"/>
        <v>0</v>
      </c>
    </row>
    <row r="23" spans="2:11" x14ac:dyDescent="0.3">
      <c r="B23" s="161">
        <f t="shared" si="1"/>
        <v>15</v>
      </c>
      <c r="C23" s="488"/>
      <c r="D23" s="444"/>
      <c r="E23" s="442" t="s">
        <v>41</v>
      </c>
      <c r="F23" s="487"/>
      <c r="G23" s="487"/>
      <c r="H23" s="487"/>
      <c r="I23" s="487"/>
      <c r="J23" s="487"/>
      <c r="K23" s="162">
        <f t="shared" si="0"/>
        <v>0</v>
      </c>
    </row>
    <row r="24" spans="2:11" x14ac:dyDescent="0.3">
      <c r="B24" s="161">
        <f t="shared" si="1"/>
        <v>16</v>
      </c>
      <c r="C24" s="488"/>
      <c r="D24" s="444"/>
      <c r="E24" s="442" t="s">
        <v>41</v>
      </c>
      <c r="F24" s="487"/>
      <c r="G24" s="487"/>
      <c r="H24" s="487"/>
      <c r="I24" s="487"/>
      <c r="J24" s="487"/>
      <c r="K24" s="162">
        <f t="shared" si="0"/>
        <v>0</v>
      </c>
    </row>
    <row r="25" spans="2:11" x14ac:dyDescent="0.3">
      <c r="B25" s="161">
        <f t="shared" si="1"/>
        <v>17</v>
      </c>
      <c r="C25" s="488"/>
      <c r="D25" s="444"/>
      <c r="E25" s="442" t="s">
        <v>41</v>
      </c>
      <c r="F25" s="487"/>
      <c r="G25" s="487"/>
      <c r="H25" s="487"/>
      <c r="I25" s="487"/>
      <c r="J25" s="487"/>
      <c r="K25" s="162">
        <f t="shared" si="0"/>
        <v>0</v>
      </c>
    </row>
    <row r="26" spans="2:11" x14ac:dyDescent="0.3">
      <c r="B26" s="161">
        <f t="shared" si="1"/>
        <v>18</v>
      </c>
      <c r="C26" s="488"/>
      <c r="D26" s="444"/>
      <c r="E26" s="442" t="s">
        <v>41</v>
      </c>
      <c r="F26" s="487"/>
      <c r="G26" s="487"/>
      <c r="H26" s="487"/>
      <c r="I26" s="487"/>
      <c r="J26" s="487"/>
      <c r="K26" s="162">
        <f t="shared" si="0"/>
        <v>0</v>
      </c>
    </row>
    <row r="27" spans="2:11" x14ac:dyDescent="0.3">
      <c r="B27" s="161">
        <f t="shared" si="1"/>
        <v>19</v>
      </c>
      <c r="C27" s="488"/>
      <c r="D27" s="444"/>
      <c r="E27" s="442" t="s">
        <v>41</v>
      </c>
      <c r="F27" s="487"/>
      <c r="G27" s="487"/>
      <c r="H27" s="487"/>
      <c r="I27" s="487"/>
      <c r="J27" s="487"/>
      <c r="K27" s="162">
        <f t="shared" si="0"/>
        <v>0</v>
      </c>
    </row>
    <row r="28" spans="2:11" x14ac:dyDescent="0.3">
      <c r="B28" s="161">
        <f t="shared" si="1"/>
        <v>20</v>
      </c>
      <c r="C28" s="488"/>
      <c r="D28" s="444"/>
      <c r="E28" s="442" t="s">
        <v>41</v>
      </c>
      <c r="F28" s="487"/>
      <c r="G28" s="487"/>
      <c r="H28" s="487"/>
      <c r="I28" s="487"/>
      <c r="J28" s="487"/>
      <c r="K28" s="162">
        <f t="shared" si="0"/>
        <v>0</v>
      </c>
    </row>
    <row r="29" spans="2:11" x14ac:dyDescent="0.3">
      <c r="B29" s="161">
        <f t="shared" si="1"/>
        <v>21</v>
      </c>
      <c r="C29" s="488"/>
      <c r="D29" s="444"/>
      <c r="E29" s="442" t="s">
        <v>41</v>
      </c>
      <c r="F29" s="487"/>
      <c r="G29" s="487"/>
      <c r="H29" s="487"/>
      <c r="I29" s="487"/>
      <c r="J29" s="487"/>
      <c r="K29" s="162">
        <f t="shared" si="0"/>
        <v>0</v>
      </c>
    </row>
    <row r="30" spans="2:11" x14ac:dyDescent="0.3">
      <c r="B30" s="161">
        <f t="shared" si="1"/>
        <v>22</v>
      </c>
      <c r="C30" s="488"/>
      <c r="D30" s="444"/>
      <c r="E30" s="442" t="s">
        <v>41</v>
      </c>
      <c r="F30" s="487"/>
      <c r="G30" s="487"/>
      <c r="H30" s="487"/>
      <c r="I30" s="487"/>
      <c r="J30" s="487"/>
      <c r="K30" s="162">
        <f t="shared" si="0"/>
        <v>0</v>
      </c>
    </row>
    <row r="31" spans="2:11" x14ac:dyDescent="0.3">
      <c r="B31" s="161">
        <f t="shared" si="1"/>
        <v>23</v>
      </c>
      <c r="C31" s="488"/>
      <c r="D31" s="442"/>
      <c r="E31" s="442" t="s">
        <v>41</v>
      </c>
      <c r="F31" s="487"/>
      <c r="G31" s="487"/>
      <c r="H31" s="487"/>
      <c r="I31" s="487"/>
      <c r="J31" s="487"/>
      <c r="K31" s="162">
        <f t="shared" si="0"/>
        <v>0</v>
      </c>
    </row>
    <row r="32" spans="2:11" x14ac:dyDescent="0.3">
      <c r="B32" s="161">
        <f t="shared" si="1"/>
        <v>24</v>
      </c>
      <c r="C32" s="488"/>
      <c r="D32" s="442"/>
      <c r="E32" s="442" t="s">
        <v>41</v>
      </c>
      <c r="F32" s="487"/>
      <c r="G32" s="487"/>
      <c r="H32" s="487"/>
      <c r="I32" s="487"/>
      <c r="J32" s="487"/>
      <c r="K32" s="162">
        <f t="shared" si="0"/>
        <v>0</v>
      </c>
    </row>
    <row r="33" spans="2:11" x14ac:dyDescent="0.3">
      <c r="B33" s="161">
        <f t="shared" si="1"/>
        <v>25</v>
      </c>
      <c r="C33" s="488"/>
      <c r="D33" s="442"/>
      <c r="E33" s="442" t="s">
        <v>41</v>
      </c>
      <c r="F33" s="487"/>
      <c r="G33" s="487"/>
      <c r="H33" s="487"/>
      <c r="I33" s="487"/>
      <c r="J33" s="487"/>
      <c r="K33" s="162">
        <f t="shared" si="0"/>
        <v>0</v>
      </c>
    </row>
    <row r="34" spans="2:11" x14ac:dyDescent="0.3">
      <c r="B34" s="161">
        <f t="shared" si="1"/>
        <v>26</v>
      </c>
      <c r="C34" s="488"/>
      <c r="D34" s="442"/>
      <c r="E34" s="442" t="s">
        <v>41</v>
      </c>
      <c r="F34" s="487"/>
      <c r="G34" s="487"/>
      <c r="H34" s="487"/>
      <c r="I34" s="487"/>
      <c r="J34" s="487"/>
      <c r="K34" s="162">
        <f t="shared" si="0"/>
        <v>0</v>
      </c>
    </row>
    <row r="35" spans="2:11" x14ac:dyDescent="0.3">
      <c r="B35" s="161">
        <f t="shared" si="1"/>
        <v>27</v>
      </c>
      <c r="C35" s="488"/>
      <c r="D35" s="442"/>
      <c r="E35" s="442" t="s">
        <v>41</v>
      </c>
      <c r="F35" s="487"/>
      <c r="G35" s="487"/>
      <c r="H35" s="487"/>
      <c r="I35" s="487"/>
      <c r="J35" s="487"/>
      <c r="K35" s="162">
        <f t="shared" si="0"/>
        <v>0</v>
      </c>
    </row>
    <row r="36" spans="2:11" x14ac:dyDescent="0.3">
      <c r="B36" s="161">
        <f t="shared" si="1"/>
        <v>28</v>
      </c>
      <c r="C36" s="488"/>
      <c r="D36" s="442"/>
      <c r="E36" s="442" t="s">
        <v>41</v>
      </c>
      <c r="F36" s="487"/>
      <c r="G36" s="487"/>
      <c r="H36" s="487"/>
      <c r="I36" s="487"/>
      <c r="J36" s="487"/>
      <c r="K36" s="162">
        <f t="shared" si="0"/>
        <v>0</v>
      </c>
    </row>
    <row r="37" spans="2:11" x14ac:dyDescent="0.3">
      <c r="B37" s="161">
        <f t="shared" si="1"/>
        <v>29</v>
      </c>
      <c r="C37" s="488"/>
      <c r="D37" s="442"/>
      <c r="E37" s="442" t="s">
        <v>41</v>
      </c>
      <c r="F37" s="487"/>
      <c r="G37" s="487"/>
      <c r="H37" s="487"/>
      <c r="I37" s="487"/>
      <c r="J37" s="487"/>
      <c r="K37" s="162">
        <f t="shared" si="0"/>
        <v>0</v>
      </c>
    </row>
    <row r="38" spans="2:11" x14ac:dyDescent="0.3">
      <c r="B38" s="161">
        <f t="shared" si="1"/>
        <v>30</v>
      </c>
      <c r="C38" s="488"/>
      <c r="D38" s="442"/>
      <c r="E38" s="442" t="s">
        <v>41</v>
      </c>
      <c r="F38" s="487"/>
      <c r="G38" s="487"/>
      <c r="H38" s="487"/>
      <c r="I38" s="487"/>
      <c r="J38" s="487"/>
      <c r="K38" s="162">
        <f t="shared" si="0"/>
        <v>0</v>
      </c>
    </row>
    <row r="39" spans="2:11" x14ac:dyDescent="0.3">
      <c r="B39" s="161">
        <f t="shared" si="1"/>
        <v>31</v>
      </c>
      <c r="C39" s="488"/>
      <c r="D39" s="442"/>
      <c r="E39" s="442" t="s">
        <v>41</v>
      </c>
      <c r="F39" s="487"/>
      <c r="G39" s="487"/>
      <c r="H39" s="487"/>
      <c r="I39" s="487"/>
      <c r="J39" s="487"/>
      <c r="K39" s="162">
        <f t="shared" si="0"/>
        <v>0</v>
      </c>
    </row>
    <row r="40" spans="2:11" x14ac:dyDescent="0.3">
      <c r="B40" s="161">
        <f t="shared" si="1"/>
        <v>32</v>
      </c>
      <c r="C40" s="488"/>
      <c r="D40" s="442"/>
      <c r="E40" s="442" t="s">
        <v>41</v>
      </c>
      <c r="F40" s="487"/>
      <c r="G40" s="487"/>
      <c r="H40" s="487"/>
      <c r="I40" s="487"/>
      <c r="J40" s="487"/>
      <c r="K40" s="162">
        <f t="shared" si="0"/>
        <v>0</v>
      </c>
    </row>
    <row r="41" spans="2:11" x14ac:dyDescent="0.3">
      <c r="B41" s="161">
        <f t="shared" si="1"/>
        <v>33</v>
      </c>
      <c r="C41" s="488"/>
      <c r="D41" s="442"/>
      <c r="E41" s="442" t="s">
        <v>41</v>
      </c>
      <c r="F41" s="487"/>
      <c r="G41" s="487"/>
      <c r="H41" s="487"/>
      <c r="I41" s="487"/>
      <c r="J41" s="487"/>
      <c r="K41" s="162">
        <f t="shared" ref="K41:K72" si="2">SUM(F41:J41)</f>
        <v>0</v>
      </c>
    </row>
    <row r="42" spans="2:11" x14ac:dyDescent="0.3">
      <c r="B42" s="161">
        <f t="shared" si="1"/>
        <v>34</v>
      </c>
      <c r="C42" s="488"/>
      <c r="D42" s="442"/>
      <c r="E42" s="442" t="s">
        <v>41</v>
      </c>
      <c r="F42" s="487"/>
      <c r="G42" s="487"/>
      <c r="H42" s="487"/>
      <c r="I42" s="487"/>
      <c r="J42" s="487"/>
      <c r="K42" s="162">
        <f t="shared" si="2"/>
        <v>0</v>
      </c>
    </row>
    <row r="43" spans="2:11" x14ac:dyDescent="0.3">
      <c r="B43" s="161">
        <f t="shared" si="1"/>
        <v>35</v>
      </c>
      <c r="C43" s="488"/>
      <c r="D43" s="442"/>
      <c r="E43" s="442" t="s">
        <v>41</v>
      </c>
      <c r="F43" s="487"/>
      <c r="G43" s="487"/>
      <c r="H43" s="487"/>
      <c r="I43" s="487"/>
      <c r="J43" s="487"/>
      <c r="K43" s="162">
        <f t="shared" si="2"/>
        <v>0</v>
      </c>
    </row>
    <row r="44" spans="2:11" x14ac:dyDescent="0.3">
      <c r="B44" s="161">
        <f t="shared" si="1"/>
        <v>36</v>
      </c>
      <c r="C44" s="488"/>
      <c r="D44" s="442"/>
      <c r="E44" s="442" t="s">
        <v>41</v>
      </c>
      <c r="F44" s="487"/>
      <c r="G44" s="487"/>
      <c r="H44" s="487"/>
      <c r="I44" s="487"/>
      <c r="J44" s="487"/>
      <c r="K44" s="162">
        <f t="shared" si="2"/>
        <v>0</v>
      </c>
    </row>
    <row r="45" spans="2:11" x14ac:dyDescent="0.3">
      <c r="B45" s="161">
        <f t="shared" si="1"/>
        <v>37</v>
      </c>
      <c r="C45" s="488"/>
      <c r="D45" s="442"/>
      <c r="E45" s="442" t="s">
        <v>41</v>
      </c>
      <c r="F45" s="487"/>
      <c r="G45" s="487"/>
      <c r="H45" s="487"/>
      <c r="I45" s="487"/>
      <c r="J45" s="487"/>
      <c r="K45" s="162">
        <f t="shared" si="2"/>
        <v>0</v>
      </c>
    </row>
    <row r="46" spans="2:11" x14ac:dyDescent="0.3">
      <c r="B46" s="161">
        <f t="shared" si="1"/>
        <v>38</v>
      </c>
      <c r="C46" s="488"/>
      <c r="D46" s="442"/>
      <c r="E46" s="442" t="s">
        <v>41</v>
      </c>
      <c r="F46" s="487"/>
      <c r="G46" s="487"/>
      <c r="H46" s="487"/>
      <c r="I46" s="487"/>
      <c r="J46" s="487"/>
      <c r="K46" s="162">
        <f t="shared" si="2"/>
        <v>0</v>
      </c>
    </row>
    <row r="47" spans="2:11" x14ac:dyDescent="0.3">
      <c r="B47" s="161">
        <f t="shared" si="1"/>
        <v>39</v>
      </c>
      <c r="C47" s="488"/>
      <c r="D47" s="442"/>
      <c r="E47" s="442" t="s">
        <v>41</v>
      </c>
      <c r="F47" s="487"/>
      <c r="G47" s="487"/>
      <c r="H47" s="487"/>
      <c r="I47" s="487"/>
      <c r="J47" s="487"/>
      <c r="K47" s="162">
        <f t="shared" si="2"/>
        <v>0</v>
      </c>
    </row>
    <row r="48" spans="2:11" x14ac:dyDescent="0.3">
      <c r="B48" s="161">
        <f t="shared" si="1"/>
        <v>40</v>
      </c>
      <c r="C48" s="488"/>
      <c r="D48" s="490"/>
      <c r="E48" s="442" t="s">
        <v>41</v>
      </c>
      <c r="F48" s="491"/>
      <c r="G48" s="491"/>
      <c r="H48" s="487"/>
      <c r="I48" s="487"/>
      <c r="J48" s="491"/>
      <c r="K48" s="162">
        <f t="shared" si="2"/>
        <v>0</v>
      </c>
    </row>
    <row r="49" spans="2:11" x14ac:dyDescent="0.3">
      <c r="B49" s="161">
        <f t="shared" si="1"/>
        <v>41</v>
      </c>
      <c r="C49" s="488"/>
      <c r="D49" s="490"/>
      <c r="E49" s="442" t="s">
        <v>41</v>
      </c>
      <c r="F49" s="491"/>
      <c r="G49" s="491"/>
      <c r="H49" s="487"/>
      <c r="I49" s="487"/>
      <c r="J49" s="491"/>
      <c r="K49" s="162">
        <f t="shared" si="2"/>
        <v>0</v>
      </c>
    </row>
    <row r="50" spans="2:11" x14ac:dyDescent="0.3">
      <c r="B50" s="161">
        <f t="shared" si="1"/>
        <v>42</v>
      </c>
      <c r="C50" s="488"/>
      <c r="D50" s="490"/>
      <c r="E50" s="442" t="s">
        <v>41</v>
      </c>
      <c r="F50" s="491"/>
      <c r="G50" s="491"/>
      <c r="H50" s="487"/>
      <c r="I50" s="487"/>
      <c r="J50" s="491"/>
      <c r="K50" s="162">
        <f t="shared" si="2"/>
        <v>0</v>
      </c>
    </row>
    <row r="51" spans="2:11" x14ac:dyDescent="0.3">
      <c r="B51" s="161">
        <f t="shared" si="1"/>
        <v>43</v>
      </c>
      <c r="C51" s="488"/>
      <c r="D51" s="490"/>
      <c r="E51" s="442" t="s">
        <v>41</v>
      </c>
      <c r="F51" s="491"/>
      <c r="G51" s="491"/>
      <c r="H51" s="487"/>
      <c r="I51" s="487"/>
      <c r="J51" s="491"/>
      <c r="K51" s="162">
        <f t="shared" si="2"/>
        <v>0</v>
      </c>
    </row>
    <row r="52" spans="2:11" x14ac:dyDescent="0.3">
      <c r="B52" s="161">
        <f t="shared" si="1"/>
        <v>44</v>
      </c>
      <c r="C52" s="488"/>
      <c r="D52" s="490"/>
      <c r="E52" s="442" t="s">
        <v>41</v>
      </c>
      <c r="F52" s="491"/>
      <c r="G52" s="491"/>
      <c r="H52" s="487"/>
      <c r="I52" s="487"/>
      <c r="J52" s="491"/>
      <c r="K52" s="162">
        <f t="shared" si="2"/>
        <v>0</v>
      </c>
    </row>
    <row r="53" spans="2:11" x14ac:dyDescent="0.3">
      <c r="B53" s="161">
        <f t="shared" si="1"/>
        <v>45</v>
      </c>
      <c r="C53" s="488"/>
      <c r="D53" s="490"/>
      <c r="E53" s="442" t="s">
        <v>41</v>
      </c>
      <c r="F53" s="491"/>
      <c r="G53" s="491"/>
      <c r="H53" s="487"/>
      <c r="I53" s="487"/>
      <c r="J53" s="491"/>
      <c r="K53" s="162">
        <f t="shared" si="2"/>
        <v>0</v>
      </c>
    </row>
    <row r="54" spans="2:11" x14ac:dyDescent="0.3">
      <c r="B54" s="161">
        <f t="shared" si="1"/>
        <v>46</v>
      </c>
      <c r="C54" s="488"/>
      <c r="D54" s="490"/>
      <c r="E54" s="442" t="s">
        <v>41</v>
      </c>
      <c r="F54" s="491"/>
      <c r="G54" s="491"/>
      <c r="H54" s="487"/>
      <c r="I54" s="487"/>
      <c r="J54" s="491"/>
      <c r="K54" s="162">
        <f t="shared" si="2"/>
        <v>0</v>
      </c>
    </row>
    <row r="55" spans="2:11" x14ac:dyDescent="0.3">
      <c r="B55" s="161">
        <f t="shared" si="1"/>
        <v>47</v>
      </c>
      <c r="C55" s="488"/>
      <c r="D55" s="490"/>
      <c r="E55" s="442" t="s">
        <v>41</v>
      </c>
      <c r="F55" s="491"/>
      <c r="G55" s="491"/>
      <c r="H55" s="487"/>
      <c r="I55" s="487"/>
      <c r="J55" s="491"/>
      <c r="K55" s="162">
        <f t="shared" si="2"/>
        <v>0</v>
      </c>
    </row>
    <row r="56" spans="2:11" x14ac:dyDescent="0.3">
      <c r="B56" s="161">
        <f t="shared" si="1"/>
        <v>48</v>
      </c>
      <c r="C56" s="488"/>
      <c r="D56" s="490"/>
      <c r="E56" s="442" t="s">
        <v>41</v>
      </c>
      <c r="F56" s="491"/>
      <c r="G56" s="491"/>
      <c r="H56" s="487"/>
      <c r="I56" s="487"/>
      <c r="J56" s="491"/>
      <c r="K56" s="162">
        <f t="shared" si="2"/>
        <v>0</v>
      </c>
    </row>
    <row r="57" spans="2:11" x14ac:dyDescent="0.3">
      <c r="B57" s="161">
        <f t="shared" si="1"/>
        <v>49</v>
      </c>
      <c r="C57" s="488"/>
      <c r="D57" s="490"/>
      <c r="E57" s="442" t="s">
        <v>41</v>
      </c>
      <c r="F57" s="491"/>
      <c r="G57" s="491"/>
      <c r="H57" s="487"/>
      <c r="I57" s="487"/>
      <c r="J57" s="491"/>
      <c r="K57" s="162">
        <f t="shared" si="2"/>
        <v>0</v>
      </c>
    </row>
    <row r="58" spans="2:11" x14ac:dyDescent="0.3">
      <c r="B58" s="161">
        <f t="shared" si="1"/>
        <v>50</v>
      </c>
      <c r="C58" s="488"/>
      <c r="D58" s="490"/>
      <c r="E58" s="442" t="s">
        <v>41</v>
      </c>
      <c r="F58" s="491"/>
      <c r="G58" s="491"/>
      <c r="H58" s="487"/>
      <c r="I58" s="487"/>
      <c r="J58" s="491"/>
      <c r="K58" s="162">
        <f t="shared" si="2"/>
        <v>0</v>
      </c>
    </row>
    <row r="59" spans="2:11" x14ac:dyDescent="0.3">
      <c r="B59" s="161">
        <f t="shared" si="1"/>
        <v>51</v>
      </c>
      <c r="C59" s="488"/>
      <c r="D59" s="490"/>
      <c r="E59" s="442" t="s">
        <v>41</v>
      </c>
      <c r="F59" s="491"/>
      <c r="G59" s="491"/>
      <c r="H59" s="487"/>
      <c r="I59" s="487"/>
      <c r="J59" s="491"/>
      <c r="K59" s="162">
        <f t="shared" si="2"/>
        <v>0</v>
      </c>
    </row>
    <row r="60" spans="2:11" x14ac:dyDescent="0.3">
      <c r="B60" s="161">
        <f t="shared" si="1"/>
        <v>52</v>
      </c>
      <c r="C60" s="488"/>
      <c r="D60" s="490"/>
      <c r="E60" s="442" t="s">
        <v>41</v>
      </c>
      <c r="F60" s="491"/>
      <c r="G60" s="491"/>
      <c r="H60" s="487"/>
      <c r="I60" s="487"/>
      <c r="J60" s="491"/>
      <c r="K60" s="162">
        <f t="shared" si="2"/>
        <v>0</v>
      </c>
    </row>
    <row r="61" spans="2:11" x14ac:dyDescent="0.3">
      <c r="B61" s="161">
        <f t="shared" si="1"/>
        <v>53</v>
      </c>
      <c r="C61" s="488"/>
      <c r="D61" s="490"/>
      <c r="E61" s="442" t="s">
        <v>41</v>
      </c>
      <c r="F61" s="491"/>
      <c r="G61" s="491"/>
      <c r="H61" s="487"/>
      <c r="I61" s="487"/>
      <c r="J61" s="491"/>
      <c r="K61" s="162">
        <f t="shared" si="2"/>
        <v>0</v>
      </c>
    </row>
    <row r="62" spans="2:11" x14ac:dyDescent="0.3">
      <c r="B62" s="161">
        <f t="shared" si="1"/>
        <v>54</v>
      </c>
      <c r="C62" s="488"/>
      <c r="D62" s="490"/>
      <c r="E62" s="442" t="s">
        <v>41</v>
      </c>
      <c r="F62" s="491"/>
      <c r="G62" s="491"/>
      <c r="H62" s="487"/>
      <c r="I62" s="487"/>
      <c r="J62" s="491"/>
      <c r="K62" s="162">
        <f t="shared" si="2"/>
        <v>0</v>
      </c>
    </row>
    <row r="63" spans="2:11" x14ac:dyDescent="0.3">
      <c r="B63" s="161">
        <f t="shared" si="1"/>
        <v>55</v>
      </c>
      <c r="C63" s="488"/>
      <c r="D63" s="490"/>
      <c r="E63" s="442" t="s">
        <v>41</v>
      </c>
      <c r="F63" s="491"/>
      <c r="G63" s="491"/>
      <c r="H63" s="487"/>
      <c r="I63" s="487"/>
      <c r="J63" s="491"/>
      <c r="K63" s="162">
        <f t="shared" si="2"/>
        <v>0</v>
      </c>
    </row>
    <row r="64" spans="2:11" x14ac:dyDescent="0.3">
      <c r="B64" s="161">
        <f t="shared" si="1"/>
        <v>56</v>
      </c>
      <c r="C64" s="488"/>
      <c r="D64" s="490"/>
      <c r="E64" s="442" t="s">
        <v>41</v>
      </c>
      <c r="F64" s="491"/>
      <c r="G64" s="491"/>
      <c r="H64" s="487"/>
      <c r="I64" s="487"/>
      <c r="J64" s="491"/>
      <c r="K64" s="162">
        <f t="shared" si="2"/>
        <v>0</v>
      </c>
    </row>
    <row r="65" spans="2:11" x14ac:dyDescent="0.3">
      <c r="B65" s="161">
        <f t="shared" si="1"/>
        <v>57</v>
      </c>
      <c r="C65" s="488"/>
      <c r="D65" s="490"/>
      <c r="E65" s="442" t="s">
        <v>41</v>
      </c>
      <c r="F65" s="491"/>
      <c r="G65" s="491"/>
      <c r="H65" s="487"/>
      <c r="I65" s="487"/>
      <c r="J65" s="491"/>
      <c r="K65" s="162">
        <f t="shared" si="2"/>
        <v>0</v>
      </c>
    </row>
    <row r="66" spans="2:11" x14ac:dyDescent="0.3">
      <c r="B66" s="161">
        <f t="shared" si="1"/>
        <v>58</v>
      </c>
      <c r="C66" s="488"/>
      <c r="D66" s="490"/>
      <c r="E66" s="442" t="s">
        <v>41</v>
      </c>
      <c r="F66" s="491"/>
      <c r="G66" s="491"/>
      <c r="H66" s="487"/>
      <c r="I66" s="487"/>
      <c r="J66" s="491"/>
      <c r="K66" s="162">
        <f t="shared" si="2"/>
        <v>0</v>
      </c>
    </row>
    <row r="67" spans="2:11" x14ac:dyDescent="0.3">
      <c r="B67" s="161">
        <f t="shared" si="1"/>
        <v>59</v>
      </c>
      <c r="C67" s="488"/>
      <c r="D67" s="490"/>
      <c r="E67" s="442" t="s">
        <v>41</v>
      </c>
      <c r="F67" s="491"/>
      <c r="G67" s="491"/>
      <c r="H67" s="487"/>
      <c r="I67" s="487"/>
      <c r="J67" s="491"/>
      <c r="K67" s="162">
        <f t="shared" si="2"/>
        <v>0</v>
      </c>
    </row>
    <row r="68" spans="2:11" x14ac:dyDescent="0.3">
      <c r="B68" s="161">
        <f t="shared" si="1"/>
        <v>60</v>
      </c>
      <c r="C68" s="488"/>
      <c r="D68" s="490"/>
      <c r="E68" s="442" t="s">
        <v>41</v>
      </c>
      <c r="F68" s="491"/>
      <c r="G68" s="491"/>
      <c r="H68" s="487"/>
      <c r="I68" s="487"/>
      <c r="J68" s="491"/>
      <c r="K68" s="162">
        <f t="shared" si="2"/>
        <v>0</v>
      </c>
    </row>
    <row r="69" spans="2:11" x14ac:dyDescent="0.3">
      <c r="B69" s="161">
        <f t="shared" si="1"/>
        <v>61</v>
      </c>
      <c r="C69" s="488"/>
      <c r="D69" s="490"/>
      <c r="E69" s="442" t="s">
        <v>41</v>
      </c>
      <c r="F69" s="491"/>
      <c r="G69" s="491"/>
      <c r="H69" s="487"/>
      <c r="I69" s="487"/>
      <c r="J69" s="491"/>
      <c r="K69" s="162">
        <f t="shared" si="2"/>
        <v>0</v>
      </c>
    </row>
    <row r="70" spans="2:11" x14ac:dyDescent="0.3">
      <c r="B70" s="161">
        <f t="shared" si="1"/>
        <v>62</v>
      </c>
      <c r="C70" s="488"/>
      <c r="D70" s="490"/>
      <c r="E70" s="442" t="s">
        <v>41</v>
      </c>
      <c r="F70" s="491"/>
      <c r="G70" s="491"/>
      <c r="H70" s="487"/>
      <c r="I70" s="487"/>
      <c r="J70" s="491"/>
      <c r="K70" s="162">
        <f t="shared" si="2"/>
        <v>0</v>
      </c>
    </row>
    <row r="71" spans="2:11" x14ac:dyDescent="0.3">
      <c r="B71" s="161">
        <f t="shared" si="1"/>
        <v>63</v>
      </c>
      <c r="C71" s="488"/>
      <c r="D71" s="490"/>
      <c r="E71" s="442" t="s">
        <v>41</v>
      </c>
      <c r="F71" s="491"/>
      <c r="G71" s="491"/>
      <c r="H71" s="487"/>
      <c r="I71" s="487"/>
      <c r="J71" s="491"/>
      <c r="K71" s="162">
        <f t="shared" si="2"/>
        <v>0</v>
      </c>
    </row>
    <row r="72" spans="2:11" x14ac:dyDescent="0.3">
      <c r="B72" s="161">
        <f t="shared" si="1"/>
        <v>64</v>
      </c>
      <c r="C72" s="488"/>
      <c r="D72" s="490"/>
      <c r="E72" s="442" t="s">
        <v>41</v>
      </c>
      <c r="F72" s="491"/>
      <c r="G72" s="491"/>
      <c r="H72" s="487"/>
      <c r="I72" s="487"/>
      <c r="J72" s="491"/>
      <c r="K72" s="162">
        <f t="shared" si="2"/>
        <v>0</v>
      </c>
    </row>
    <row r="73" spans="2:11" x14ac:dyDescent="0.3">
      <c r="B73" s="161">
        <f t="shared" si="1"/>
        <v>65</v>
      </c>
      <c r="C73" s="488"/>
      <c r="D73" s="490"/>
      <c r="E73" s="442" t="s">
        <v>41</v>
      </c>
      <c r="F73" s="491"/>
      <c r="G73" s="491"/>
      <c r="H73" s="487"/>
      <c r="I73" s="487"/>
      <c r="J73" s="491"/>
      <c r="K73" s="162">
        <f t="shared" ref="K73:K104" si="3">SUM(F73:J73)</f>
        <v>0</v>
      </c>
    </row>
    <row r="74" spans="2:11" x14ac:dyDescent="0.3">
      <c r="B74" s="161">
        <f t="shared" si="1"/>
        <v>66</v>
      </c>
      <c r="C74" s="488"/>
      <c r="D74" s="490"/>
      <c r="E74" s="442" t="s">
        <v>41</v>
      </c>
      <c r="F74" s="491"/>
      <c r="G74" s="491"/>
      <c r="H74" s="487"/>
      <c r="I74" s="487"/>
      <c r="J74" s="491"/>
      <c r="K74" s="162">
        <f t="shared" si="3"/>
        <v>0</v>
      </c>
    </row>
    <row r="75" spans="2:11" x14ac:dyDescent="0.3">
      <c r="B75" s="161">
        <f t="shared" ref="B75:B207" si="4">B74+1</f>
        <v>67</v>
      </c>
      <c r="C75" s="488"/>
      <c r="D75" s="490"/>
      <c r="E75" s="442" t="s">
        <v>41</v>
      </c>
      <c r="F75" s="491"/>
      <c r="G75" s="491"/>
      <c r="H75" s="487"/>
      <c r="I75" s="487"/>
      <c r="J75" s="491"/>
      <c r="K75" s="162">
        <f t="shared" si="3"/>
        <v>0</v>
      </c>
    </row>
    <row r="76" spans="2:11" x14ac:dyDescent="0.3">
      <c r="B76" s="161">
        <f t="shared" si="4"/>
        <v>68</v>
      </c>
      <c r="C76" s="488"/>
      <c r="D76" s="490"/>
      <c r="E76" s="442" t="s">
        <v>41</v>
      </c>
      <c r="F76" s="491"/>
      <c r="G76" s="491"/>
      <c r="H76" s="487"/>
      <c r="I76" s="487"/>
      <c r="J76" s="491"/>
      <c r="K76" s="162">
        <f t="shared" si="3"/>
        <v>0</v>
      </c>
    </row>
    <row r="77" spans="2:11" x14ac:dyDescent="0.3">
      <c r="B77" s="161">
        <f t="shared" si="4"/>
        <v>69</v>
      </c>
      <c r="C77" s="488"/>
      <c r="D77" s="490"/>
      <c r="E77" s="442" t="s">
        <v>41</v>
      </c>
      <c r="F77" s="491"/>
      <c r="G77" s="491"/>
      <c r="H77" s="487"/>
      <c r="I77" s="487"/>
      <c r="J77" s="491"/>
      <c r="K77" s="162">
        <f t="shared" si="3"/>
        <v>0</v>
      </c>
    </row>
    <row r="78" spans="2:11" x14ac:dyDescent="0.3">
      <c r="B78" s="161">
        <f t="shared" si="4"/>
        <v>70</v>
      </c>
      <c r="C78" s="488"/>
      <c r="D78" s="490"/>
      <c r="E78" s="442" t="s">
        <v>41</v>
      </c>
      <c r="F78" s="491"/>
      <c r="G78" s="491"/>
      <c r="H78" s="487"/>
      <c r="I78" s="487"/>
      <c r="J78" s="491"/>
      <c r="K78" s="162">
        <f t="shared" si="3"/>
        <v>0</v>
      </c>
    </row>
    <row r="79" spans="2:11" x14ac:dyDescent="0.3">
      <c r="B79" s="161">
        <f t="shared" si="4"/>
        <v>71</v>
      </c>
      <c r="C79" s="488"/>
      <c r="D79" s="490"/>
      <c r="E79" s="442" t="s">
        <v>41</v>
      </c>
      <c r="F79" s="491"/>
      <c r="G79" s="491"/>
      <c r="H79" s="487"/>
      <c r="I79" s="487"/>
      <c r="J79" s="491"/>
      <c r="K79" s="162">
        <f t="shared" si="3"/>
        <v>0</v>
      </c>
    </row>
    <row r="80" spans="2:11" x14ac:dyDescent="0.3">
      <c r="B80" s="161">
        <f t="shared" si="4"/>
        <v>72</v>
      </c>
      <c r="C80" s="488"/>
      <c r="D80" s="490"/>
      <c r="E80" s="442" t="s">
        <v>41</v>
      </c>
      <c r="F80" s="491"/>
      <c r="G80" s="491"/>
      <c r="H80" s="487"/>
      <c r="I80" s="487"/>
      <c r="J80" s="491"/>
      <c r="K80" s="162">
        <f t="shared" si="3"/>
        <v>0</v>
      </c>
    </row>
    <row r="81" spans="2:11" x14ac:dyDescent="0.3">
      <c r="B81" s="161">
        <f t="shared" si="4"/>
        <v>73</v>
      </c>
      <c r="C81" s="488"/>
      <c r="D81" s="490"/>
      <c r="E81" s="442" t="s">
        <v>41</v>
      </c>
      <c r="F81" s="491"/>
      <c r="G81" s="491"/>
      <c r="H81" s="487"/>
      <c r="I81" s="487"/>
      <c r="J81" s="491"/>
      <c r="K81" s="162">
        <f t="shared" si="3"/>
        <v>0</v>
      </c>
    </row>
    <row r="82" spans="2:11" x14ac:dyDescent="0.3">
      <c r="B82" s="161">
        <f t="shared" si="4"/>
        <v>74</v>
      </c>
      <c r="C82" s="488"/>
      <c r="D82" s="490"/>
      <c r="E82" s="442" t="s">
        <v>41</v>
      </c>
      <c r="F82" s="491"/>
      <c r="G82" s="491"/>
      <c r="H82" s="487"/>
      <c r="I82" s="487"/>
      <c r="J82" s="491"/>
      <c r="K82" s="162">
        <f t="shared" si="3"/>
        <v>0</v>
      </c>
    </row>
    <row r="83" spans="2:11" x14ac:dyDescent="0.3">
      <c r="B83" s="161">
        <f t="shared" si="4"/>
        <v>75</v>
      </c>
      <c r="C83" s="488"/>
      <c r="D83" s="490"/>
      <c r="E83" s="442" t="s">
        <v>41</v>
      </c>
      <c r="F83" s="491"/>
      <c r="G83" s="491"/>
      <c r="H83" s="487"/>
      <c r="I83" s="487"/>
      <c r="J83" s="491"/>
      <c r="K83" s="162">
        <f t="shared" si="3"/>
        <v>0</v>
      </c>
    </row>
    <row r="84" spans="2:11" x14ac:dyDescent="0.3">
      <c r="B84" s="161">
        <f t="shared" si="4"/>
        <v>76</v>
      </c>
      <c r="C84" s="488"/>
      <c r="D84" s="490"/>
      <c r="E84" s="442" t="s">
        <v>41</v>
      </c>
      <c r="F84" s="491"/>
      <c r="G84" s="491"/>
      <c r="H84" s="487"/>
      <c r="I84" s="487"/>
      <c r="J84" s="491"/>
      <c r="K84" s="162">
        <f t="shared" si="3"/>
        <v>0</v>
      </c>
    </row>
    <row r="85" spans="2:11" x14ac:dyDescent="0.3">
      <c r="B85" s="161">
        <f t="shared" si="4"/>
        <v>77</v>
      </c>
      <c r="C85" s="488"/>
      <c r="D85" s="490"/>
      <c r="E85" s="442" t="s">
        <v>41</v>
      </c>
      <c r="F85" s="491"/>
      <c r="G85" s="491"/>
      <c r="H85" s="487"/>
      <c r="I85" s="487"/>
      <c r="J85" s="491"/>
      <c r="K85" s="162">
        <f t="shared" si="3"/>
        <v>0</v>
      </c>
    </row>
    <row r="86" spans="2:11" x14ac:dyDescent="0.3">
      <c r="B86" s="161">
        <f t="shared" si="4"/>
        <v>78</v>
      </c>
      <c r="C86" s="488"/>
      <c r="D86" s="490"/>
      <c r="E86" s="442" t="s">
        <v>41</v>
      </c>
      <c r="F86" s="491"/>
      <c r="G86" s="491"/>
      <c r="H86" s="487"/>
      <c r="I86" s="487"/>
      <c r="J86" s="491"/>
      <c r="K86" s="162">
        <f t="shared" si="3"/>
        <v>0</v>
      </c>
    </row>
    <row r="87" spans="2:11" x14ac:dyDescent="0.3">
      <c r="B87" s="161">
        <f t="shared" si="4"/>
        <v>79</v>
      </c>
      <c r="C87" s="488"/>
      <c r="D87" s="490"/>
      <c r="E87" s="442" t="s">
        <v>41</v>
      </c>
      <c r="F87" s="491"/>
      <c r="G87" s="491"/>
      <c r="H87" s="487"/>
      <c r="I87" s="487"/>
      <c r="J87" s="491"/>
      <c r="K87" s="162">
        <f t="shared" si="3"/>
        <v>0</v>
      </c>
    </row>
    <row r="88" spans="2:11" x14ac:dyDescent="0.3">
      <c r="B88" s="161">
        <f t="shared" si="4"/>
        <v>80</v>
      </c>
      <c r="C88" s="488"/>
      <c r="D88" s="490"/>
      <c r="E88" s="442" t="s">
        <v>41</v>
      </c>
      <c r="F88" s="491"/>
      <c r="G88" s="491"/>
      <c r="H88" s="487"/>
      <c r="I88" s="487"/>
      <c r="J88" s="491"/>
      <c r="K88" s="162">
        <f t="shared" si="3"/>
        <v>0</v>
      </c>
    </row>
    <row r="89" spans="2:11" x14ac:dyDescent="0.3">
      <c r="B89" s="161">
        <f t="shared" si="4"/>
        <v>81</v>
      </c>
      <c r="C89" s="488"/>
      <c r="D89" s="490"/>
      <c r="E89" s="442" t="s">
        <v>41</v>
      </c>
      <c r="F89" s="491"/>
      <c r="G89" s="491"/>
      <c r="H89" s="487"/>
      <c r="I89" s="487"/>
      <c r="J89" s="491"/>
      <c r="K89" s="162">
        <f t="shared" si="3"/>
        <v>0</v>
      </c>
    </row>
    <row r="90" spans="2:11" x14ac:dyDescent="0.3">
      <c r="B90" s="161">
        <f t="shared" si="4"/>
        <v>82</v>
      </c>
      <c r="C90" s="488"/>
      <c r="D90" s="490"/>
      <c r="E90" s="442" t="s">
        <v>41</v>
      </c>
      <c r="F90" s="491"/>
      <c r="G90" s="491"/>
      <c r="H90" s="487"/>
      <c r="I90" s="487"/>
      <c r="J90" s="491"/>
      <c r="K90" s="162">
        <f t="shared" si="3"/>
        <v>0</v>
      </c>
    </row>
    <row r="91" spans="2:11" x14ac:dyDescent="0.3">
      <c r="B91" s="161">
        <f t="shared" si="4"/>
        <v>83</v>
      </c>
      <c r="C91" s="488"/>
      <c r="D91" s="490"/>
      <c r="E91" s="442" t="s">
        <v>41</v>
      </c>
      <c r="F91" s="491"/>
      <c r="G91" s="491"/>
      <c r="H91" s="487"/>
      <c r="I91" s="487"/>
      <c r="J91" s="491"/>
      <c r="K91" s="162">
        <f t="shared" si="3"/>
        <v>0</v>
      </c>
    </row>
    <row r="92" spans="2:11" x14ac:dyDescent="0.3">
      <c r="B92" s="161">
        <f t="shared" si="4"/>
        <v>84</v>
      </c>
      <c r="C92" s="488"/>
      <c r="D92" s="490"/>
      <c r="E92" s="442" t="s">
        <v>41</v>
      </c>
      <c r="F92" s="491"/>
      <c r="G92" s="491"/>
      <c r="H92" s="487"/>
      <c r="I92" s="487"/>
      <c r="J92" s="491"/>
      <c r="K92" s="162">
        <f t="shared" si="3"/>
        <v>0</v>
      </c>
    </row>
    <row r="93" spans="2:11" x14ac:dyDescent="0.3">
      <c r="B93" s="161">
        <f t="shared" si="4"/>
        <v>85</v>
      </c>
      <c r="C93" s="488"/>
      <c r="D93" s="490"/>
      <c r="E93" s="442" t="s">
        <v>41</v>
      </c>
      <c r="F93" s="491"/>
      <c r="G93" s="491"/>
      <c r="H93" s="487"/>
      <c r="I93" s="487"/>
      <c r="J93" s="491"/>
      <c r="K93" s="162">
        <f t="shared" si="3"/>
        <v>0</v>
      </c>
    </row>
    <row r="94" spans="2:11" x14ac:dyDescent="0.3">
      <c r="B94" s="161">
        <f t="shared" si="4"/>
        <v>86</v>
      </c>
      <c r="C94" s="488"/>
      <c r="D94" s="490"/>
      <c r="E94" s="442" t="s">
        <v>41</v>
      </c>
      <c r="F94" s="491"/>
      <c r="G94" s="491"/>
      <c r="H94" s="487"/>
      <c r="I94" s="487"/>
      <c r="J94" s="491"/>
      <c r="K94" s="162">
        <f t="shared" si="3"/>
        <v>0</v>
      </c>
    </row>
    <row r="95" spans="2:11" x14ac:dyDescent="0.3">
      <c r="B95" s="161">
        <f t="shared" si="4"/>
        <v>87</v>
      </c>
      <c r="C95" s="488"/>
      <c r="D95" s="490"/>
      <c r="E95" s="442" t="s">
        <v>41</v>
      </c>
      <c r="F95" s="491"/>
      <c r="G95" s="491"/>
      <c r="H95" s="487"/>
      <c r="I95" s="487"/>
      <c r="J95" s="491"/>
      <c r="K95" s="162">
        <f t="shared" si="3"/>
        <v>0</v>
      </c>
    </row>
    <row r="96" spans="2:11" x14ac:dyDescent="0.3">
      <c r="B96" s="161">
        <f t="shared" si="4"/>
        <v>88</v>
      </c>
      <c r="C96" s="488"/>
      <c r="D96" s="490"/>
      <c r="E96" s="442" t="s">
        <v>41</v>
      </c>
      <c r="F96" s="491"/>
      <c r="G96" s="491"/>
      <c r="H96" s="487"/>
      <c r="I96" s="487"/>
      <c r="J96" s="491"/>
      <c r="K96" s="162">
        <f t="shared" si="3"/>
        <v>0</v>
      </c>
    </row>
    <row r="97" spans="2:11" x14ac:dyDescent="0.3">
      <c r="B97" s="161">
        <f t="shared" si="4"/>
        <v>89</v>
      </c>
      <c r="C97" s="488"/>
      <c r="D97" s="490"/>
      <c r="E97" s="442" t="s">
        <v>41</v>
      </c>
      <c r="F97" s="491"/>
      <c r="G97" s="491"/>
      <c r="H97" s="487"/>
      <c r="I97" s="487"/>
      <c r="J97" s="491"/>
      <c r="K97" s="162">
        <f t="shared" si="3"/>
        <v>0</v>
      </c>
    </row>
    <row r="98" spans="2:11" x14ac:dyDescent="0.3">
      <c r="B98" s="161">
        <f t="shared" si="4"/>
        <v>90</v>
      </c>
      <c r="C98" s="488"/>
      <c r="D98" s="490"/>
      <c r="E98" s="442" t="s">
        <v>41</v>
      </c>
      <c r="F98" s="491"/>
      <c r="G98" s="491"/>
      <c r="H98" s="487"/>
      <c r="I98" s="487"/>
      <c r="J98" s="491"/>
      <c r="K98" s="162">
        <f t="shared" si="3"/>
        <v>0</v>
      </c>
    </row>
    <row r="99" spans="2:11" x14ac:dyDescent="0.3">
      <c r="B99" s="161">
        <f t="shared" si="4"/>
        <v>91</v>
      </c>
      <c r="C99" s="488"/>
      <c r="D99" s="490"/>
      <c r="E99" s="442" t="s">
        <v>41</v>
      </c>
      <c r="F99" s="491"/>
      <c r="G99" s="491"/>
      <c r="H99" s="487"/>
      <c r="I99" s="487"/>
      <c r="J99" s="491"/>
      <c r="K99" s="162">
        <f t="shared" si="3"/>
        <v>0</v>
      </c>
    </row>
    <row r="100" spans="2:11" x14ac:dyDescent="0.3">
      <c r="B100" s="161">
        <f t="shared" si="4"/>
        <v>92</v>
      </c>
      <c r="C100" s="488"/>
      <c r="D100" s="490"/>
      <c r="E100" s="442" t="s">
        <v>41</v>
      </c>
      <c r="F100" s="491"/>
      <c r="G100" s="491"/>
      <c r="H100" s="487"/>
      <c r="I100" s="487"/>
      <c r="J100" s="491"/>
      <c r="K100" s="162">
        <f t="shared" si="3"/>
        <v>0</v>
      </c>
    </row>
    <row r="101" spans="2:11" x14ac:dyDescent="0.3">
      <c r="B101" s="161">
        <f t="shared" si="4"/>
        <v>93</v>
      </c>
      <c r="C101" s="488"/>
      <c r="D101" s="490"/>
      <c r="E101" s="442" t="s">
        <v>41</v>
      </c>
      <c r="F101" s="491"/>
      <c r="G101" s="491"/>
      <c r="H101" s="487"/>
      <c r="I101" s="487"/>
      <c r="J101" s="491"/>
      <c r="K101" s="162">
        <f t="shared" si="3"/>
        <v>0</v>
      </c>
    </row>
    <row r="102" spans="2:11" x14ac:dyDescent="0.3">
      <c r="B102" s="161">
        <f t="shared" si="4"/>
        <v>94</v>
      </c>
      <c r="C102" s="488"/>
      <c r="D102" s="490"/>
      <c r="E102" s="442" t="s">
        <v>41</v>
      </c>
      <c r="F102" s="491"/>
      <c r="G102" s="491"/>
      <c r="H102" s="487"/>
      <c r="I102" s="487"/>
      <c r="J102" s="491"/>
      <c r="K102" s="162">
        <f t="shared" si="3"/>
        <v>0</v>
      </c>
    </row>
    <row r="103" spans="2:11" x14ac:dyDescent="0.3">
      <c r="B103" s="161">
        <f t="shared" si="4"/>
        <v>95</v>
      </c>
      <c r="C103" s="488"/>
      <c r="D103" s="490"/>
      <c r="E103" s="442" t="s">
        <v>41</v>
      </c>
      <c r="F103" s="491"/>
      <c r="G103" s="491"/>
      <c r="H103" s="487"/>
      <c r="I103" s="487"/>
      <c r="J103" s="491"/>
      <c r="K103" s="162">
        <f t="shared" si="3"/>
        <v>0</v>
      </c>
    </row>
    <row r="104" spans="2:11" x14ac:dyDescent="0.3">
      <c r="B104" s="161">
        <f t="shared" si="4"/>
        <v>96</v>
      </c>
      <c r="C104" s="488"/>
      <c r="D104" s="490"/>
      <c r="E104" s="442" t="s">
        <v>41</v>
      </c>
      <c r="F104" s="491"/>
      <c r="G104" s="491"/>
      <c r="H104" s="487"/>
      <c r="I104" s="487"/>
      <c r="J104" s="491"/>
      <c r="K104" s="162">
        <f t="shared" si="3"/>
        <v>0</v>
      </c>
    </row>
    <row r="105" spans="2:11" x14ac:dyDescent="0.3">
      <c r="B105" s="161">
        <f t="shared" si="4"/>
        <v>97</v>
      </c>
      <c r="C105" s="488"/>
      <c r="D105" s="490"/>
      <c r="E105" s="442" t="s">
        <v>41</v>
      </c>
      <c r="F105" s="491"/>
      <c r="G105" s="491"/>
      <c r="H105" s="487"/>
      <c r="I105" s="487"/>
      <c r="J105" s="491"/>
      <c r="K105" s="162">
        <f t="shared" ref="K105:K136" si="5">SUM(F105:J105)</f>
        <v>0</v>
      </c>
    </row>
    <row r="106" spans="2:11" x14ac:dyDescent="0.3">
      <c r="B106" s="161">
        <f t="shared" si="4"/>
        <v>98</v>
      </c>
      <c r="C106" s="488"/>
      <c r="D106" s="490"/>
      <c r="E106" s="442" t="s">
        <v>41</v>
      </c>
      <c r="F106" s="491"/>
      <c r="G106" s="491"/>
      <c r="H106" s="487"/>
      <c r="I106" s="487"/>
      <c r="J106" s="491"/>
      <c r="K106" s="162">
        <f t="shared" si="5"/>
        <v>0</v>
      </c>
    </row>
    <row r="107" spans="2:11" x14ac:dyDescent="0.3">
      <c r="B107" s="161">
        <f t="shared" si="4"/>
        <v>99</v>
      </c>
      <c r="C107" s="488"/>
      <c r="D107" s="490"/>
      <c r="E107" s="442" t="s">
        <v>41</v>
      </c>
      <c r="F107" s="491"/>
      <c r="G107" s="491"/>
      <c r="H107" s="487"/>
      <c r="I107" s="487"/>
      <c r="J107" s="491"/>
      <c r="K107" s="162">
        <f t="shared" si="5"/>
        <v>0</v>
      </c>
    </row>
    <row r="108" spans="2:11" x14ac:dyDescent="0.3">
      <c r="B108" s="161">
        <f t="shared" si="4"/>
        <v>100</v>
      </c>
      <c r="C108" s="488"/>
      <c r="D108" s="490"/>
      <c r="E108" s="442" t="s">
        <v>41</v>
      </c>
      <c r="F108" s="491"/>
      <c r="G108" s="491"/>
      <c r="H108" s="487"/>
      <c r="I108" s="487"/>
      <c r="J108" s="491"/>
      <c r="K108" s="162">
        <f t="shared" si="5"/>
        <v>0</v>
      </c>
    </row>
    <row r="109" spans="2:11" x14ac:dyDescent="0.3">
      <c r="B109" s="161">
        <f t="shared" si="4"/>
        <v>101</v>
      </c>
      <c r="C109" s="488"/>
      <c r="D109" s="490"/>
      <c r="E109" s="442" t="s">
        <v>41</v>
      </c>
      <c r="F109" s="491"/>
      <c r="G109" s="491"/>
      <c r="H109" s="487"/>
      <c r="I109" s="487"/>
      <c r="J109" s="491"/>
      <c r="K109" s="162">
        <f t="shared" si="5"/>
        <v>0</v>
      </c>
    </row>
    <row r="110" spans="2:11" x14ac:dyDescent="0.3">
      <c r="B110" s="161">
        <f t="shared" si="4"/>
        <v>102</v>
      </c>
      <c r="C110" s="488"/>
      <c r="D110" s="490"/>
      <c r="E110" s="442" t="s">
        <v>41</v>
      </c>
      <c r="F110" s="491"/>
      <c r="G110" s="491"/>
      <c r="H110" s="487"/>
      <c r="I110" s="487"/>
      <c r="J110" s="491"/>
      <c r="K110" s="162">
        <f t="shared" si="5"/>
        <v>0</v>
      </c>
    </row>
    <row r="111" spans="2:11" x14ac:dyDescent="0.3">
      <c r="B111" s="161">
        <f t="shared" si="4"/>
        <v>103</v>
      </c>
      <c r="C111" s="488"/>
      <c r="D111" s="490"/>
      <c r="E111" s="442" t="s">
        <v>41</v>
      </c>
      <c r="F111" s="491"/>
      <c r="G111" s="491"/>
      <c r="H111" s="487"/>
      <c r="I111" s="487"/>
      <c r="J111" s="491"/>
      <c r="K111" s="162">
        <f t="shared" si="5"/>
        <v>0</v>
      </c>
    </row>
    <row r="112" spans="2:11" x14ac:dyDescent="0.3">
      <c r="B112" s="161">
        <f t="shared" si="4"/>
        <v>104</v>
      </c>
      <c r="C112" s="488"/>
      <c r="D112" s="490"/>
      <c r="E112" s="442" t="s">
        <v>41</v>
      </c>
      <c r="F112" s="491"/>
      <c r="G112" s="491"/>
      <c r="H112" s="487"/>
      <c r="I112" s="487"/>
      <c r="J112" s="491"/>
      <c r="K112" s="162">
        <f t="shared" si="5"/>
        <v>0</v>
      </c>
    </row>
    <row r="113" spans="2:11" x14ac:dyDescent="0.3">
      <c r="B113" s="161">
        <f t="shared" si="4"/>
        <v>105</v>
      </c>
      <c r="C113" s="488"/>
      <c r="D113" s="490"/>
      <c r="E113" s="442" t="s">
        <v>41</v>
      </c>
      <c r="F113" s="491"/>
      <c r="G113" s="491"/>
      <c r="H113" s="487"/>
      <c r="I113" s="487"/>
      <c r="J113" s="491"/>
      <c r="K113" s="162">
        <f t="shared" si="5"/>
        <v>0</v>
      </c>
    </row>
    <row r="114" spans="2:11" x14ac:dyDescent="0.3">
      <c r="B114" s="161">
        <f t="shared" si="4"/>
        <v>106</v>
      </c>
      <c r="C114" s="488"/>
      <c r="D114" s="490"/>
      <c r="E114" s="442" t="s">
        <v>41</v>
      </c>
      <c r="F114" s="491"/>
      <c r="G114" s="491"/>
      <c r="H114" s="487"/>
      <c r="I114" s="487"/>
      <c r="J114" s="491"/>
      <c r="K114" s="162">
        <f t="shared" si="5"/>
        <v>0</v>
      </c>
    </row>
    <row r="115" spans="2:11" x14ac:dyDescent="0.3">
      <c r="B115" s="161">
        <f t="shared" si="4"/>
        <v>107</v>
      </c>
      <c r="C115" s="488"/>
      <c r="D115" s="490"/>
      <c r="E115" s="442" t="s">
        <v>41</v>
      </c>
      <c r="F115" s="491"/>
      <c r="G115" s="491"/>
      <c r="H115" s="487"/>
      <c r="I115" s="487"/>
      <c r="J115" s="491"/>
      <c r="K115" s="162">
        <f t="shared" si="5"/>
        <v>0</v>
      </c>
    </row>
    <row r="116" spans="2:11" x14ac:dyDescent="0.3">
      <c r="B116" s="161">
        <f t="shared" si="4"/>
        <v>108</v>
      </c>
      <c r="C116" s="488"/>
      <c r="D116" s="490"/>
      <c r="E116" s="442" t="s">
        <v>41</v>
      </c>
      <c r="F116" s="491"/>
      <c r="G116" s="491"/>
      <c r="H116" s="487"/>
      <c r="I116" s="487"/>
      <c r="J116" s="491"/>
      <c r="K116" s="162">
        <f t="shared" si="5"/>
        <v>0</v>
      </c>
    </row>
    <row r="117" spans="2:11" x14ac:dyDescent="0.3">
      <c r="B117" s="161">
        <f t="shared" si="4"/>
        <v>109</v>
      </c>
      <c r="C117" s="488"/>
      <c r="D117" s="490"/>
      <c r="E117" s="442" t="s">
        <v>41</v>
      </c>
      <c r="F117" s="491"/>
      <c r="G117" s="491"/>
      <c r="H117" s="487"/>
      <c r="I117" s="487"/>
      <c r="J117" s="491"/>
      <c r="K117" s="162">
        <f t="shared" si="5"/>
        <v>0</v>
      </c>
    </row>
    <row r="118" spans="2:11" x14ac:dyDescent="0.3">
      <c r="B118" s="161">
        <f t="shared" si="4"/>
        <v>110</v>
      </c>
      <c r="C118" s="488"/>
      <c r="D118" s="490"/>
      <c r="E118" s="442" t="s">
        <v>41</v>
      </c>
      <c r="F118" s="491"/>
      <c r="G118" s="491"/>
      <c r="H118" s="487"/>
      <c r="I118" s="487"/>
      <c r="J118" s="491"/>
      <c r="K118" s="162">
        <f t="shared" si="5"/>
        <v>0</v>
      </c>
    </row>
    <row r="119" spans="2:11" x14ac:dyDescent="0.3">
      <c r="B119" s="161">
        <f t="shared" si="4"/>
        <v>111</v>
      </c>
      <c r="C119" s="488"/>
      <c r="D119" s="490"/>
      <c r="E119" s="442" t="s">
        <v>41</v>
      </c>
      <c r="F119" s="491"/>
      <c r="G119" s="491"/>
      <c r="H119" s="487"/>
      <c r="I119" s="487"/>
      <c r="J119" s="491"/>
      <c r="K119" s="162">
        <f t="shared" si="5"/>
        <v>0</v>
      </c>
    </row>
    <row r="120" spans="2:11" x14ac:dyDescent="0.3">
      <c r="B120" s="161">
        <f t="shared" si="4"/>
        <v>112</v>
      </c>
      <c r="C120" s="488"/>
      <c r="D120" s="490"/>
      <c r="E120" s="442" t="s">
        <v>41</v>
      </c>
      <c r="F120" s="491"/>
      <c r="G120" s="491"/>
      <c r="H120" s="487"/>
      <c r="I120" s="487"/>
      <c r="J120" s="491"/>
      <c r="K120" s="162">
        <f t="shared" si="5"/>
        <v>0</v>
      </c>
    </row>
    <row r="121" spans="2:11" x14ac:dyDescent="0.3">
      <c r="B121" s="161">
        <f t="shared" si="4"/>
        <v>113</v>
      </c>
      <c r="C121" s="488"/>
      <c r="D121" s="490"/>
      <c r="E121" s="442" t="s">
        <v>41</v>
      </c>
      <c r="F121" s="491"/>
      <c r="G121" s="491"/>
      <c r="H121" s="487"/>
      <c r="I121" s="487"/>
      <c r="J121" s="491"/>
      <c r="K121" s="162">
        <f t="shared" si="5"/>
        <v>0</v>
      </c>
    </row>
    <row r="122" spans="2:11" x14ac:dyDescent="0.3">
      <c r="B122" s="161">
        <f t="shared" si="4"/>
        <v>114</v>
      </c>
      <c r="C122" s="488"/>
      <c r="D122" s="490"/>
      <c r="E122" s="442" t="s">
        <v>41</v>
      </c>
      <c r="F122" s="491"/>
      <c r="G122" s="491"/>
      <c r="H122" s="487"/>
      <c r="I122" s="487"/>
      <c r="J122" s="491"/>
      <c r="K122" s="162">
        <f t="shared" si="5"/>
        <v>0</v>
      </c>
    </row>
    <row r="123" spans="2:11" x14ac:dyDescent="0.3">
      <c r="B123" s="161">
        <f t="shared" si="4"/>
        <v>115</v>
      </c>
      <c r="C123" s="488"/>
      <c r="D123" s="490"/>
      <c r="E123" s="442" t="s">
        <v>41</v>
      </c>
      <c r="F123" s="491"/>
      <c r="G123" s="491"/>
      <c r="H123" s="487"/>
      <c r="I123" s="487"/>
      <c r="J123" s="491"/>
      <c r="K123" s="162">
        <f t="shared" si="5"/>
        <v>0</v>
      </c>
    </row>
    <row r="124" spans="2:11" x14ac:dyDescent="0.3">
      <c r="B124" s="161">
        <f t="shared" si="4"/>
        <v>116</v>
      </c>
      <c r="C124" s="488"/>
      <c r="D124" s="490"/>
      <c r="E124" s="442" t="s">
        <v>41</v>
      </c>
      <c r="F124" s="491"/>
      <c r="G124" s="491"/>
      <c r="H124" s="487"/>
      <c r="I124" s="487"/>
      <c r="J124" s="491"/>
      <c r="K124" s="162">
        <f t="shared" si="5"/>
        <v>0</v>
      </c>
    </row>
    <row r="125" spans="2:11" x14ac:dyDescent="0.3">
      <c r="B125" s="161">
        <f t="shared" si="4"/>
        <v>117</v>
      </c>
      <c r="C125" s="488"/>
      <c r="D125" s="490"/>
      <c r="E125" s="442" t="s">
        <v>41</v>
      </c>
      <c r="F125" s="491"/>
      <c r="G125" s="491"/>
      <c r="H125" s="487"/>
      <c r="I125" s="487"/>
      <c r="J125" s="491"/>
      <c r="K125" s="162">
        <f t="shared" si="5"/>
        <v>0</v>
      </c>
    </row>
    <row r="126" spans="2:11" x14ac:dyDescent="0.3">
      <c r="B126" s="161">
        <f t="shared" si="4"/>
        <v>118</v>
      </c>
      <c r="C126" s="488"/>
      <c r="D126" s="490"/>
      <c r="E126" s="442" t="s">
        <v>41</v>
      </c>
      <c r="F126" s="491"/>
      <c r="G126" s="491"/>
      <c r="H126" s="487"/>
      <c r="I126" s="487"/>
      <c r="J126" s="491"/>
      <c r="K126" s="162">
        <f t="shared" si="5"/>
        <v>0</v>
      </c>
    </row>
    <row r="127" spans="2:11" x14ac:dyDescent="0.3">
      <c r="B127" s="161">
        <f t="shared" si="4"/>
        <v>119</v>
      </c>
      <c r="C127" s="488"/>
      <c r="D127" s="490"/>
      <c r="E127" s="442" t="s">
        <v>41</v>
      </c>
      <c r="F127" s="491"/>
      <c r="G127" s="491"/>
      <c r="H127" s="487"/>
      <c r="I127" s="487"/>
      <c r="J127" s="491"/>
      <c r="K127" s="162">
        <f t="shared" si="5"/>
        <v>0</v>
      </c>
    </row>
    <row r="128" spans="2:11" x14ac:dyDescent="0.3">
      <c r="B128" s="161">
        <f t="shared" si="4"/>
        <v>120</v>
      </c>
      <c r="C128" s="488"/>
      <c r="D128" s="490"/>
      <c r="E128" s="442" t="s">
        <v>41</v>
      </c>
      <c r="F128" s="491"/>
      <c r="G128" s="491"/>
      <c r="H128" s="487"/>
      <c r="I128" s="487"/>
      <c r="J128" s="491"/>
      <c r="K128" s="162">
        <f t="shared" si="5"/>
        <v>0</v>
      </c>
    </row>
    <row r="129" spans="2:11" x14ac:dyDescent="0.3">
      <c r="B129" s="161">
        <f t="shared" si="4"/>
        <v>121</v>
      </c>
      <c r="C129" s="488"/>
      <c r="D129" s="490"/>
      <c r="E129" s="442" t="s">
        <v>41</v>
      </c>
      <c r="F129" s="491"/>
      <c r="G129" s="491"/>
      <c r="H129" s="487"/>
      <c r="I129" s="487"/>
      <c r="J129" s="491"/>
      <c r="K129" s="162">
        <f t="shared" si="5"/>
        <v>0</v>
      </c>
    </row>
    <row r="130" spans="2:11" x14ac:dyDescent="0.3">
      <c r="B130" s="161">
        <f t="shared" si="4"/>
        <v>122</v>
      </c>
      <c r="C130" s="488"/>
      <c r="D130" s="490"/>
      <c r="E130" s="442" t="s">
        <v>41</v>
      </c>
      <c r="F130" s="491"/>
      <c r="G130" s="491"/>
      <c r="H130" s="487"/>
      <c r="I130" s="487"/>
      <c r="J130" s="491"/>
      <c r="K130" s="162">
        <f t="shared" si="5"/>
        <v>0</v>
      </c>
    </row>
    <row r="131" spans="2:11" x14ac:dyDescent="0.3">
      <c r="B131" s="161">
        <f t="shared" si="4"/>
        <v>123</v>
      </c>
      <c r="C131" s="488"/>
      <c r="D131" s="490"/>
      <c r="E131" s="442" t="s">
        <v>41</v>
      </c>
      <c r="F131" s="491"/>
      <c r="G131" s="491"/>
      <c r="H131" s="487"/>
      <c r="I131" s="487"/>
      <c r="J131" s="491"/>
      <c r="K131" s="162">
        <f t="shared" si="5"/>
        <v>0</v>
      </c>
    </row>
    <row r="132" spans="2:11" x14ac:dyDescent="0.3">
      <c r="B132" s="161">
        <f t="shared" si="4"/>
        <v>124</v>
      </c>
      <c r="C132" s="488"/>
      <c r="D132" s="490"/>
      <c r="E132" s="442" t="s">
        <v>41</v>
      </c>
      <c r="F132" s="491"/>
      <c r="G132" s="491"/>
      <c r="H132" s="487"/>
      <c r="I132" s="487"/>
      <c r="J132" s="491"/>
      <c r="K132" s="162">
        <f t="shared" si="5"/>
        <v>0</v>
      </c>
    </row>
    <row r="133" spans="2:11" x14ac:dyDescent="0.3">
      <c r="B133" s="161">
        <f t="shared" si="4"/>
        <v>125</v>
      </c>
      <c r="C133" s="488"/>
      <c r="D133" s="490"/>
      <c r="E133" s="442" t="s">
        <v>41</v>
      </c>
      <c r="F133" s="491"/>
      <c r="G133" s="491"/>
      <c r="H133" s="487"/>
      <c r="I133" s="487"/>
      <c r="J133" s="491"/>
      <c r="K133" s="162">
        <f t="shared" si="5"/>
        <v>0</v>
      </c>
    </row>
    <row r="134" spans="2:11" x14ac:dyDescent="0.3">
      <c r="B134" s="161">
        <f t="shared" si="4"/>
        <v>126</v>
      </c>
      <c r="C134" s="488"/>
      <c r="D134" s="490"/>
      <c r="E134" s="442" t="s">
        <v>41</v>
      </c>
      <c r="F134" s="491"/>
      <c r="G134" s="491"/>
      <c r="H134" s="487"/>
      <c r="I134" s="487"/>
      <c r="J134" s="491"/>
      <c r="K134" s="162">
        <f t="shared" si="5"/>
        <v>0</v>
      </c>
    </row>
    <row r="135" spans="2:11" x14ac:dyDescent="0.3">
      <c r="B135" s="161">
        <f t="shared" si="4"/>
        <v>127</v>
      </c>
      <c r="C135" s="488"/>
      <c r="D135" s="490"/>
      <c r="E135" s="442" t="s">
        <v>41</v>
      </c>
      <c r="F135" s="491"/>
      <c r="G135" s="491"/>
      <c r="H135" s="487"/>
      <c r="I135" s="487"/>
      <c r="J135" s="491"/>
      <c r="K135" s="162">
        <f t="shared" si="5"/>
        <v>0</v>
      </c>
    </row>
    <row r="136" spans="2:11" x14ac:dyDescent="0.3">
      <c r="B136" s="161">
        <f t="shared" si="4"/>
        <v>128</v>
      </c>
      <c r="C136" s="488"/>
      <c r="D136" s="490"/>
      <c r="E136" s="442" t="s">
        <v>41</v>
      </c>
      <c r="F136" s="491"/>
      <c r="G136" s="491"/>
      <c r="H136" s="487"/>
      <c r="I136" s="487"/>
      <c r="J136" s="491"/>
      <c r="K136" s="162">
        <f t="shared" si="5"/>
        <v>0</v>
      </c>
    </row>
    <row r="137" spans="2:11" x14ac:dyDescent="0.3">
      <c r="B137" s="161">
        <f t="shared" si="4"/>
        <v>129</v>
      </c>
      <c r="C137" s="488"/>
      <c r="D137" s="490"/>
      <c r="E137" s="442" t="s">
        <v>41</v>
      </c>
      <c r="F137" s="491"/>
      <c r="G137" s="491"/>
      <c r="H137" s="487"/>
      <c r="I137" s="487"/>
      <c r="J137" s="491"/>
      <c r="K137" s="162">
        <f t="shared" ref="K137:K168" si="6">SUM(F137:J137)</f>
        <v>0</v>
      </c>
    </row>
    <row r="138" spans="2:11" x14ac:dyDescent="0.3">
      <c r="B138" s="161">
        <f t="shared" si="4"/>
        <v>130</v>
      </c>
      <c r="C138" s="488"/>
      <c r="D138" s="490"/>
      <c r="E138" s="442" t="s">
        <v>41</v>
      </c>
      <c r="F138" s="491"/>
      <c r="G138" s="491"/>
      <c r="H138" s="487"/>
      <c r="I138" s="487"/>
      <c r="J138" s="491"/>
      <c r="K138" s="162">
        <f t="shared" si="6"/>
        <v>0</v>
      </c>
    </row>
    <row r="139" spans="2:11" x14ac:dyDescent="0.3">
      <c r="B139" s="161">
        <f t="shared" si="4"/>
        <v>131</v>
      </c>
      <c r="C139" s="488"/>
      <c r="D139" s="490"/>
      <c r="E139" s="442" t="s">
        <v>41</v>
      </c>
      <c r="F139" s="491"/>
      <c r="G139" s="491"/>
      <c r="H139" s="487"/>
      <c r="I139" s="487"/>
      <c r="J139" s="491"/>
      <c r="K139" s="162">
        <f t="shared" si="6"/>
        <v>0</v>
      </c>
    </row>
    <row r="140" spans="2:11" x14ac:dyDescent="0.3">
      <c r="B140" s="161">
        <f t="shared" si="4"/>
        <v>132</v>
      </c>
      <c r="C140" s="488"/>
      <c r="D140" s="490"/>
      <c r="E140" s="442" t="s">
        <v>41</v>
      </c>
      <c r="F140" s="491"/>
      <c r="G140" s="491"/>
      <c r="H140" s="487"/>
      <c r="I140" s="487"/>
      <c r="J140" s="491"/>
      <c r="K140" s="162">
        <f t="shared" si="6"/>
        <v>0</v>
      </c>
    </row>
    <row r="141" spans="2:11" x14ac:dyDescent="0.3">
      <c r="B141" s="161">
        <f t="shared" si="4"/>
        <v>133</v>
      </c>
      <c r="C141" s="488"/>
      <c r="D141" s="490"/>
      <c r="E141" s="442" t="s">
        <v>41</v>
      </c>
      <c r="F141" s="491"/>
      <c r="G141" s="491"/>
      <c r="H141" s="487"/>
      <c r="I141" s="487"/>
      <c r="J141" s="491"/>
      <c r="K141" s="162">
        <f t="shared" si="6"/>
        <v>0</v>
      </c>
    </row>
    <row r="142" spans="2:11" x14ac:dyDescent="0.3">
      <c r="B142" s="161">
        <f t="shared" si="4"/>
        <v>134</v>
      </c>
      <c r="C142" s="488"/>
      <c r="D142" s="490"/>
      <c r="E142" s="442" t="s">
        <v>41</v>
      </c>
      <c r="F142" s="491"/>
      <c r="G142" s="491"/>
      <c r="H142" s="487"/>
      <c r="I142" s="487"/>
      <c r="J142" s="491"/>
      <c r="K142" s="162">
        <f t="shared" si="6"/>
        <v>0</v>
      </c>
    </row>
    <row r="143" spans="2:11" x14ac:dyDescent="0.3">
      <c r="B143" s="161">
        <f t="shared" si="4"/>
        <v>135</v>
      </c>
      <c r="C143" s="488"/>
      <c r="D143" s="490"/>
      <c r="E143" s="442" t="s">
        <v>41</v>
      </c>
      <c r="F143" s="491"/>
      <c r="G143" s="491"/>
      <c r="H143" s="487"/>
      <c r="I143" s="487"/>
      <c r="J143" s="491"/>
      <c r="K143" s="162">
        <f t="shared" si="6"/>
        <v>0</v>
      </c>
    </row>
    <row r="144" spans="2:11" x14ac:dyDescent="0.3">
      <c r="B144" s="161">
        <f t="shared" si="4"/>
        <v>136</v>
      </c>
      <c r="C144" s="488"/>
      <c r="D144" s="490"/>
      <c r="E144" s="442" t="s">
        <v>41</v>
      </c>
      <c r="F144" s="491"/>
      <c r="G144" s="491"/>
      <c r="H144" s="487"/>
      <c r="I144" s="487"/>
      <c r="J144" s="491"/>
      <c r="K144" s="162">
        <f t="shared" si="6"/>
        <v>0</v>
      </c>
    </row>
    <row r="145" spans="2:11" x14ac:dyDescent="0.3">
      <c r="B145" s="161">
        <f t="shared" si="4"/>
        <v>137</v>
      </c>
      <c r="C145" s="488"/>
      <c r="D145" s="490"/>
      <c r="E145" s="442" t="s">
        <v>41</v>
      </c>
      <c r="F145" s="491"/>
      <c r="G145" s="491"/>
      <c r="H145" s="487"/>
      <c r="I145" s="487"/>
      <c r="J145" s="491"/>
      <c r="K145" s="162">
        <f t="shared" si="6"/>
        <v>0</v>
      </c>
    </row>
    <row r="146" spans="2:11" x14ac:dyDescent="0.3">
      <c r="B146" s="161">
        <f t="shared" si="4"/>
        <v>138</v>
      </c>
      <c r="C146" s="488"/>
      <c r="D146" s="490"/>
      <c r="E146" s="442" t="s">
        <v>41</v>
      </c>
      <c r="F146" s="491"/>
      <c r="G146" s="491"/>
      <c r="H146" s="487"/>
      <c r="I146" s="487"/>
      <c r="J146" s="491"/>
      <c r="K146" s="162">
        <f t="shared" si="6"/>
        <v>0</v>
      </c>
    </row>
    <row r="147" spans="2:11" x14ac:dyDescent="0.3">
      <c r="B147" s="161">
        <f t="shared" si="4"/>
        <v>139</v>
      </c>
      <c r="C147" s="488"/>
      <c r="D147" s="490"/>
      <c r="E147" s="442" t="s">
        <v>41</v>
      </c>
      <c r="F147" s="491"/>
      <c r="G147" s="491"/>
      <c r="H147" s="487"/>
      <c r="I147" s="487"/>
      <c r="J147" s="491"/>
      <c r="K147" s="162">
        <f t="shared" si="6"/>
        <v>0</v>
      </c>
    </row>
    <row r="148" spans="2:11" x14ac:dyDescent="0.3">
      <c r="B148" s="161">
        <f t="shared" si="4"/>
        <v>140</v>
      </c>
      <c r="C148" s="488"/>
      <c r="D148" s="490"/>
      <c r="E148" s="442" t="s">
        <v>41</v>
      </c>
      <c r="F148" s="491"/>
      <c r="G148" s="491"/>
      <c r="H148" s="487"/>
      <c r="I148" s="487"/>
      <c r="J148" s="491"/>
      <c r="K148" s="162">
        <f t="shared" si="6"/>
        <v>0</v>
      </c>
    </row>
    <row r="149" spans="2:11" x14ac:dyDescent="0.3">
      <c r="B149" s="161">
        <f t="shared" si="4"/>
        <v>141</v>
      </c>
      <c r="C149" s="488"/>
      <c r="D149" s="490"/>
      <c r="E149" s="442" t="s">
        <v>41</v>
      </c>
      <c r="F149" s="491"/>
      <c r="G149" s="491"/>
      <c r="H149" s="487"/>
      <c r="I149" s="487"/>
      <c r="J149" s="491"/>
      <c r="K149" s="162">
        <f t="shared" si="6"/>
        <v>0</v>
      </c>
    </row>
    <row r="150" spans="2:11" x14ac:dyDescent="0.3">
      <c r="B150" s="161">
        <f t="shared" si="4"/>
        <v>142</v>
      </c>
      <c r="C150" s="488"/>
      <c r="D150" s="490"/>
      <c r="E150" s="442" t="s">
        <v>41</v>
      </c>
      <c r="F150" s="491"/>
      <c r="G150" s="491"/>
      <c r="H150" s="487"/>
      <c r="I150" s="487"/>
      <c r="J150" s="491"/>
      <c r="K150" s="162">
        <f t="shared" si="6"/>
        <v>0</v>
      </c>
    </row>
    <row r="151" spans="2:11" x14ac:dyDescent="0.3">
      <c r="B151" s="161">
        <f t="shared" si="4"/>
        <v>143</v>
      </c>
      <c r="C151" s="488"/>
      <c r="D151" s="490"/>
      <c r="E151" s="442" t="s">
        <v>41</v>
      </c>
      <c r="F151" s="491"/>
      <c r="G151" s="491"/>
      <c r="H151" s="487"/>
      <c r="I151" s="487"/>
      <c r="J151" s="491"/>
      <c r="K151" s="162">
        <f t="shared" si="6"/>
        <v>0</v>
      </c>
    </row>
    <row r="152" spans="2:11" x14ac:dyDescent="0.3">
      <c r="B152" s="161">
        <f t="shared" si="4"/>
        <v>144</v>
      </c>
      <c r="C152" s="488"/>
      <c r="D152" s="490"/>
      <c r="E152" s="442" t="s">
        <v>41</v>
      </c>
      <c r="F152" s="491"/>
      <c r="G152" s="491"/>
      <c r="H152" s="487"/>
      <c r="I152" s="487"/>
      <c r="J152" s="491"/>
      <c r="K152" s="162">
        <f t="shared" si="6"/>
        <v>0</v>
      </c>
    </row>
    <row r="153" spans="2:11" x14ac:dyDescent="0.3">
      <c r="B153" s="161">
        <f t="shared" si="4"/>
        <v>145</v>
      </c>
      <c r="C153" s="488"/>
      <c r="D153" s="490"/>
      <c r="E153" s="442" t="s">
        <v>41</v>
      </c>
      <c r="F153" s="491"/>
      <c r="G153" s="491"/>
      <c r="H153" s="487"/>
      <c r="I153" s="487"/>
      <c r="J153" s="491"/>
      <c r="K153" s="162">
        <f t="shared" si="6"/>
        <v>0</v>
      </c>
    </row>
    <row r="154" spans="2:11" x14ac:dyDescent="0.3">
      <c r="B154" s="161">
        <f t="shared" si="4"/>
        <v>146</v>
      </c>
      <c r="C154" s="488"/>
      <c r="D154" s="490"/>
      <c r="E154" s="442" t="s">
        <v>41</v>
      </c>
      <c r="F154" s="491"/>
      <c r="G154" s="491"/>
      <c r="H154" s="487"/>
      <c r="I154" s="487"/>
      <c r="J154" s="491"/>
      <c r="K154" s="162">
        <f t="shared" si="6"/>
        <v>0</v>
      </c>
    </row>
    <row r="155" spans="2:11" x14ac:dyDescent="0.3">
      <c r="B155" s="161">
        <f t="shared" si="4"/>
        <v>147</v>
      </c>
      <c r="C155" s="488"/>
      <c r="D155" s="490"/>
      <c r="E155" s="442" t="s">
        <v>41</v>
      </c>
      <c r="F155" s="491"/>
      <c r="G155" s="491"/>
      <c r="H155" s="487"/>
      <c r="I155" s="487"/>
      <c r="J155" s="491"/>
      <c r="K155" s="162">
        <f t="shared" si="6"/>
        <v>0</v>
      </c>
    </row>
    <row r="156" spans="2:11" x14ac:dyDescent="0.3">
      <c r="B156" s="161">
        <f t="shared" si="4"/>
        <v>148</v>
      </c>
      <c r="C156" s="488"/>
      <c r="D156" s="490"/>
      <c r="E156" s="442" t="s">
        <v>41</v>
      </c>
      <c r="F156" s="491"/>
      <c r="G156" s="491"/>
      <c r="H156" s="487"/>
      <c r="I156" s="487"/>
      <c r="J156" s="491"/>
      <c r="K156" s="162">
        <f t="shared" si="6"/>
        <v>0</v>
      </c>
    </row>
    <row r="157" spans="2:11" x14ac:dyDescent="0.3">
      <c r="B157" s="161">
        <f t="shared" si="4"/>
        <v>149</v>
      </c>
      <c r="C157" s="488"/>
      <c r="D157" s="490"/>
      <c r="E157" s="442" t="s">
        <v>41</v>
      </c>
      <c r="F157" s="491"/>
      <c r="G157" s="491"/>
      <c r="H157" s="487"/>
      <c r="I157" s="487"/>
      <c r="J157" s="491"/>
      <c r="K157" s="162">
        <f t="shared" si="6"/>
        <v>0</v>
      </c>
    </row>
    <row r="158" spans="2:11" x14ac:dyDescent="0.3">
      <c r="B158" s="161">
        <f t="shared" si="4"/>
        <v>150</v>
      </c>
      <c r="C158" s="488"/>
      <c r="D158" s="490"/>
      <c r="E158" s="442" t="s">
        <v>41</v>
      </c>
      <c r="F158" s="491"/>
      <c r="G158" s="491"/>
      <c r="H158" s="487"/>
      <c r="I158" s="487"/>
      <c r="J158" s="491"/>
      <c r="K158" s="162">
        <f t="shared" si="6"/>
        <v>0</v>
      </c>
    </row>
    <row r="159" spans="2:11" x14ac:dyDescent="0.3">
      <c r="B159" s="161">
        <f t="shared" si="4"/>
        <v>151</v>
      </c>
      <c r="C159" s="488"/>
      <c r="D159" s="490"/>
      <c r="E159" s="442" t="s">
        <v>41</v>
      </c>
      <c r="F159" s="491"/>
      <c r="G159" s="491"/>
      <c r="H159" s="487"/>
      <c r="I159" s="487"/>
      <c r="J159" s="491"/>
      <c r="K159" s="162">
        <f t="shared" si="6"/>
        <v>0</v>
      </c>
    </row>
    <row r="160" spans="2:11" x14ac:dyDescent="0.3">
      <c r="B160" s="161">
        <f t="shared" si="4"/>
        <v>152</v>
      </c>
      <c r="C160" s="488"/>
      <c r="D160" s="490"/>
      <c r="E160" s="442" t="s">
        <v>41</v>
      </c>
      <c r="F160" s="491"/>
      <c r="G160" s="491"/>
      <c r="H160" s="487"/>
      <c r="I160" s="487"/>
      <c r="J160" s="491"/>
      <c r="K160" s="162">
        <f t="shared" si="6"/>
        <v>0</v>
      </c>
    </row>
    <row r="161" spans="2:11" x14ac:dyDescent="0.3">
      <c r="B161" s="161">
        <f t="shared" si="4"/>
        <v>153</v>
      </c>
      <c r="C161" s="488"/>
      <c r="D161" s="490"/>
      <c r="E161" s="442" t="s">
        <v>41</v>
      </c>
      <c r="F161" s="491"/>
      <c r="G161" s="491"/>
      <c r="H161" s="487"/>
      <c r="I161" s="487"/>
      <c r="J161" s="491"/>
      <c r="K161" s="162">
        <f t="shared" si="6"/>
        <v>0</v>
      </c>
    </row>
    <row r="162" spans="2:11" x14ac:dyDescent="0.3">
      <c r="B162" s="161">
        <f t="shared" si="4"/>
        <v>154</v>
      </c>
      <c r="C162" s="488"/>
      <c r="D162" s="490"/>
      <c r="E162" s="442" t="s">
        <v>41</v>
      </c>
      <c r="F162" s="491"/>
      <c r="G162" s="491"/>
      <c r="H162" s="487"/>
      <c r="I162" s="487"/>
      <c r="J162" s="491"/>
      <c r="K162" s="162">
        <f t="shared" si="6"/>
        <v>0</v>
      </c>
    </row>
    <row r="163" spans="2:11" x14ac:dyDescent="0.3">
      <c r="B163" s="161">
        <f t="shared" si="4"/>
        <v>155</v>
      </c>
      <c r="C163" s="488"/>
      <c r="D163" s="490"/>
      <c r="E163" s="442" t="s">
        <v>41</v>
      </c>
      <c r="F163" s="491"/>
      <c r="G163" s="491"/>
      <c r="H163" s="487"/>
      <c r="I163" s="487"/>
      <c r="J163" s="491"/>
      <c r="K163" s="162">
        <f t="shared" si="6"/>
        <v>0</v>
      </c>
    </row>
    <row r="164" spans="2:11" x14ac:dyDescent="0.3">
      <c r="B164" s="161">
        <f t="shared" si="4"/>
        <v>156</v>
      </c>
      <c r="C164" s="488"/>
      <c r="D164" s="490"/>
      <c r="E164" s="442" t="s">
        <v>41</v>
      </c>
      <c r="F164" s="491"/>
      <c r="G164" s="491"/>
      <c r="H164" s="487"/>
      <c r="I164" s="487"/>
      <c r="J164" s="491"/>
      <c r="K164" s="162">
        <f t="shared" si="6"/>
        <v>0</v>
      </c>
    </row>
    <row r="165" spans="2:11" x14ac:dyDescent="0.3">
      <c r="B165" s="161">
        <f t="shared" si="4"/>
        <v>157</v>
      </c>
      <c r="C165" s="488"/>
      <c r="D165" s="490"/>
      <c r="E165" s="442" t="s">
        <v>41</v>
      </c>
      <c r="F165" s="491"/>
      <c r="G165" s="491"/>
      <c r="H165" s="487"/>
      <c r="I165" s="487"/>
      <c r="J165" s="491"/>
      <c r="K165" s="162">
        <f t="shared" si="6"/>
        <v>0</v>
      </c>
    </row>
    <row r="166" spans="2:11" x14ac:dyDescent="0.3">
      <c r="B166" s="161">
        <f t="shared" si="4"/>
        <v>158</v>
      </c>
      <c r="C166" s="488"/>
      <c r="D166" s="490"/>
      <c r="E166" s="442" t="s">
        <v>41</v>
      </c>
      <c r="F166" s="491"/>
      <c r="G166" s="491"/>
      <c r="H166" s="487"/>
      <c r="I166" s="487"/>
      <c r="J166" s="491"/>
      <c r="K166" s="162">
        <f t="shared" si="6"/>
        <v>0</v>
      </c>
    </row>
    <row r="167" spans="2:11" x14ac:dyDescent="0.3">
      <c r="B167" s="161">
        <f t="shared" si="4"/>
        <v>159</v>
      </c>
      <c r="C167" s="488"/>
      <c r="D167" s="490"/>
      <c r="E167" s="442" t="s">
        <v>41</v>
      </c>
      <c r="F167" s="491"/>
      <c r="G167" s="491"/>
      <c r="H167" s="487"/>
      <c r="I167" s="487"/>
      <c r="J167" s="491"/>
      <c r="K167" s="162">
        <f t="shared" si="6"/>
        <v>0</v>
      </c>
    </row>
    <row r="168" spans="2:11" x14ac:dyDescent="0.3">
      <c r="B168" s="161">
        <f t="shared" si="4"/>
        <v>160</v>
      </c>
      <c r="C168" s="488"/>
      <c r="D168" s="490"/>
      <c r="E168" s="442" t="s">
        <v>41</v>
      </c>
      <c r="F168" s="491"/>
      <c r="G168" s="491"/>
      <c r="H168" s="487"/>
      <c r="I168" s="487"/>
      <c r="J168" s="491"/>
      <c r="K168" s="162">
        <f t="shared" si="6"/>
        <v>0</v>
      </c>
    </row>
    <row r="169" spans="2:11" x14ac:dyDescent="0.3">
      <c r="B169" s="161">
        <f t="shared" si="4"/>
        <v>161</v>
      </c>
      <c r="C169" s="488"/>
      <c r="D169" s="490"/>
      <c r="E169" s="442" t="s">
        <v>41</v>
      </c>
      <c r="F169" s="491"/>
      <c r="G169" s="491"/>
      <c r="H169" s="487"/>
      <c r="I169" s="487"/>
      <c r="J169" s="491"/>
      <c r="K169" s="162">
        <f t="shared" ref="K169:K200" si="7">SUM(F169:J169)</f>
        <v>0</v>
      </c>
    </row>
    <row r="170" spans="2:11" x14ac:dyDescent="0.3">
      <c r="B170" s="161">
        <f t="shared" si="4"/>
        <v>162</v>
      </c>
      <c r="C170" s="488"/>
      <c r="D170" s="490"/>
      <c r="E170" s="442" t="s">
        <v>41</v>
      </c>
      <c r="F170" s="491"/>
      <c r="G170" s="491"/>
      <c r="H170" s="487"/>
      <c r="I170" s="487"/>
      <c r="J170" s="491"/>
      <c r="K170" s="162">
        <f t="shared" si="7"/>
        <v>0</v>
      </c>
    </row>
    <row r="171" spans="2:11" x14ac:dyDescent="0.3">
      <c r="B171" s="161">
        <f t="shared" si="4"/>
        <v>163</v>
      </c>
      <c r="C171" s="488"/>
      <c r="D171" s="490"/>
      <c r="E171" s="442" t="s">
        <v>41</v>
      </c>
      <c r="F171" s="491"/>
      <c r="G171" s="491"/>
      <c r="H171" s="487"/>
      <c r="I171" s="487"/>
      <c r="J171" s="491"/>
      <c r="K171" s="162">
        <f t="shared" si="7"/>
        <v>0</v>
      </c>
    </row>
    <row r="172" spans="2:11" x14ac:dyDescent="0.3">
      <c r="B172" s="161">
        <f t="shared" si="4"/>
        <v>164</v>
      </c>
      <c r="C172" s="488"/>
      <c r="D172" s="490"/>
      <c r="E172" s="442" t="s">
        <v>41</v>
      </c>
      <c r="F172" s="491"/>
      <c r="G172" s="491"/>
      <c r="H172" s="487"/>
      <c r="I172" s="487"/>
      <c r="J172" s="491"/>
      <c r="K172" s="162">
        <f t="shared" si="7"/>
        <v>0</v>
      </c>
    </row>
    <row r="173" spans="2:11" x14ac:dyDescent="0.3">
      <c r="B173" s="161">
        <f t="shared" si="4"/>
        <v>165</v>
      </c>
      <c r="C173" s="488"/>
      <c r="D173" s="490"/>
      <c r="E173" s="442" t="s">
        <v>41</v>
      </c>
      <c r="F173" s="491"/>
      <c r="G173" s="491"/>
      <c r="H173" s="487"/>
      <c r="I173" s="487"/>
      <c r="J173" s="491"/>
      <c r="K173" s="162">
        <f t="shared" si="7"/>
        <v>0</v>
      </c>
    </row>
    <row r="174" spans="2:11" x14ac:dyDescent="0.3">
      <c r="B174" s="161">
        <f t="shared" si="4"/>
        <v>166</v>
      </c>
      <c r="C174" s="488"/>
      <c r="D174" s="490"/>
      <c r="E174" s="442" t="s">
        <v>41</v>
      </c>
      <c r="F174" s="491"/>
      <c r="G174" s="491"/>
      <c r="H174" s="487"/>
      <c r="I174" s="487"/>
      <c r="J174" s="491"/>
      <c r="K174" s="162">
        <f t="shared" si="7"/>
        <v>0</v>
      </c>
    </row>
    <row r="175" spans="2:11" x14ac:dyDescent="0.3">
      <c r="B175" s="161">
        <f t="shared" si="4"/>
        <v>167</v>
      </c>
      <c r="C175" s="488"/>
      <c r="D175" s="490"/>
      <c r="E175" s="442" t="s">
        <v>41</v>
      </c>
      <c r="F175" s="491"/>
      <c r="G175" s="491"/>
      <c r="H175" s="487"/>
      <c r="I175" s="487"/>
      <c r="J175" s="491"/>
      <c r="K175" s="162">
        <f t="shared" si="7"/>
        <v>0</v>
      </c>
    </row>
    <row r="176" spans="2:11" x14ac:dyDescent="0.3">
      <c r="B176" s="161">
        <f t="shared" si="4"/>
        <v>168</v>
      </c>
      <c r="C176" s="488"/>
      <c r="D176" s="490"/>
      <c r="E176" s="442" t="s">
        <v>41</v>
      </c>
      <c r="F176" s="491"/>
      <c r="G176" s="491"/>
      <c r="H176" s="487"/>
      <c r="I176" s="487"/>
      <c r="J176" s="491"/>
      <c r="K176" s="162">
        <f t="shared" si="7"/>
        <v>0</v>
      </c>
    </row>
    <row r="177" spans="2:11" x14ac:dyDescent="0.3">
      <c r="B177" s="161">
        <f t="shared" si="4"/>
        <v>169</v>
      </c>
      <c r="C177" s="488"/>
      <c r="D177" s="490"/>
      <c r="E177" s="442" t="s">
        <v>41</v>
      </c>
      <c r="F177" s="491"/>
      <c r="G177" s="491"/>
      <c r="H177" s="487"/>
      <c r="I177" s="487"/>
      <c r="J177" s="491"/>
      <c r="K177" s="162">
        <f t="shared" si="7"/>
        <v>0</v>
      </c>
    </row>
    <row r="178" spans="2:11" x14ac:dyDescent="0.3">
      <c r="B178" s="161">
        <f t="shared" si="4"/>
        <v>170</v>
      </c>
      <c r="C178" s="488"/>
      <c r="D178" s="490"/>
      <c r="E178" s="442" t="s">
        <v>41</v>
      </c>
      <c r="F178" s="491"/>
      <c r="G178" s="491"/>
      <c r="H178" s="487"/>
      <c r="I178" s="487"/>
      <c r="J178" s="491"/>
      <c r="K178" s="162">
        <f t="shared" si="7"/>
        <v>0</v>
      </c>
    </row>
    <row r="179" spans="2:11" x14ac:dyDescent="0.3">
      <c r="B179" s="161">
        <f t="shared" si="4"/>
        <v>171</v>
      </c>
      <c r="C179" s="488"/>
      <c r="D179" s="490"/>
      <c r="E179" s="442" t="s">
        <v>41</v>
      </c>
      <c r="F179" s="491"/>
      <c r="G179" s="491"/>
      <c r="H179" s="487"/>
      <c r="I179" s="487"/>
      <c r="J179" s="491"/>
      <c r="K179" s="162">
        <f t="shared" si="7"/>
        <v>0</v>
      </c>
    </row>
    <row r="180" spans="2:11" x14ac:dyDescent="0.3">
      <c r="B180" s="161">
        <f t="shared" si="4"/>
        <v>172</v>
      </c>
      <c r="C180" s="488"/>
      <c r="D180" s="490"/>
      <c r="E180" s="442" t="s">
        <v>41</v>
      </c>
      <c r="F180" s="491"/>
      <c r="G180" s="491"/>
      <c r="H180" s="487"/>
      <c r="I180" s="487"/>
      <c r="J180" s="491"/>
      <c r="K180" s="162">
        <f t="shared" si="7"/>
        <v>0</v>
      </c>
    </row>
    <row r="181" spans="2:11" x14ac:dyDescent="0.3">
      <c r="B181" s="161">
        <f t="shared" si="4"/>
        <v>173</v>
      </c>
      <c r="C181" s="488"/>
      <c r="D181" s="490"/>
      <c r="E181" s="442" t="s">
        <v>41</v>
      </c>
      <c r="F181" s="491"/>
      <c r="G181" s="491"/>
      <c r="H181" s="487"/>
      <c r="I181" s="487"/>
      <c r="J181" s="491"/>
      <c r="K181" s="162">
        <f t="shared" si="7"/>
        <v>0</v>
      </c>
    </row>
    <row r="182" spans="2:11" x14ac:dyDescent="0.3">
      <c r="B182" s="161">
        <f t="shared" si="4"/>
        <v>174</v>
      </c>
      <c r="C182" s="488"/>
      <c r="D182" s="490"/>
      <c r="E182" s="442" t="s">
        <v>41</v>
      </c>
      <c r="F182" s="491"/>
      <c r="G182" s="491"/>
      <c r="H182" s="487"/>
      <c r="I182" s="487"/>
      <c r="J182" s="491"/>
      <c r="K182" s="162">
        <f t="shared" si="7"/>
        <v>0</v>
      </c>
    </row>
    <row r="183" spans="2:11" x14ac:dyDescent="0.3">
      <c r="B183" s="161">
        <f t="shared" si="4"/>
        <v>175</v>
      </c>
      <c r="C183" s="488"/>
      <c r="D183" s="490"/>
      <c r="E183" s="442" t="s">
        <v>41</v>
      </c>
      <c r="F183" s="491"/>
      <c r="G183" s="491"/>
      <c r="H183" s="487"/>
      <c r="I183" s="487"/>
      <c r="J183" s="491"/>
      <c r="K183" s="162">
        <f t="shared" si="7"/>
        <v>0</v>
      </c>
    </row>
    <row r="184" spans="2:11" x14ac:dyDescent="0.3">
      <c r="B184" s="161">
        <f t="shared" si="4"/>
        <v>176</v>
      </c>
      <c r="C184" s="488"/>
      <c r="D184" s="490"/>
      <c r="E184" s="442" t="s">
        <v>41</v>
      </c>
      <c r="F184" s="491"/>
      <c r="G184" s="491"/>
      <c r="H184" s="487"/>
      <c r="I184" s="487"/>
      <c r="J184" s="491"/>
      <c r="K184" s="162">
        <f t="shared" si="7"/>
        <v>0</v>
      </c>
    </row>
    <row r="185" spans="2:11" x14ac:dyDescent="0.3">
      <c r="B185" s="161">
        <f t="shared" si="4"/>
        <v>177</v>
      </c>
      <c r="C185" s="488"/>
      <c r="D185" s="490"/>
      <c r="E185" s="442" t="s">
        <v>41</v>
      </c>
      <c r="F185" s="491"/>
      <c r="G185" s="491"/>
      <c r="H185" s="487"/>
      <c r="I185" s="487"/>
      <c r="J185" s="491"/>
      <c r="K185" s="162">
        <f t="shared" si="7"/>
        <v>0</v>
      </c>
    </row>
    <row r="186" spans="2:11" x14ac:dyDescent="0.3">
      <c r="B186" s="161">
        <f t="shared" si="4"/>
        <v>178</v>
      </c>
      <c r="C186" s="488"/>
      <c r="D186" s="490"/>
      <c r="E186" s="442" t="s">
        <v>41</v>
      </c>
      <c r="F186" s="491"/>
      <c r="G186" s="491"/>
      <c r="H186" s="487"/>
      <c r="I186" s="487"/>
      <c r="J186" s="491"/>
      <c r="K186" s="162">
        <f t="shared" si="7"/>
        <v>0</v>
      </c>
    </row>
    <row r="187" spans="2:11" x14ac:dyDescent="0.3">
      <c r="B187" s="161">
        <f t="shared" si="4"/>
        <v>179</v>
      </c>
      <c r="C187" s="488"/>
      <c r="D187" s="490"/>
      <c r="E187" s="442" t="s">
        <v>41</v>
      </c>
      <c r="F187" s="491"/>
      <c r="G187" s="491"/>
      <c r="H187" s="487"/>
      <c r="I187" s="487"/>
      <c r="J187" s="491"/>
      <c r="K187" s="162">
        <f t="shared" si="7"/>
        <v>0</v>
      </c>
    </row>
    <row r="188" spans="2:11" x14ac:dyDescent="0.3">
      <c r="B188" s="161">
        <f t="shared" si="4"/>
        <v>180</v>
      </c>
      <c r="C188" s="488"/>
      <c r="D188" s="490"/>
      <c r="E188" s="442" t="s">
        <v>41</v>
      </c>
      <c r="F188" s="491"/>
      <c r="G188" s="491"/>
      <c r="H188" s="487"/>
      <c r="I188" s="487"/>
      <c r="J188" s="491"/>
      <c r="K188" s="162">
        <f t="shared" si="7"/>
        <v>0</v>
      </c>
    </row>
    <row r="189" spans="2:11" x14ac:dyDescent="0.3">
      <c r="B189" s="161">
        <f t="shared" si="4"/>
        <v>181</v>
      </c>
      <c r="C189" s="488"/>
      <c r="D189" s="490"/>
      <c r="E189" s="442" t="s">
        <v>41</v>
      </c>
      <c r="F189" s="491"/>
      <c r="G189" s="491"/>
      <c r="H189" s="487"/>
      <c r="I189" s="487"/>
      <c r="J189" s="491"/>
      <c r="K189" s="162">
        <f t="shared" si="7"/>
        <v>0</v>
      </c>
    </row>
    <row r="190" spans="2:11" x14ac:dyDescent="0.3">
      <c r="B190" s="161">
        <f t="shared" si="4"/>
        <v>182</v>
      </c>
      <c r="C190" s="488"/>
      <c r="D190" s="490"/>
      <c r="E190" s="442" t="s">
        <v>41</v>
      </c>
      <c r="F190" s="491"/>
      <c r="G190" s="491"/>
      <c r="H190" s="487"/>
      <c r="I190" s="487"/>
      <c r="J190" s="491"/>
      <c r="K190" s="162">
        <f t="shared" si="7"/>
        <v>0</v>
      </c>
    </row>
    <row r="191" spans="2:11" x14ac:dyDescent="0.3">
      <c r="B191" s="161">
        <f t="shared" si="4"/>
        <v>183</v>
      </c>
      <c r="C191" s="488"/>
      <c r="D191" s="490"/>
      <c r="E191" s="442" t="s">
        <v>41</v>
      </c>
      <c r="F191" s="491"/>
      <c r="G191" s="491"/>
      <c r="H191" s="487"/>
      <c r="I191" s="487"/>
      <c r="J191" s="491"/>
      <c r="K191" s="162">
        <f t="shared" si="7"/>
        <v>0</v>
      </c>
    </row>
    <row r="192" spans="2:11" x14ac:dyDescent="0.3">
      <c r="B192" s="161">
        <f t="shared" si="4"/>
        <v>184</v>
      </c>
      <c r="C192" s="488"/>
      <c r="D192" s="490"/>
      <c r="E192" s="442" t="s">
        <v>41</v>
      </c>
      <c r="F192" s="491"/>
      <c r="G192" s="491"/>
      <c r="H192" s="487"/>
      <c r="I192" s="487"/>
      <c r="J192" s="491"/>
      <c r="K192" s="162">
        <f t="shared" si="7"/>
        <v>0</v>
      </c>
    </row>
    <row r="193" spans="2:11" x14ac:dyDescent="0.3">
      <c r="B193" s="161">
        <f t="shared" si="4"/>
        <v>185</v>
      </c>
      <c r="C193" s="488"/>
      <c r="D193" s="490"/>
      <c r="E193" s="442" t="s">
        <v>41</v>
      </c>
      <c r="F193" s="491"/>
      <c r="G193" s="491"/>
      <c r="H193" s="487"/>
      <c r="I193" s="487"/>
      <c r="J193" s="491"/>
      <c r="K193" s="162">
        <f t="shared" si="7"/>
        <v>0</v>
      </c>
    </row>
    <row r="194" spans="2:11" x14ac:dyDescent="0.3">
      <c r="B194" s="161">
        <f t="shared" si="4"/>
        <v>186</v>
      </c>
      <c r="C194" s="488"/>
      <c r="D194" s="490"/>
      <c r="E194" s="442" t="s">
        <v>41</v>
      </c>
      <c r="F194" s="491"/>
      <c r="G194" s="491"/>
      <c r="H194" s="487"/>
      <c r="I194" s="487"/>
      <c r="J194" s="491"/>
      <c r="K194" s="162">
        <f t="shared" si="7"/>
        <v>0</v>
      </c>
    </row>
    <row r="195" spans="2:11" x14ac:dyDescent="0.3">
      <c r="B195" s="161">
        <f t="shared" si="4"/>
        <v>187</v>
      </c>
      <c r="C195" s="488"/>
      <c r="D195" s="490"/>
      <c r="E195" s="442" t="s">
        <v>41</v>
      </c>
      <c r="F195" s="491"/>
      <c r="G195" s="491"/>
      <c r="H195" s="487"/>
      <c r="I195" s="487"/>
      <c r="J195" s="491"/>
      <c r="K195" s="162">
        <f t="shared" si="7"/>
        <v>0</v>
      </c>
    </row>
    <row r="196" spans="2:11" x14ac:dyDescent="0.3">
      <c r="B196" s="161">
        <f t="shared" si="4"/>
        <v>188</v>
      </c>
      <c r="C196" s="488"/>
      <c r="D196" s="490"/>
      <c r="E196" s="442" t="s">
        <v>41</v>
      </c>
      <c r="F196" s="491"/>
      <c r="G196" s="491"/>
      <c r="H196" s="487"/>
      <c r="I196" s="487"/>
      <c r="J196" s="491"/>
      <c r="K196" s="162">
        <f t="shared" si="7"/>
        <v>0</v>
      </c>
    </row>
    <row r="197" spans="2:11" x14ac:dyDescent="0.3">
      <c r="B197" s="161">
        <f t="shared" si="4"/>
        <v>189</v>
      </c>
      <c r="C197" s="488"/>
      <c r="D197" s="490"/>
      <c r="E197" s="442" t="s">
        <v>41</v>
      </c>
      <c r="F197" s="491"/>
      <c r="G197" s="491"/>
      <c r="H197" s="487"/>
      <c r="I197" s="487"/>
      <c r="J197" s="491"/>
      <c r="K197" s="162">
        <f t="shared" si="7"/>
        <v>0</v>
      </c>
    </row>
    <row r="198" spans="2:11" x14ac:dyDescent="0.3">
      <c r="B198" s="161">
        <f t="shared" si="4"/>
        <v>190</v>
      </c>
      <c r="C198" s="488"/>
      <c r="D198" s="490"/>
      <c r="E198" s="442" t="s">
        <v>41</v>
      </c>
      <c r="F198" s="491"/>
      <c r="G198" s="491"/>
      <c r="H198" s="487"/>
      <c r="I198" s="487"/>
      <c r="J198" s="491"/>
      <c r="K198" s="162">
        <f t="shared" si="7"/>
        <v>0</v>
      </c>
    </row>
    <row r="199" spans="2:11" x14ac:dyDescent="0.3">
      <c r="B199" s="161">
        <f t="shared" si="4"/>
        <v>191</v>
      </c>
      <c r="C199" s="488"/>
      <c r="D199" s="490"/>
      <c r="E199" s="442" t="s">
        <v>41</v>
      </c>
      <c r="F199" s="491"/>
      <c r="G199" s="491"/>
      <c r="H199" s="487"/>
      <c r="I199" s="487"/>
      <c r="J199" s="491"/>
      <c r="K199" s="162">
        <f t="shared" si="7"/>
        <v>0</v>
      </c>
    </row>
    <row r="200" spans="2:11" x14ac:dyDescent="0.3">
      <c r="B200" s="161">
        <f t="shared" si="4"/>
        <v>192</v>
      </c>
      <c r="C200" s="488"/>
      <c r="D200" s="490"/>
      <c r="E200" s="442" t="s">
        <v>41</v>
      </c>
      <c r="F200" s="491"/>
      <c r="G200" s="491"/>
      <c r="H200" s="487"/>
      <c r="I200" s="487"/>
      <c r="J200" s="491"/>
      <c r="K200" s="162">
        <f t="shared" si="7"/>
        <v>0</v>
      </c>
    </row>
    <row r="201" spans="2:11" x14ac:dyDescent="0.3">
      <c r="B201" s="161">
        <f t="shared" si="4"/>
        <v>193</v>
      </c>
      <c r="C201" s="488"/>
      <c r="D201" s="490"/>
      <c r="E201" s="442" t="s">
        <v>41</v>
      </c>
      <c r="F201" s="491"/>
      <c r="G201" s="491"/>
      <c r="H201" s="487"/>
      <c r="I201" s="487"/>
      <c r="J201" s="491"/>
      <c r="K201" s="162">
        <f t="shared" ref="K201:K208" si="8">SUM(F201:J201)</f>
        <v>0</v>
      </c>
    </row>
    <row r="202" spans="2:11" x14ac:dyDescent="0.3">
      <c r="B202" s="161">
        <f t="shared" si="4"/>
        <v>194</v>
      </c>
      <c r="C202" s="488"/>
      <c r="D202" s="490"/>
      <c r="E202" s="442" t="s">
        <v>41</v>
      </c>
      <c r="F202" s="491"/>
      <c r="G202" s="491"/>
      <c r="H202" s="487"/>
      <c r="I202" s="487"/>
      <c r="J202" s="491"/>
      <c r="K202" s="162">
        <f t="shared" si="8"/>
        <v>0</v>
      </c>
    </row>
    <row r="203" spans="2:11" x14ac:dyDescent="0.3">
      <c r="B203" s="161">
        <f t="shared" si="4"/>
        <v>195</v>
      </c>
      <c r="C203" s="488"/>
      <c r="D203" s="490"/>
      <c r="E203" s="442" t="s">
        <v>41</v>
      </c>
      <c r="F203" s="491"/>
      <c r="G203" s="491"/>
      <c r="H203" s="487"/>
      <c r="I203" s="487"/>
      <c r="J203" s="491"/>
      <c r="K203" s="162">
        <f t="shared" si="8"/>
        <v>0</v>
      </c>
    </row>
    <row r="204" spans="2:11" ht="13.5" customHeight="1" x14ac:dyDescent="0.3">
      <c r="B204" s="161">
        <f t="shared" si="4"/>
        <v>196</v>
      </c>
      <c r="C204" s="488"/>
      <c r="D204" s="490"/>
      <c r="E204" s="442" t="s">
        <v>41</v>
      </c>
      <c r="F204" s="491"/>
      <c r="G204" s="491"/>
      <c r="H204" s="487"/>
      <c r="I204" s="487"/>
      <c r="J204" s="491"/>
      <c r="K204" s="162">
        <f t="shared" si="8"/>
        <v>0</v>
      </c>
    </row>
    <row r="205" spans="2:11" x14ac:dyDescent="0.3">
      <c r="B205" s="161">
        <f t="shared" si="4"/>
        <v>197</v>
      </c>
      <c r="C205" s="488"/>
      <c r="D205" s="490"/>
      <c r="E205" s="442" t="s">
        <v>41</v>
      </c>
      <c r="F205" s="491"/>
      <c r="G205" s="491"/>
      <c r="H205" s="487"/>
      <c r="I205" s="487"/>
      <c r="J205" s="491"/>
      <c r="K205" s="162">
        <f t="shared" si="8"/>
        <v>0</v>
      </c>
    </row>
    <row r="206" spans="2:11" x14ac:dyDescent="0.3">
      <c r="B206" s="161">
        <f t="shared" si="4"/>
        <v>198</v>
      </c>
      <c r="C206" s="488"/>
      <c r="D206" s="490"/>
      <c r="E206" s="442" t="s">
        <v>41</v>
      </c>
      <c r="F206" s="491"/>
      <c r="G206" s="491"/>
      <c r="H206" s="487"/>
      <c r="I206" s="487"/>
      <c r="J206" s="491"/>
      <c r="K206" s="162">
        <f t="shared" si="8"/>
        <v>0</v>
      </c>
    </row>
    <row r="207" spans="2:11" x14ac:dyDescent="0.3">
      <c r="B207" s="161">
        <f t="shared" si="4"/>
        <v>199</v>
      </c>
      <c r="C207" s="488"/>
      <c r="D207" s="490"/>
      <c r="E207" s="442" t="s">
        <v>41</v>
      </c>
      <c r="F207" s="491"/>
      <c r="G207" s="491"/>
      <c r="H207" s="487"/>
      <c r="I207" s="487"/>
      <c r="J207" s="491"/>
      <c r="K207" s="162">
        <f t="shared" si="8"/>
        <v>0</v>
      </c>
    </row>
    <row r="208" spans="2:11" ht="15" thickBot="1" x14ac:dyDescent="0.35">
      <c r="B208" s="161">
        <f>B207+1</f>
        <v>200</v>
      </c>
      <c r="C208" s="850"/>
      <c r="D208" s="490"/>
      <c r="E208" s="490" t="s">
        <v>41</v>
      </c>
      <c r="F208" s="491"/>
      <c r="G208" s="491"/>
      <c r="H208" s="491"/>
      <c r="I208" s="491"/>
      <c r="J208" s="491"/>
      <c r="K208" s="162">
        <f t="shared" si="8"/>
        <v>0</v>
      </c>
    </row>
    <row r="209" spans="2:11" ht="15" thickBot="1" x14ac:dyDescent="0.35">
      <c r="B209" s="163"/>
      <c r="C209" s="851">
        <f>SUBTOTAL(103,C9:C208)</f>
        <v>0</v>
      </c>
      <c r="D209" s="852"/>
      <c r="E209" s="852"/>
      <c r="F209" s="853">
        <f>SUBTOTAL(109,F9:F208)</f>
        <v>0</v>
      </c>
      <c r="G209" s="853">
        <f>SUBTOTAL(109,G9:G208)</f>
        <v>0</v>
      </c>
      <c r="H209" s="853">
        <f>SUBTOTAL(109,H9:H208)</f>
        <v>0</v>
      </c>
      <c r="I209" s="853">
        <f>SUBTOTAL(109,I9:I208)</f>
        <v>0</v>
      </c>
      <c r="J209" s="853">
        <f>SUBTOTAL(109,J9:J208)</f>
        <v>0</v>
      </c>
      <c r="K209" s="854"/>
    </row>
    <row r="212" spans="2:11" hidden="1" x14ac:dyDescent="0.3"/>
    <row r="213" spans="2:11" hidden="1" x14ac:dyDescent="0.3">
      <c r="C213" t="s">
        <v>92</v>
      </c>
      <c r="D213">
        <f>COUNTIF(D9:D208,"*Driver")</f>
        <v>0</v>
      </c>
    </row>
    <row r="214" spans="2:11" ht="12.75" hidden="1" customHeight="1" x14ac:dyDescent="0.3">
      <c r="C214" t="s">
        <v>732</v>
      </c>
      <c r="D214">
        <f>COUNTIF(D9:D209,"*Officer")</f>
        <v>0</v>
      </c>
    </row>
    <row r="215" spans="2:11" ht="11.25" hidden="1" customHeight="1" x14ac:dyDescent="0.3">
      <c r="C215" t="s">
        <v>418</v>
      </c>
      <c r="D215">
        <f>COUNTIF(D9:D208,"*Officer / Driver")</f>
        <v>0</v>
      </c>
    </row>
    <row r="216" spans="2:11" ht="11.25" hidden="1" customHeight="1" x14ac:dyDescent="0.3">
      <c r="C216" t="s">
        <v>420</v>
      </c>
      <c r="D216">
        <f>COUNTIF(D10:D209,"*Recruit")</f>
        <v>0</v>
      </c>
    </row>
    <row r="217" spans="2:11" hidden="1" x14ac:dyDescent="0.3">
      <c r="D217">
        <f>D215+D214</f>
        <v>0</v>
      </c>
    </row>
    <row r="218" spans="2:11" hidden="1" x14ac:dyDescent="0.3"/>
  </sheetData>
  <sheetProtection algorithmName="SHA-512" hashValue="Fmmt6L0u8eAexBp1uaRiHrq/ttxcZ9hkjC7ebNDs0RHN+YT6c3NtrZyVkftro/gJyEcjG0M8s8MYsfK3w1Qo0Q==" saltValue="vplTDplAVNO/h90gDrBIDQ==" spinCount="100000" sheet="1" sort="0" autoFilter="0"/>
  <protectedRanges>
    <protectedRange sqref="C212:C410 B9:B410 C9:C210 D9:J410" name="Range1"/>
  </protectedRanges>
  <autoFilter ref="C8:J208" xr:uid="{3424FF99-5126-4050-998B-DE73AEED730E}"/>
  <mergeCells count="11">
    <mergeCell ref="L8:S8"/>
    <mergeCell ref="C5:D5"/>
    <mergeCell ref="F5:H5"/>
    <mergeCell ref="F6:K6"/>
    <mergeCell ref="B1:K2"/>
    <mergeCell ref="M2:Q3"/>
    <mergeCell ref="B3:C3"/>
    <mergeCell ref="D3:H3"/>
    <mergeCell ref="B4:C4"/>
    <mergeCell ref="F4:H4"/>
    <mergeCell ref="D4:E4"/>
  </mergeCells>
  <conditionalFormatting sqref="C9:C208">
    <cfRule type="expression" dxfId="16" priority="7">
      <formula>E9= "Yes"</formula>
    </cfRule>
  </conditionalFormatting>
  <conditionalFormatting sqref="H9:H208">
    <cfRule type="expression" dxfId="15" priority="1">
      <formula>D9="Driver"</formula>
    </cfRule>
    <cfRule type="expression" dxfId="14" priority="3">
      <formula>D9="Firefighter"</formula>
    </cfRule>
    <cfRule type="expression" dxfId="13" priority="5">
      <formula>D9="Firefighter / Driver"</formula>
    </cfRule>
  </conditionalFormatting>
  <conditionalFormatting sqref="I9:I208">
    <cfRule type="expression" dxfId="12" priority="2">
      <formula>D9="Firefighter"</formula>
    </cfRule>
    <cfRule type="expression" dxfId="11" priority="4">
      <formula>D9="Officer"</formula>
    </cfRule>
  </conditionalFormatting>
  <conditionalFormatting sqref="K9:K209">
    <cfRule type="cellIs" dxfId="10" priority="15" operator="lessThan">
      <formula>36</formula>
    </cfRule>
  </conditionalFormatting>
  <dataValidations xWindow="1762" yWindow="925" count="7">
    <dataValidation type="list" allowBlank="1" showInputMessage="1" showErrorMessage="1" sqref="D9:D208" xr:uid="{84BA2B60-7F3A-43E6-B038-C6C271C0B045}">
      <formula1>$P$9:$P$15</formula1>
    </dataValidation>
    <dataValidation type="whole" allowBlank="1" showInputMessage="1" showErrorMessage="1" prompt="Officer training is specifically for the officers of the department, to improve their skills as a fire ground officer. This training can also include leadership training as well." sqref="H9:H208" xr:uid="{18927772-E989-4A7E-B07F-A29F25F9772C}">
      <formula1>0</formula1>
      <formula2>12</formula2>
    </dataValidation>
    <dataValidation type="whole" allowBlank="1" showInputMessage="1" showErrorMessage="1" sqref="I9:I208" xr:uid="{794FD427-9B67-41AD-8E6B-21F18C264609}">
      <formula1>0</formula1>
      <formula2>12</formula2>
    </dataValidation>
    <dataValidation type="whole" allowBlank="1" showInputMessage="1" showErrorMessage="1" prompt="Company training is any fire suppression training. This training can be held at the fire station, open areas, streets, acquired structures, etc." sqref="G9:G208" xr:uid="{E7B527B3-F462-410A-B876-CD94B227038A}">
      <formula1>0</formula1>
      <formula2>192</formula2>
    </dataValidation>
    <dataValidation type="whole" allowBlank="1" showInputMessage="1" showErrorMessage="1" errorTitle="Facilities Training" error="Facilities Training cannot exceed 18 hours per firefighter" promptTitle="Facilities Training" prompt="Credit for facilities training, the training must occur at a facility that has a 3 story training tower or a facility with burn building. For maximum credit the facility must have both a 3 story tower and a burn building on 2 acres of land.  " sqref="F9:F208" xr:uid="{DA692506-2285-42A9-BA38-47C8219958A5}">
      <formula1>0</formula1>
      <formula2>18</formula2>
    </dataValidation>
    <dataValidation type="whole" allowBlank="1" showInputMessage="1" showErrorMessage="1" errorTitle="Haz Mat Training" error="Haz Mat Training cannot exceed 6 hours per firefighter" promptTitle="Haz Mat Training" prompt="Hazardous material training should be at a minimum awareness level in accordance with the general criteria of NFPA 472. " sqref="J9:J208" xr:uid="{DF06551A-5D55-4257-801F-4E0963F823F1}">
      <formula1>0</formula1>
      <formula2>6</formula2>
    </dataValidation>
    <dataValidation type="list" allowBlank="1" showInputMessage="1" showErrorMessage="1" sqref="E9:E208" xr:uid="{11B4B1A9-985F-4AD5-ADD5-C411CFFC7358}">
      <formula1>$R$9:$R$11</formula1>
    </dataValidation>
  </dataValidations>
  <pageMargins left="0.25" right="0.25" top="0.75" bottom="0.75" header="0.3" footer="0.3"/>
  <pageSetup scale="84" fitToHeight="0" orientation="portrait" r:id="rId1"/>
  <headerFooter>
    <oddHeader xml:space="preserve">&amp;C&amp;"-,Bold"&amp;20Fire Department Training       &amp;"-,Regular"&amp;11
</oddHeader>
  </headerFooter>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ED4D2-83AA-45BD-9CD6-B7798E17222F}">
  <sheetPr>
    <tabColor theme="2" tint="-0.89999084444715716"/>
    <pageSetUpPr fitToPage="1"/>
  </sheetPr>
  <dimension ref="A4:AP186"/>
  <sheetViews>
    <sheetView showGridLines="0" showRowColHeaders="0" zoomScaleNormal="100" workbookViewId="0"/>
  </sheetViews>
  <sheetFormatPr defaultRowHeight="14.4" x14ac:dyDescent="0.3"/>
  <cols>
    <col min="1" max="1" width="3.5546875" customWidth="1"/>
    <col min="3" max="3" width="16.33203125" customWidth="1"/>
    <col min="4" max="4" width="2.33203125" customWidth="1"/>
    <col min="16" max="16" width="2.33203125" customWidth="1"/>
    <col min="31" max="31" width="0" hidden="1" customWidth="1"/>
  </cols>
  <sheetData>
    <row r="4" spans="4:31" ht="26.4" thickBot="1" x14ac:dyDescent="0.55000000000000004">
      <c r="E4" s="529" t="s">
        <v>228</v>
      </c>
      <c r="F4" s="45"/>
      <c r="G4" s="45"/>
    </row>
    <row r="5" spans="4:31" ht="15" thickBot="1" x14ac:dyDescent="0.35">
      <c r="D5" s="257"/>
      <c r="E5" s="150"/>
      <c r="F5" s="150"/>
      <c r="G5" s="150"/>
      <c r="H5" s="150"/>
      <c r="I5" s="150"/>
      <c r="J5" s="150"/>
      <c r="K5" s="150"/>
      <c r="L5" s="150"/>
      <c r="M5" s="150"/>
      <c r="N5" s="150"/>
      <c r="O5" s="150"/>
      <c r="P5" s="151"/>
      <c r="AE5" t="s">
        <v>40</v>
      </c>
    </row>
    <row r="6" spans="4:31" ht="18" customHeight="1" thickBot="1" x14ac:dyDescent="0.4">
      <c r="D6" s="22"/>
      <c r="E6" s="1714" t="s">
        <v>422</v>
      </c>
      <c r="F6" s="1715"/>
      <c r="G6" s="1715"/>
      <c r="H6" s="1715"/>
      <c r="I6" s="1715"/>
      <c r="J6" s="1715"/>
      <c r="K6" s="1715"/>
      <c r="L6" s="1715"/>
      <c r="M6" s="1715"/>
      <c r="N6" s="1715"/>
      <c r="O6" s="1716"/>
      <c r="P6" s="23"/>
      <c r="AE6" t="s">
        <v>41</v>
      </c>
    </row>
    <row r="7" spans="4:31" ht="15" customHeight="1" x14ac:dyDescent="0.3">
      <c r="D7" s="22"/>
      <c r="E7" s="1267" t="s">
        <v>423</v>
      </c>
      <c r="F7" s="1268"/>
      <c r="G7" s="1268"/>
      <c r="H7" s="1268"/>
      <c r="I7" s="1268"/>
      <c r="J7" s="1268"/>
      <c r="K7" s="1268"/>
      <c r="L7" s="1268"/>
      <c r="M7" s="1268"/>
      <c r="N7" s="1268"/>
      <c r="O7" s="530"/>
      <c r="P7" s="531"/>
    </row>
    <row r="8" spans="4:31" x14ac:dyDescent="0.3">
      <c r="D8" s="22"/>
      <c r="E8" s="1717"/>
      <c r="F8" s="1352"/>
      <c r="G8" s="1352"/>
      <c r="H8" s="1352"/>
      <c r="I8" s="1352"/>
      <c r="J8" s="1352"/>
      <c r="K8" s="1352"/>
      <c r="L8" s="1352"/>
      <c r="M8" s="1352"/>
      <c r="N8" s="1352"/>
      <c r="O8" s="531"/>
      <c r="P8" s="531"/>
    </row>
    <row r="9" spans="4:31" ht="15" thickBot="1" x14ac:dyDescent="0.35">
      <c r="D9" s="22"/>
      <c r="E9" s="1270"/>
      <c r="F9" s="1271"/>
      <c r="G9" s="1271"/>
      <c r="H9" s="1271"/>
      <c r="I9" s="1271"/>
      <c r="J9" s="1271"/>
      <c r="K9" s="1271"/>
      <c r="L9" s="1271"/>
      <c r="M9" s="1271"/>
      <c r="N9" s="1271"/>
      <c r="O9" s="532"/>
      <c r="P9" s="531"/>
    </row>
    <row r="10" spans="4:31" ht="16.2" thickBot="1" x14ac:dyDescent="0.35">
      <c r="D10" s="22"/>
      <c r="E10" s="167"/>
      <c r="F10" s="167"/>
      <c r="G10" s="167"/>
      <c r="H10" s="167"/>
      <c r="I10" s="167"/>
      <c r="J10" s="167"/>
      <c r="K10" s="167"/>
      <c r="L10" s="167"/>
      <c r="M10" s="167"/>
      <c r="N10" s="167"/>
      <c r="P10" s="23"/>
      <c r="S10" s="1718" t="s">
        <v>242</v>
      </c>
      <c r="T10" s="1719"/>
    </row>
    <row r="11" spans="4:31" ht="18" customHeight="1" thickBot="1" x14ac:dyDescent="0.4">
      <c r="D11" s="22"/>
      <c r="E11" s="533" t="s">
        <v>424</v>
      </c>
      <c r="F11" s="534"/>
      <c r="G11" s="534"/>
      <c r="H11" s="534"/>
      <c r="I11" s="535"/>
      <c r="J11" s="535"/>
      <c r="K11" s="535"/>
      <c r="L11" s="535"/>
      <c r="M11" s="535"/>
      <c r="N11" s="535"/>
      <c r="O11" s="536"/>
      <c r="P11" s="23"/>
    </row>
    <row r="12" spans="4:31" x14ac:dyDescent="0.3">
      <c r="D12" s="22"/>
      <c r="E12" s="520" t="s">
        <v>425</v>
      </c>
      <c r="F12" s="521"/>
      <c r="G12" s="521"/>
      <c r="H12" s="521"/>
      <c r="I12" s="521"/>
      <c r="J12" s="521"/>
      <c r="K12" s="521"/>
      <c r="L12" s="1720"/>
      <c r="M12" s="1721"/>
      <c r="N12" s="1721"/>
      <c r="O12" s="1722"/>
      <c r="P12" s="23"/>
    </row>
    <row r="13" spans="4:31" ht="15" thickBot="1" x14ac:dyDescent="0.35">
      <c r="D13" s="22"/>
      <c r="E13" s="537" t="s">
        <v>426</v>
      </c>
      <c r="F13" s="538"/>
      <c r="G13" s="538"/>
      <c r="H13" s="538"/>
      <c r="I13" s="538"/>
      <c r="J13" s="538"/>
      <c r="K13" s="538"/>
      <c r="L13" s="1723"/>
      <c r="M13" s="1724"/>
      <c r="N13" s="1724"/>
      <c r="O13" s="1725"/>
      <c r="P13" s="23"/>
    </row>
    <row r="14" spans="4:31" ht="15" thickBot="1" x14ac:dyDescent="0.35">
      <c r="D14" s="22"/>
      <c r="P14" s="23"/>
    </row>
    <row r="15" spans="4:31" ht="18" customHeight="1" thickBot="1" x14ac:dyDescent="0.35">
      <c r="D15" s="22"/>
      <c r="E15" s="539" t="s">
        <v>427</v>
      </c>
      <c r="F15" s="540"/>
      <c r="G15" s="540"/>
      <c r="H15" s="540"/>
      <c r="I15" s="540"/>
      <c r="J15" s="540"/>
      <c r="K15" s="540"/>
      <c r="L15" s="540"/>
      <c r="M15" s="540"/>
      <c r="N15" s="540"/>
      <c r="O15" s="541"/>
      <c r="P15" s="23"/>
    </row>
    <row r="16" spans="4:31" ht="15" customHeight="1" x14ac:dyDescent="0.3">
      <c r="D16" s="22"/>
      <c r="E16" s="1712" t="s">
        <v>785</v>
      </c>
      <c r="F16" s="1712"/>
      <c r="G16" s="1712"/>
      <c r="H16" s="1712"/>
      <c r="I16" s="1712"/>
      <c r="J16" s="1712"/>
      <c r="K16" s="1712"/>
      <c r="L16" s="1712"/>
      <c r="M16" s="1712"/>
      <c r="N16" s="1712"/>
      <c r="O16" s="1712"/>
      <c r="P16" s="23"/>
    </row>
    <row r="17" spans="4:42" x14ac:dyDescent="0.3">
      <c r="D17" s="22"/>
      <c r="E17" s="1713"/>
      <c r="F17" s="1713"/>
      <c r="G17" s="1713"/>
      <c r="H17" s="1713"/>
      <c r="I17" s="1713"/>
      <c r="J17" s="1713"/>
      <c r="K17" s="1713"/>
      <c r="L17" s="1713"/>
      <c r="M17" s="1713"/>
      <c r="N17" s="1713"/>
      <c r="O17" s="1713"/>
      <c r="P17" s="23"/>
    </row>
    <row r="18" spans="4:42" ht="15.6" x14ac:dyDescent="0.3">
      <c r="D18" s="22"/>
      <c r="E18" s="741"/>
      <c r="F18" s="741"/>
      <c r="G18" s="741"/>
      <c r="H18" s="741"/>
      <c r="I18" s="741"/>
      <c r="J18" s="741"/>
      <c r="K18" s="741"/>
      <c r="L18" s="741"/>
      <c r="M18" s="741"/>
      <c r="N18" s="741"/>
      <c r="O18" s="741"/>
      <c r="P18" s="23"/>
    </row>
    <row r="19" spans="4:42" ht="8.1" customHeight="1" thickBot="1" x14ac:dyDescent="0.35">
      <c r="D19" s="22"/>
      <c r="E19" s="122"/>
      <c r="F19" s="122"/>
      <c r="G19" s="122"/>
      <c r="H19" s="122"/>
      <c r="I19" s="122"/>
      <c r="J19" s="122"/>
      <c r="K19" s="122"/>
      <c r="L19" s="122"/>
      <c r="M19" s="122"/>
      <c r="N19" s="122"/>
      <c r="O19" s="122"/>
      <c r="P19" s="23"/>
    </row>
    <row r="20" spans="4:42" ht="16.2" thickBot="1" x14ac:dyDescent="0.35">
      <c r="D20" s="22"/>
      <c r="E20" s="542" t="s">
        <v>786</v>
      </c>
      <c r="F20" s="543"/>
      <c r="G20" s="543"/>
      <c r="H20" s="543"/>
      <c r="I20" s="543"/>
      <c r="J20" s="150"/>
      <c r="K20" s="150"/>
      <c r="L20" s="150"/>
      <c r="M20" s="150"/>
      <c r="N20" s="150"/>
      <c r="O20" s="544"/>
      <c r="P20" s="23"/>
    </row>
    <row r="21" spans="4:42" ht="8.1" customHeight="1" thickBot="1" x14ac:dyDescent="0.35">
      <c r="D21" s="22"/>
      <c r="E21" s="22"/>
      <c r="O21" s="545"/>
      <c r="P21" s="23"/>
    </row>
    <row r="22" spans="4:42" ht="16.2" thickBot="1" x14ac:dyDescent="0.35">
      <c r="D22" s="22"/>
      <c r="E22" s="546" t="s">
        <v>428</v>
      </c>
      <c r="F22" s="547"/>
      <c r="G22" s="547"/>
      <c r="H22" s="547"/>
      <c r="I22" s="547"/>
      <c r="J22" s="547"/>
      <c r="K22" s="547"/>
      <c r="L22" s="547"/>
      <c r="M22" s="547"/>
      <c r="N22" s="547"/>
      <c r="O22" s="548"/>
      <c r="P22" s="742"/>
      <c r="Q22" s="239"/>
      <c r="R22" s="239"/>
      <c r="S22" s="239"/>
      <c r="T22" s="239"/>
      <c r="U22" s="239"/>
      <c r="V22" s="239"/>
      <c r="W22" s="239"/>
      <c r="X22" s="239"/>
      <c r="Y22" s="239"/>
      <c r="Z22" s="239"/>
      <c r="AA22" s="239"/>
      <c r="AB22" s="239"/>
      <c r="AC22" s="239"/>
      <c r="AD22" s="239"/>
    </row>
    <row r="23" spans="4:42" ht="8.1" customHeight="1" thickBot="1" x14ac:dyDescent="0.35">
      <c r="D23" s="22"/>
      <c r="E23" s="22"/>
      <c r="O23" s="545"/>
      <c r="P23" s="23"/>
    </row>
    <row r="24" spans="4:42" ht="16.2" thickBot="1" x14ac:dyDescent="0.35">
      <c r="D24" s="22"/>
      <c r="E24" s="549" t="s">
        <v>718</v>
      </c>
      <c r="F24" s="25"/>
      <c r="G24" s="25"/>
      <c r="H24" s="25"/>
      <c r="I24" s="25"/>
      <c r="J24" s="25"/>
      <c r="K24" s="25"/>
      <c r="L24" s="25"/>
      <c r="M24" s="25"/>
      <c r="N24" s="25"/>
      <c r="O24" s="544"/>
      <c r="P24" s="23"/>
    </row>
    <row r="25" spans="4:42" ht="15" thickBot="1" x14ac:dyDescent="0.35">
      <c r="D25" s="22"/>
      <c r="O25" s="47"/>
      <c r="P25" s="23"/>
    </row>
    <row r="26" spans="4:42" ht="16.2" thickBot="1" x14ac:dyDescent="0.35">
      <c r="D26" s="22"/>
      <c r="E26" s="542" t="s">
        <v>787</v>
      </c>
      <c r="F26" s="543"/>
      <c r="G26" s="543"/>
      <c r="H26" s="543"/>
      <c r="I26" s="543"/>
      <c r="J26" s="543"/>
      <c r="K26" s="543"/>
      <c r="L26" s="543"/>
      <c r="M26" s="543"/>
      <c r="N26" s="543"/>
      <c r="O26" s="544"/>
      <c r="P26" s="742"/>
      <c r="Q26" s="239"/>
      <c r="R26" s="239"/>
      <c r="S26" s="239"/>
      <c r="T26" s="239"/>
      <c r="U26" s="239"/>
      <c r="V26" s="239"/>
      <c r="W26" s="239"/>
      <c r="X26" s="239"/>
      <c r="Y26" s="239"/>
      <c r="Z26" s="239"/>
      <c r="AA26" s="239"/>
      <c r="AB26" s="239"/>
      <c r="AC26" s="239"/>
      <c r="AD26" s="239"/>
      <c r="AE26" s="239"/>
      <c r="AF26" s="239"/>
      <c r="AG26" s="239"/>
      <c r="AH26" s="239"/>
      <c r="AI26" s="239"/>
      <c r="AJ26" s="239"/>
      <c r="AK26" s="239"/>
      <c r="AL26" s="239"/>
      <c r="AM26" s="239"/>
      <c r="AN26" s="239"/>
      <c r="AO26" s="239"/>
      <c r="AP26" s="239"/>
    </row>
    <row r="27" spans="4:42" ht="8.1" customHeight="1" thickBot="1" x14ac:dyDescent="0.35">
      <c r="D27" s="22"/>
      <c r="E27" s="546"/>
      <c r="F27" s="547"/>
      <c r="G27" s="547"/>
      <c r="H27" s="547"/>
      <c r="I27" s="547"/>
      <c r="J27" s="547"/>
      <c r="K27" s="547"/>
      <c r="L27" s="547"/>
      <c r="M27" s="547"/>
      <c r="N27" s="547"/>
      <c r="O27" s="527"/>
      <c r="P27" s="742"/>
      <c r="Q27" s="239"/>
      <c r="R27" s="239"/>
      <c r="S27" s="239"/>
      <c r="T27" s="239"/>
      <c r="U27" s="239"/>
      <c r="V27" s="239"/>
      <c r="W27" s="239"/>
      <c r="X27" s="239"/>
      <c r="Y27" s="239"/>
      <c r="Z27" s="239"/>
      <c r="AA27" s="239"/>
      <c r="AB27" s="239"/>
      <c r="AC27" s="239"/>
      <c r="AD27" s="239"/>
      <c r="AE27" s="239"/>
      <c r="AF27" s="239"/>
      <c r="AG27" s="239"/>
      <c r="AH27" s="239"/>
      <c r="AI27" s="239"/>
      <c r="AJ27" s="239"/>
      <c r="AK27" s="239"/>
      <c r="AL27" s="239"/>
      <c r="AM27" s="239"/>
      <c r="AN27" s="239"/>
      <c r="AO27" s="239"/>
      <c r="AP27" s="239"/>
    </row>
    <row r="28" spans="4:42" ht="16.2" thickBot="1" x14ac:dyDescent="0.35">
      <c r="D28" s="22"/>
      <c r="E28" s="546" t="s">
        <v>428</v>
      </c>
      <c r="F28" s="547"/>
      <c r="G28" s="547"/>
      <c r="H28" s="547"/>
      <c r="I28" s="547"/>
      <c r="J28" s="547"/>
      <c r="K28" s="547"/>
      <c r="L28" s="547"/>
      <c r="M28" s="547"/>
      <c r="N28" s="547"/>
      <c r="O28" s="544"/>
      <c r="P28" s="742"/>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row>
    <row r="29" spans="4:42" ht="8.1" customHeight="1" thickBot="1" x14ac:dyDescent="0.35">
      <c r="D29" s="22"/>
      <c r="E29" s="546"/>
      <c r="F29" s="547"/>
      <c r="G29" s="547"/>
      <c r="H29" s="547"/>
      <c r="I29" s="547"/>
      <c r="J29" s="547"/>
      <c r="K29" s="547"/>
      <c r="L29" s="547"/>
      <c r="M29" s="547"/>
      <c r="N29" s="547"/>
      <c r="O29" s="550"/>
      <c r="P29" s="742"/>
      <c r="Q29" s="239"/>
      <c r="R29" s="239"/>
      <c r="S29" s="239"/>
      <c r="T29" s="239"/>
      <c r="U29" s="239"/>
      <c r="V29" s="239"/>
      <c r="W29" s="239"/>
      <c r="X29" s="239"/>
      <c r="Y29" s="239"/>
      <c r="Z29" s="239"/>
      <c r="AA29" s="239"/>
      <c r="AB29" s="239"/>
      <c r="AC29" s="239"/>
      <c r="AD29" s="239"/>
      <c r="AE29" s="239"/>
      <c r="AF29" s="239"/>
      <c r="AG29" s="239"/>
      <c r="AH29" s="239"/>
      <c r="AI29" s="239"/>
      <c r="AJ29" s="239"/>
      <c r="AK29" s="239"/>
      <c r="AL29" s="239"/>
      <c r="AM29" s="239"/>
      <c r="AN29" s="239"/>
      <c r="AO29" s="239"/>
      <c r="AP29" s="239"/>
    </row>
    <row r="30" spans="4:42" ht="16.2" thickBot="1" x14ac:dyDescent="0.35">
      <c r="D30" s="22"/>
      <c r="E30" s="549" t="s">
        <v>718</v>
      </c>
      <c r="F30" s="551"/>
      <c r="G30" s="551"/>
      <c r="H30" s="551"/>
      <c r="I30" s="551"/>
      <c r="J30" s="551"/>
      <c r="K30" s="551"/>
      <c r="L30" s="551"/>
      <c r="M30" s="551"/>
      <c r="N30" s="551"/>
      <c r="O30" s="552"/>
      <c r="P30" s="742"/>
      <c r="Q30" s="239"/>
      <c r="R30" s="239"/>
      <c r="S30" s="239"/>
      <c r="T30" s="239"/>
      <c r="U30" s="239"/>
      <c r="V30" s="239"/>
      <c r="W30" s="239"/>
      <c r="X30" s="239"/>
      <c r="Y30" s="239"/>
      <c r="Z30" s="239"/>
      <c r="AA30" s="239"/>
      <c r="AB30" s="239"/>
      <c r="AC30" s="239"/>
      <c r="AD30" s="239"/>
      <c r="AE30" s="239"/>
      <c r="AF30" s="239"/>
      <c r="AG30" s="239"/>
      <c r="AH30" s="239"/>
      <c r="AI30" s="239"/>
      <c r="AJ30" s="239"/>
      <c r="AK30" s="239"/>
      <c r="AL30" s="239"/>
      <c r="AM30" s="239"/>
      <c r="AN30" s="239"/>
      <c r="AO30" s="239"/>
      <c r="AP30" s="239"/>
    </row>
    <row r="31" spans="4:42" ht="16.2" thickBot="1" x14ac:dyDescent="0.35">
      <c r="D31" s="22"/>
      <c r="E31" s="239"/>
      <c r="F31" s="239"/>
      <c r="G31" s="239"/>
      <c r="H31" s="239"/>
      <c r="I31" s="239"/>
      <c r="J31" s="239"/>
      <c r="K31" s="239"/>
      <c r="L31" s="239"/>
      <c r="M31" s="239"/>
      <c r="N31" s="239"/>
      <c r="O31" s="743"/>
      <c r="P31" s="742"/>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row>
    <row r="32" spans="4:42" ht="16.2" thickBot="1" x14ac:dyDescent="0.35">
      <c r="D32" s="22"/>
      <c r="E32" s="553" t="s">
        <v>788</v>
      </c>
      <c r="F32" s="554"/>
      <c r="G32" s="554"/>
      <c r="H32" s="554"/>
      <c r="I32" s="554"/>
      <c r="J32" s="554"/>
      <c r="K32" s="554"/>
      <c r="L32" s="554"/>
      <c r="M32" s="554"/>
      <c r="N32" s="554"/>
      <c r="O32" s="544"/>
      <c r="P32" s="744"/>
      <c r="Q32" s="381"/>
      <c r="R32" s="381"/>
      <c r="S32" s="381"/>
      <c r="T32" s="381"/>
      <c r="U32" s="381"/>
      <c r="V32" s="381"/>
      <c r="W32" s="381"/>
      <c r="X32" s="381"/>
      <c r="Y32" s="381"/>
      <c r="Z32" s="381"/>
      <c r="AA32" s="381"/>
      <c r="AB32" s="381"/>
      <c r="AC32" s="381"/>
      <c r="AD32" s="381"/>
      <c r="AE32" s="381"/>
      <c r="AF32" s="381"/>
      <c r="AG32" s="381"/>
      <c r="AH32" s="381"/>
      <c r="AI32" s="381"/>
      <c r="AJ32" s="381"/>
      <c r="AK32" s="381"/>
      <c r="AL32" s="381"/>
      <c r="AM32" s="381"/>
      <c r="AN32" s="381"/>
      <c r="AO32" s="381"/>
      <c r="AP32" s="239"/>
    </row>
    <row r="33" spans="1:42" ht="8.1" customHeight="1" thickBot="1" x14ac:dyDescent="0.35">
      <c r="D33" s="22"/>
      <c r="E33" s="546"/>
      <c r="F33" s="547"/>
      <c r="G33" s="547"/>
      <c r="H33" s="547"/>
      <c r="I33" s="547"/>
      <c r="J33" s="547"/>
      <c r="K33" s="547"/>
      <c r="L33" s="547"/>
      <c r="M33" s="547"/>
      <c r="N33" s="547"/>
      <c r="O33" s="550"/>
      <c r="P33" s="742"/>
      <c r="Q33" s="239"/>
      <c r="R33" s="239"/>
      <c r="S33" s="239"/>
      <c r="T33" s="239"/>
      <c r="U33" s="239"/>
      <c r="V33" s="239"/>
      <c r="W33" s="239"/>
      <c r="X33" s="239"/>
      <c r="Y33" s="239"/>
      <c r="Z33" s="239"/>
      <c r="AA33" s="239"/>
      <c r="AB33" s="239"/>
      <c r="AC33" s="239"/>
      <c r="AD33" s="239"/>
      <c r="AE33" s="239"/>
      <c r="AF33" s="239"/>
      <c r="AG33" s="239"/>
      <c r="AH33" s="239"/>
      <c r="AI33" s="239"/>
      <c r="AJ33" s="239"/>
      <c r="AK33" s="239"/>
      <c r="AL33" s="239"/>
      <c r="AM33" s="239"/>
      <c r="AN33" s="239"/>
      <c r="AO33" s="239"/>
      <c r="AP33" s="239"/>
    </row>
    <row r="34" spans="1:42" ht="16.2" thickBot="1" x14ac:dyDescent="0.35">
      <c r="A34">
        <v>3</v>
      </c>
      <c r="D34" s="22"/>
      <c r="E34" s="130" t="s">
        <v>428</v>
      </c>
      <c r="F34" s="27"/>
      <c r="G34" s="27"/>
      <c r="H34" s="27"/>
      <c r="I34" s="27"/>
      <c r="J34" s="27"/>
      <c r="K34" s="27"/>
      <c r="L34" s="27"/>
      <c r="M34" s="27"/>
      <c r="N34" s="27"/>
      <c r="O34" s="548"/>
      <c r="P34" s="744"/>
      <c r="Q34" s="381"/>
      <c r="R34" s="381"/>
      <c r="S34" s="381"/>
      <c r="T34" s="381"/>
      <c r="U34" s="381"/>
      <c r="V34" s="381"/>
      <c r="W34" s="381"/>
      <c r="X34" s="381"/>
      <c r="Y34" s="381"/>
      <c r="Z34" s="381"/>
      <c r="AA34" s="381"/>
      <c r="AB34" s="381"/>
      <c r="AC34" s="381"/>
      <c r="AD34" s="381"/>
      <c r="AE34" s="239"/>
      <c r="AF34" s="239"/>
      <c r="AG34" s="239"/>
      <c r="AH34" s="239"/>
      <c r="AI34" s="239"/>
      <c r="AJ34" s="239"/>
      <c r="AK34" s="239"/>
      <c r="AL34" s="239"/>
      <c r="AM34" s="239"/>
      <c r="AN34" s="239"/>
      <c r="AO34" s="239"/>
      <c r="AP34" s="239"/>
    </row>
    <row r="35" spans="1:42" ht="8.1" customHeight="1" thickBot="1" x14ac:dyDescent="0.35">
      <c r="D35" s="22"/>
      <c r="E35" s="546"/>
      <c r="F35" s="547"/>
      <c r="G35" s="547"/>
      <c r="H35" s="547"/>
      <c r="I35" s="547"/>
      <c r="J35" s="547"/>
      <c r="K35" s="547"/>
      <c r="L35" s="547"/>
      <c r="M35" s="547"/>
      <c r="N35" s="547"/>
      <c r="O35" s="550"/>
      <c r="P35" s="742"/>
      <c r="Q35" s="239"/>
      <c r="R35" s="239"/>
      <c r="S35" s="239"/>
      <c r="T35" s="239"/>
      <c r="U35" s="239"/>
      <c r="V35" s="239"/>
      <c r="W35" s="239"/>
      <c r="X35" s="239"/>
      <c r="Y35" s="239"/>
      <c r="Z35" s="239"/>
      <c r="AA35" s="239"/>
      <c r="AB35" s="239"/>
      <c r="AC35" s="239"/>
      <c r="AD35" s="239"/>
      <c r="AE35" s="239"/>
      <c r="AF35" s="239"/>
      <c r="AG35" s="239"/>
      <c r="AH35" s="239"/>
      <c r="AI35" s="239"/>
      <c r="AJ35" s="239"/>
      <c r="AK35" s="239"/>
      <c r="AL35" s="239"/>
      <c r="AM35" s="239"/>
      <c r="AN35" s="239"/>
      <c r="AO35" s="239"/>
      <c r="AP35" s="239"/>
    </row>
    <row r="36" spans="1:42" ht="15" customHeight="1" thickBot="1" x14ac:dyDescent="0.35">
      <c r="D36" s="22"/>
      <c r="E36" s="549" t="s">
        <v>719</v>
      </c>
      <c r="F36" s="555"/>
      <c r="G36" s="555"/>
      <c r="H36" s="555"/>
      <c r="I36" s="555"/>
      <c r="J36" s="555"/>
      <c r="K36" s="555"/>
      <c r="L36" s="555"/>
      <c r="M36" s="555"/>
      <c r="N36" s="555"/>
      <c r="O36" s="556"/>
      <c r="P36" s="745"/>
      <c r="Q36" s="557"/>
      <c r="R36" s="557"/>
      <c r="S36" s="557"/>
      <c r="T36" s="557"/>
      <c r="U36" s="528"/>
      <c r="V36" s="557"/>
      <c r="W36" s="557"/>
      <c r="X36" s="557"/>
      <c r="Y36" s="557"/>
      <c r="Z36" s="557"/>
      <c r="AA36" s="557"/>
      <c r="AB36" s="557"/>
      <c r="AC36" s="557"/>
      <c r="AD36" s="557"/>
      <c r="AE36" s="557"/>
      <c r="AF36" s="557"/>
      <c r="AG36" s="557"/>
      <c r="AH36" s="557"/>
      <c r="AI36" s="557"/>
      <c r="AJ36" s="557"/>
      <c r="AK36" s="557"/>
      <c r="AL36" s="557"/>
      <c r="AM36" s="557"/>
      <c r="AN36" s="557"/>
      <c r="AO36" s="557"/>
      <c r="AP36" s="557"/>
    </row>
    <row r="37" spans="1:42" ht="5.0999999999999996" customHeight="1" thickBot="1" x14ac:dyDescent="0.35">
      <c r="D37" s="22"/>
      <c r="E37" s="547"/>
      <c r="F37" s="517"/>
      <c r="G37" s="517"/>
      <c r="H37" s="517"/>
      <c r="I37" s="517"/>
      <c r="J37" s="517"/>
      <c r="K37" s="517"/>
      <c r="L37" s="517"/>
      <c r="M37" s="517"/>
      <c r="N37" s="517"/>
      <c r="O37" s="746"/>
      <c r="P37" s="745"/>
      <c r="Q37" s="557"/>
      <c r="R37" s="557"/>
      <c r="S37" s="557"/>
      <c r="T37" s="557"/>
      <c r="U37" s="528"/>
      <c r="V37" s="557"/>
      <c r="W37" s="557"/>
      <c r="X37" s="557"/>
      <c r="Y37" s="557"/>
      <c r="Z37" s="557"/>
      <c r="AA37" s="557"/>
      <c r="AB37" s="557"/>
      <c r="AC37" s="557"/>
      <c r="AD37" s="557"/>
      <c r="AE37" s="557"/>
      <c r="AF37" s="557"/>
      <c r="AG37" s="557"/>
      <c r="AH37" s="557"/>
      <c r="AI37" s="557"/>
      <c r="AJ37" s="557"/>
      <c r="AK37" s="557"/>
      <c r="AL37" s="557"/>
      <c r="AM37" s="557"/>
      <c r="AN37" s="557"/>
      <c r="AO37" s="557"/>
      <c r="AP37" s="557"/>
    </row>
    <row r="38" spans="1:42" ht="15" customHeight="1" thickBot="1" x14ac:dyDescent="0.35">
      <c r="D38" s="22"/>
      <c r="E38" s="547"/>
      <c r="F38" s="517"/>
      <c r="G38" s="517"/>
      <c r="H38" s="517"/>
      <c r="I38" s="517"/>
      <c r="J38" s="517"/>
      <c r="K38" s="517"/>
      <c r="L38" s="517"/>
      <c r="M38" s="381" t="s">
        <v>789</v>
      </c>
      <c r="N38" s="517"/>
      <c r="O38" s="558">
        <f>O24+O30+O36</f>
        <v>0</v>
      </c>
      <c r="P38" s="745"/>
      <c r="Q38" s="557"/>
      <c r="R38" s="557"/>
      <c r="S38" s="557"/>
      <c r="T38" s="557"/>
      <c r="U38" s="557"/>
      <c r="V38" s="557"/>
      <c r="W38" s="557"/>
      <c r="X38" s="557"/>
      <c r="Y38" s="557"/>
      <c r="Z38" s="557"/>
      <c r="AA38" s="557"/>
      <c r="AB38" s="557"/>
      <c r="AC38" s="557"/>
      <c r="AD38" s="557"/>
      <c r="AE38" s="557"/>
      <c r="AF38" s="557"/>
      <c r="AG38" s="557"/>
      <c r="AH38" s="557"/>
      <c r="AI38" s="557"/>
      <c r="AJ38" s="557"/>
      <c r="AK38" s="557"/>
      <c r="AL38" s="557"/>
      <c r="AM38" s="557"/>
      <c r="AN38" s="557"/>
      <c r="AO38" s="557"/>
      <c r="AP38" s="557"/>
    </row>
    <row r="39" spans="1:42" ht="15" customHeight="1" thickBot="1" x14ac:dyDescent="0.35">
      <c r="D39" s="22"/>
      <c r="E39" s="557"/>
      <c r="F39" s="557"/>
      <c r="G39" s="557"/>
      <c r="H39" s="557"/>
      <c r="I39" s="557"/>
      <c r="J39" s="557"/>
      <c r="K39" s="557"/>
      <c r="L39" s="557"/>
      <c r="M39" s="557"/>
      <c r="N39" s="557"/>
      <c r="O39" s="557"/>
      <c r="P39" s="745"/>
      <c r="Q39" s="557"/>
      <c r="R39" s="557"/>
      <c r="S39" s="557"/>
      <c r="T39" s="557"/>
      <c r="U39" s="557"/>
      <c r="V39" s="557"/>
      <c r="W39" s="557"/>
      <c r="X39" s="557"/>
      <c r="Y39" s="557"/>
      <c r="Z39" s="557"/>
      <c r="AA39" s="557"/>
      <c r="AB39" s="557"/>
      <c r="AC39" s="557"/>
      <c r="AD39" s="557"/>
      <c r="AE39" s="557"/>
      <c r="AF39" s="557"/>
      <c r="AG39" s="557"/>
      <c r="AH39" s="557"/>
      <c r="AI39" s="557"/>
      <c r="AJ39" s="557"/>
      <c r="AK39" s="557"/>
      <c r="AL39" s="557"/>
      <c r="AM39" s="557"/>
      <c r="AN39" s="557"/>
      <c r="AO39" s="557"/>
      <c r="AP39" s="557"/>
    </row>
    <row r="40" spans="1:42" ht="18" customHeight="1" thickBot="1" x14ac:dyDescent="0.35">
      <c r="D40" s="22"/>
      <c r="E40" s="559" t="s">
        <v>429</v>
      </c>
      <c r="F40" s="540"/>
      <c r="G40" s="540"/>
      <c r="H40" s="540"/>
      <c r="I40" s="540"/>
      <c r="J40" s="540"/>
      <c r="K40" s="540"/>
      <c r="L40" s="540"/>
      <c r="M40" s="540"/>
      <c r="N40" s="540"/>
      <c r="O40" s="541"/>
      <c r="P40" s="742"/>
      <c r="Q40" s="239"/>
      <c r="R40" s="239"/>
      <c r="S40" s="239"/>
      <c r="T40" s="239"/>
      <c r="U40" s="239"/>
      <c r="V40" s="239"/>
      <c r="W40" s="239"/>
      <c r="X40" s="239"/>
      <c r="Y40" s="239"/>
      <c r="Z40" s="239"/>
      <c r="AA40" s="239"/>
      <c r="AB40" s="239"/>
      <c r="AC40" s="239"/>
    </row>
    <row r="41" spans="1:42" ht="8.1" customHeight="1" x14ac:dyDescent="0.3">
      <c r="D41" s="22"/>
      <c r="P41" s="23"/>
    </row>
    <row r="42" spans="1:42" ht="15.6" x14ac:dyDescent="0.3">
      <c r="D42" s="22"/>
      <c r="E42" s="239" t="s">
        <v>430</v>
      </c>
      <c r="F42" s="239"/>
      <c r="G42" s="239"/>
      <c r="H42" s="239"/>
      <c r="I42" s="239"/>
      <c r="J42" s="239"/>
      <c r="K42" s="239"/>
      <c r="L42" s="239"/>
      <c r="M42" s="239"/>
      <c r="N42" s="239"/>
      <c r="O42" s="239"/>
      <c r="P42" s="742"/>
      <c r="Q42" s="239"/>
      <c r="R42" s="239"/>
      <c r="S42" s="239"/>
      <c r="T42" s="239"/>
      <c r="U42" s="239"/>
    </row>
    <row r="43" spans="1:42" ht="8.1" customHeight="1" thickBot="1" x14ac:dyDescent="0.35">
      <c r="D43" s="22"/>
      <c r="P43" s="23"/>
    </row>
    <row r="44" spans="1:42" ht="16.2" thickBot="1" x14ac:dyDescent="0.35">
      <c r="D44" s="22"/>
      <c r="E44" s="239" t="s">
        <v>431</v>
      </c>
      <c r="F44" s="239"/>
      <c r="G44" s="239"/>
      <c r="H44" s="239"/>
      <c r="I44" s="239"/>
      <c r="J44" s="239"/>
      <c r="K44" s="239"/>
      <c r="L44" s="239"/>
      <c r="M44" s="239"/>
      <c r="N44" s="239"/>
      <c r="O44" s="560">
        <f>O22+O28+O34</f>
        <v>0</v>
      </c>
      <c r="P44" s="742"/>
      <c r="Q44" s="239" t="s">
        <v>243</v>
      </c>
      <c r="R44" s="239"/>
      <c r="S44" s="239"/>
      <c r="T44" s="239"/>
      <c r="U44" s="239"/>
      <c r="V44" s="239"/>
      <c r="W44" s="239"/>
      <c r="X44" s="239"/>
      <c r="Y44" s="239"/>
      <c r="Z44" s="239"/>
      <c r="AA44" s="239"/>
      <c r="AB44" s="239"/>
      <c r="AC44" s="239"/>
      <c r="AD44" s="239"/>
      <c r="AE44" s="239"/>
      <c r="AF44" s="239"/>
      <c r="AG44" s="239"/>
      <c r="AH44" s="239"/>
      <c r="AI44" s="239"/>
    </row>
    <row r="45" spans="1:42" ht="8.1" customHeight="1" x14ac:dyDescent="0.3">
      <c r="D45" s="22"/>
      <c r="P45" s="23"/>
    </row>
    <row r="46" spans="1:42" ht="16.2" thickBot="1" x14ac:dyDescent="0.35">
      <c r="D46" s="22"/>
      <c r="E46" s="239" t="s">
        <v>432</v>
      </c>
      <c r="F46" s="239"/>
      <c r="G46" s="239"/>
      <c r="H46" s="239"/>
      <c r="I46" s="239"/>
      <c r="J46" s="239"/>
      <c r="K46" s="239"/>
      <c r="L46" s="239"/>
      <c r="M46" s="239"/>
      <c r="N46" s="239"/>
      <c r="O46" s="239"/>
      <c r="P46" s="742"/>
      <c r="Q46" s="239"/>
      <c r="R46" s="239"/>
      <c r="S46" s="239"/>
      <c r="T46" s="239"/>
      <c r="U46" s="239"/>
      <c r="V46" s="239"/>
      <c r="W46" s="239"/>
      <c r="X46" s="239"/>
      <c r="Y46" s="239"/>
      <c r="Z46" s="239"/>
      <c r="AA46" s="239"/>
      <c r="AB46" s="239"/>
      <c r="AC46" s="239"/>
      <c r="AD46" s="239"/>
    </row>
    <row r="47" spans="1:42" ht="15" thickBot="1" x14ac:dyDescent="0.35">
      <c r="D47" s="22"/>
      <c r="E47" s="747" t="s">
        <v>433</v>
      </c>
      <c r="F47" s="48"/>
      <c r="G47" s="48"/>
      <c r="H47" s="48"/>
      <c r="I47" s="48"/>
      <c r="J47" s="48"/>
      <c r="K47" s="48"/>
      <c r="L47" s="48"/>
      <c r="M47" s="48"/>
      <c r="N47" s="48"/>
      <c r="O47" s="544"/>
      <c r="P47" s="710"/>
      <c r="Q47" s="48"/>
      <c r="R47" s="48"/>
      <c r="S47" s="48"/>
      <c r="T47" s="48"/>
      <c r="U47" s="48"/>
      <c r="V47" s="48"/>
      <c r="W47" s="48"/>
      <c r="X47" s="48"/>
      <c r="Y47" s="48"/>
      <c r="Z47" s="48"/>
      <c r="AA47" s="48"/>
      <c r="AB47" s="48"/>
      <c r="AC47" s="48"/>
      <c r="AD47" s="48"/>
      <c r="AE47" s="48"/>
      <c r="AF47" s="48"/>
      <c r="AG47" s="48"/>
      <c r="AH47" s="48"/>
    </row>
    <row r="48" spans="1:42" ht="8.1" customHeight="1" x14ac:dyDescent="0.3">
      <c r="D48" s="22"/>
      <c r="P48" s="23"/>
    </row>
    <row r="49" spans="4:19" ht="15" thickBot="1" x14ac:dyDescent="0.35">
      <c r="D49" s="22"/>
      <c r="E49" s="1729" t="s">
        <v>720</v>
      </c>
      <c r="F49" s="1729"/>
      <c r="G49" s="1729"/>
      <c r="H49" s="1729"/>
      <c r="I49" s="1729"/>
      <c r="J49" s="1729"/>
      <c r="K49" s="1729"/>
      <c r="L49" s="1729"/>
      <c r="P49" s="23"/>
    </row>
    <row r="50" spans="4:19" ht="15" thickBot="1" x14ac:dyDescent="0.35">
      <c r="D50" s="22"/>
      <c r="E50" s="1729"/>
      <c r="F50" s="1729"/>
      <c r="G50" s="1729"/>
      <c r="H50" s="1729"/>
      <c r="I50" s="1729"/>
      <c r="J50" s="1729"/>
      <c r="K50" s="1729"/>
      <c r="L50" s="1729"/>
      <c r="O50" s="561" t="str">
        <f>'Training Calculator'!AQ7</f>
        <v>0</v>
      </c>
      <c r="P50" s="23"/>
    </row>
    <row r="51" spans="4:19" ht="15.6" x14ac:dyDescent="0.3">
      <c r="D51" s="22"/>
      <c r="E51" s="748"/>
      <c r="F51" s="748"/>
      <c r="G51" s="748"/>
      <c r="H51" s="748"/>
      <c r="I51" s="748"/>
      <c r="J51" s="748"/>
      <c r="K51" s="748"/>
      <c r="L51" s="748"/>
      <c r="O51" s="49"/>
      <c r="P51" s="23"/>
    </row>
    <row r="52" spans="4:19" ht="25.8" x14ac:dyDescent="0.5">
      <c r="D52" s="22"/>
      <c r="E52" s="529" t="s">
        <v>228</v>
      </c>
      <c r="F52" s="45"/>
      <c r="G52" s="45"/>
      <c r="P52" s="23"/>
    </row>
    <row r="53" spans="4:19" ht="15" customHeight="1" thickBot="1" x14ac:dyDescent="0.55000000000000004">
      <c r="D53" s="22"/>
      <c r="E53" s="529"/>
      <c r="F53" s="45"/>
      <c r="G53" s="45"/>
      <c r="P53" s="23"/>
    </row>
    <row r="54" spans="4:19" ht="18" customHeight="1" thickBot="1" x14ac:dyDescent="0.35">
      <c r="D54" s="22"/>
      <c r="E54" s="562" t="s">
        <v>434</v>
      </c>
      <c r="F54" s="563"/>
      <c r="G54" s="563"/>
      <c r="H54" s="563"/>
      <c r="I54" s="563"/>
      <c r="J54" s="563"/>
      <c r="K54" s="563"/>
      <c r="L54" s="563"/>
      <c r="M54" s="563"/>
      <c r="N54" s="563"/>
      <c r="O54" s="564"/>
      <c r="P54" s="742"/>
      <c r="Q54" s="239"/>
      <c r="R54" s="239"/>
      <c r="S54" s="239"/>
    </row>
    <row r="55" spans="4:19" ht="8.1" customHeight="1" x14ac:dyDescent="0.3">
      <c r="D55" s="22"/>
      <c r="E55" s="711"/>
      <c r="F55" s="711"/>
      <c r="G55" s="711"/>
      <c r="H55" s="711"/>
      <c r="I55" s="711"/>
      <c r="J55" s="711"/>
      <c r="K55" s="711"/>
      <c r="L55" s="711"/>
      <c r="M55" s="711"/>
      <c r="N55" s="711"/>
      <c r="O55" s="711"/>
      <c r="P55" s="742"/>
      <c r="Q55" s="239"/>
      <c r="R55" s="239"/>
      <c r="S55" s="239"/>
    </row>
    <row r="56" spans="4:19" ht="15.6" x14ac:dyDescent="0.3">
      <c r="D56" s="22"/>
      <c r="E56" s="239" t="s">
        <v>435</v>
      </c>
      <c r="F56" s="239"/>
      <c r="G56" s="239"/>
      <c r="H56" s="239"/>
      <c r="I56" s="239"/>
      <c r="J56" s="239"/>
      <c r="K56" s="239"/>
      <c r="P56" s="23"/>
    </row>
    <row r="57" spans="4:19" ht="8.1" customHeight="1" thickBot="1" x14ac:dyDescent="0.35">
      <c r="D57" s="22"/>
      <c r="P57" s="23"/>
    </row>
    <row r="58" spans="4:19" ht="15" thickBot="1" x14ac:dyDescent="0.35">
      <c r="D58" s="22"/>
      <c r="E58" s="860" t="s">
        <v>436</v>
      </c>
      <c r="F58" s="860"/>
      <c r="G58" s="860"/>
      <c r="H58" s="860"/>
      <c r="I58" s="860"/>
      <c r="J58" s="860"/>
      <c r="K58" s="860"/>
      <c r="L58" s="860"/>
      <c r="M58" s="860"/>
      <c r="O58" s="544"/>
      <c r="P58" s="710" t="s">
        <v>359</v>
      </c>
    </row>
    <row r="59" spans="4:19" x14ac:dyDescent="0.3">
      <c r="D59" s="22"/>
      <c r="E59" s="860"/>
      <c r="F59" s="860"/>
      <c r="G59" s="860"/>
      <c r="H59" s="860"/>
      <c r="I59" s="860"/>
      <c r="J59" s="860"/>
      <c r="K59" s="860"/>
      <c r="L59" s="860"/>
      <c r="M59" s="860"/>
      <c r="P59" s="710"/>
    </row>
    <row r="60" spans="4:19" ht="8.1" customHeight="1" x14ac:dyDescent="0.3">
      <c r="D60" s="22"/>
      <c r="P60" s="23"/>
    </row>
    <row r="61" spans="4:19" ht="15.6" x14ac:dyDescent="0.3">
      <c r="D61" s="22"/>
      <c r="E61" s="239" t="s">
        <v>437</v>
      </c>
      <c r="P61" s="23"/>
    </row>
    <row r="62" spans="4:19" ht="8.1" customHeight="1" thickBot="1" x14ac:dyDescent="0.35">
      <c r="D62" s="22"/>
      <c r="P62" s="23"/>
    </row>
    <row r="63" spans="4:19" ht="15" thickBot="1" x14ac:dyDescent="0.35">
      <c r="D63" s="22"/>
      <c r="E63" s="1730" t="s">
        <v>438</v>
      </c>
      <c r="F63" s="1730"/>
      <c r="G63" s="1730"/>
      <c r="H63" s="1730"/>
      <c r="I63" s="1730"/>
      <c r="J63" s="1730"/>
      <c r="K63" s="1730"/>
      <c r="L63" s="1730"/>
      <c r="M63" s="1730"/>
      <c r="O63" s="544"/>
      <c r="P63" s="710" t="s">
        <v>359</v>
      </c>
    </row>
    <row r="64" spans="4:19" x14ac:dyDescent="0.3">
      <c r="D64" s="22"/>
      <c r="E64" s="1730"/>
      <c r="F64" s="1730"/>
      <c r="G64" s="1730"/>
      <c r="H64" s="1730"/>
      <c r="I64" s="1730"/>
      <c r="J64" s="1730"/>
      <c r="K64" s="1730"/>
      <c r="L64" s="1730"/>
      <c r="M64" s="1730"/>
      <c r="P64" s="710"/>
    </row>
    <row r="65" spans="4:41" ht="5.0999999999999996" customHeight="1" thickBot="1" x14ac:dyDescent="0.35">
      <c r="D65" s="22"/>
      <c r="P65" s="23"/>
    </row>
    <row r="66" spans="4:41" ht="15" thickBot="1" x14ac:dyDescent="0.35">
      <c r="D66" s="22"/>
      <c r="E66" s="1730" t="s">
        <v>439</v>
      </c>
      <c r="F66" s="1730"/>
      <c r="G66" s="1730"/>
      <c r="H66" s="1730"/>
      <c r="I66" s="1730"/>
      <c r="J66" s="1730"/>
      <c r="K66" s="1730"/>
      <c r="L66" s="1730"/>
      <c r="M66" s="1730"/>
      <c r="O66" s="565"/>
      <c r="P66" s="710" t="s">
        <v>359</v>
      </c>
    </row>
    <row r="67" spans="4:41" x14ac:dyDescent="0.3">
      <c r="D67" s="22"/>
      <c r="E67" s="1730"/>
      <c r="F67" s="1730"/>
      <c r="G67" s="1730"/>
      <c r="H67" s="1730"/>
      <c r="I67" s="1730"/>
      <c r="J67" s="1730"/>
      <c r="K67" s="1730"/>
      <c r="L67" s="1730"/>
      <c r="M67" s="1730"/>
      <c r="P67" s="710"/>
    </row>
    <row r="68" spans="4:41" ht="8.1" customHeight="1" x14ac:dyDescent="0.3">
      <c r="D68" s="22"/>
      <c r="P68" s="23"/>
    </row>
    <row r="69" spans="4:41" ht="15.6" x14ac:dyDescent="0.3">
      <c r="D69" s="22"/>
      <c r="E69" s="239" t="s">
        <v>440</v>
      </c>
      <c r="F69" s="239"/>
      <c r="G69" s="239"/>
      <c r="H69" s="239"/>
      <c r="I69" s="239"/>
      <c r="J69" s="239"/>
      <c r="K69" s="239"/>
      <c r="L69" s="239"/>
      <c r="M69" s="239"/>
      <c r="N69" s="239"/>
      <c r="O69" s="239"/>
      <c r="P69" s="742"/>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row>
    <row r="70" spans="4:41" ht="8.1" customHeight="1" thickBot="1" x14ac:dyDescent="0.35">
      <c r="D70" s="22"/>
      <c r="P70" s="23"/>
    </row>
    <row r="71" spans="4:41" ht="16.2" thickBot="1" x14ac:dyDescent="0.35">
      <c r="D71" s="22"/>
      <c r="E71" s="547" t="s">
        <v>441</v>
      </c>
      <c r="F71" s="239"/>
      <c r="G71" s="239"/>
      <c r="H71" s="239"/>
      <c r="I71" s="239"/>
      <c r="J71" s="239"/>
      <c r="K71" s="239"/>
      <c r="L71" s="239"/>
      <c r="M71" s="239"/>
      <c r="N71" s="239"/>
      <c r="O71" s="544"/>
      <c r="P71" s="742"/>
      <c r="Q71" s="239"/>
      <c r="R71" s="239"/>
      <c r="S71" s="239"/>
      <c r="T71" s="239"/>
      <c r="U71" s="239"/>
      <c r="V71" s="239"/>
      <c r="W71" s="239"/>
      <c r="X71" s="239"/>
      <c r="Y71" s="239"/>
      <c r="Z71" s="239"/>
      <c r="AA71" s="239"/>
      <c r="AB71" s="239"/>
      <c r="AC71" s="239"/>
      <c r="AD71" s="239"/>
      <c r="AE71" s="239"/>
      <c r="AF71" s="239"/>
      <c r="AG71" s="239"/>
      <c r="AH71" s="239"/>
      <c r="AI71" s="239"/>
      <c r="AJ71" s="239"/>
      <c r="AK71" s="239"/>
      <c r="AL71" s="239"/>
      <c r="AM71" s="239"/>
      <c r="AN71" s="239"/>
      <c r="AO71" s="239"/>
    </row>
    <row r="72" spans="4:41" ht="5.0999999999999996" customHeight="1" thickBot="1" x14ac:dyDescent="0.35">
      <c r="D72" s="22"/>
      <c r="E72" s="239"/>
      <c r="F72" s="239"/>
      <c r="G72" s="239"/>
      <c r="H72" s="239"/>
      <c r="I72" s="239"/>
      <c r="J72" s="239"/>
      <c r="K72" s="239"/>
      <c r="L72" s="239"/>
      <c r="M72" s="239"/>
      <c r="N72" s="239"/>
      <c r="O72" s="9"/>
      <c r="P72" s="742"/>
      <c r="Q72" s="239"/>
      <c r="R72" s="239"/>
      <c r="S72" s="239"/>
      <c r="T72" s="239"/>
      <c r="U72" s="239"/>
      <c r="V72" s="239"/>
      <c r="W72" s="239"/>
      <c r="X72" s="239"/>
      <c r="Y72" s="239"/>
      <c r="Z72" s="239"/>
      <c r="AA72" s="239"/>
      <c r="AB72" s="239"/>
      <c r="AC72" s="239"/>
      <c r="AD72" s="239"/>
      <c r="AE72" s="239"/>
      <c r="AF72" s="239"/>
      <c r="AG72" s="239"/>
      <c r="AH72" s="239"/>
      <c r="AI72" s="239"/>
      <c r="AJ72" s="239"/>
      <c r="AK72" s="239"/>
      <c r="AL72" s="239"/>
      <c r="AM72" s="239"/>
      <c r="AN72" s="239"/>
      <c r="AO72" s="239"/>
    </row>
    <row r="73" spans="4:41" ht="16.2" thickBot="1" x14ac:dyDescent="0.35">
      <c r="D73" s="22"/>
      <c r="E73" s="749" t="s">
        <v>442</v>
      </c>
      <c r="F73" s="749" t="s">
        <v>721</v>
      </c>
      <c r="G73" s="547"/>
      <c r="H73" s="547"/>
      <c r="I73" s="547"/>
      <c r="J73" s="547"/>
      <c r="K73" s="547"/>
      <c r="L73" s="547"/>
      <c r="M73" s="547"/>
      <c r="N73" s="547"/>
      <c r="O73" s="544"/>
      <c r="P73" s="750"/>
      <c r="Q73" s="547"/>
      <c r="R73" s="547"/>
      <c r="S73" s="547"/>
      <c r="T73" s="547"/>
      <c r="U73" s="547"/>
      <c r="V73" s="547"/>
      <c r="W73" s="547"/>
      <c r="X73" s="547"/>
      <c r="Y73" s="547"/>
      <c r="Z73" s="547"/>
      <c r="AA73" s="547"/>
      <c r="AB73" s="547"/>
      <c r="AC73" s="547"/>
      <c r="AD73" s="547"/>
      <c r="AE73" s="547"/>
      <c r="AF73" s="547"/>
      <c r="AG73" s="547"/>
      <c r="AH73" s="547"/>
      <c r="AI73" s="547"/>
      <c r="AJ73" s="547"/>
      <c r="AK73" s="547"/>
      <c r="AL73" s="547"/>
      <c r="AM73" s="547"/>
      <c r="AN73" s="239"/>
      <c r="AO73" s="239"/>
    </row>
    <row r="74" spans="4:41" ht="15" customHeight="1" x14ac:dyDescent="0.3">
      <c r="D74" s="22"/>
      <c r="E74" s="1731" t="str">
        <f>IF(O71="Yes", "A copy of the procedure or policy outlining the details of the quality assurance program must be available for review", "")</f>
        <v/>
      </c>
      <c r="F74" s="1731"/>
      <c r="G74" s="1731"/>
      <c r="H74" s="1731"/>
      <c r="I74" s="1731"/>
      <c r="J74" s="1731"/>
      <c r="K74" s="1731"/>
      <c r="L74" s="1731"/>
      <c r="M74" s="1731"/>
      <c r="N74" s="1731"/>
      <c r="O74" s="1731"/>
      <c r="P74" s="23"/>
    </row>
    <row r="75" spans="4:41" ht="5.0999999999999996" customHeight="1" x14ac:dyDescent="0.3">
      <c r="D75" s="22"/>
      <c r="P75" s="23"/>
    </row>
    <row r="76" spans="4:41" ht="15.6" x14ac:dyDescent="0.3">
      <c r="D76" s="22"/>
      <c r="E76" s="239" t="s">
        <v>443</v>
      </c>
      <c r="F76" s="239"/>
      <c r="G76" s="239"/>
      <c r="H76" s="239"/>
      <c r="I76" s="239"/>
      <c r="J76" s="239"/>
      <c r="K76" s="239"/>
      <c r="L76" s="239"/>
      <c r="M76" s="239"/>
      <c r="N76" s="239"/>
      <c r="O76" s="239"/>
      <c r="P76" s="742"/>
      <c r="Q76" s="239"/>
      <c r="R76" s="239"/>
      <c r="S76" s="239"/>
      <c r="T76" s="239"/>
    </row>
    <row r="77" spans="4:41" ht="5.0999999999999996" customHeight="1" thickBot="1" x14ac:dyDescent="0.35">
      <c r="D77" s="22"/>
      <c r="P77" s="23"/>
    </row>
    <row r="78" spans="4:41" ht="15" thickBot="1" x14ac:dyDescent="0.35">
      <c r="D78" s="22"/>
      <c r="E78" s="1732" t="s">
        <v>444</v>
      </c>
      <c r="F78" s="1732"/>
      <c r="G78" s="1732"/>
      <c r="H78" s="1732"/>
      <c r="I78" s="1732"/>
      <c r="J78" s="1732"/>
      <c r="K78" s="1732"/>
      <c r="L78" s="1732"/>
      <c r="M78" s="1732"/>
      <c r="O78" s="544"/>
      <c r="P78" s="710" t="s">
        <v>359</v>
      </c>
    </row>
    <row r="79" spans="4:41" x14ac:dyDescent="0.3">
      <c r="D79" s="22"/>
      <c r="E79" s="1732"/>
      <c r="F79" s="1732"/>
      <c r="G79" s="1732"/>
      <c r="H79" s="1732"/>
      <c r="I79" s="1732"/>
      <c r="J79" s="1732"/>
      <c r="K79" s="1732"/>
      <c r="L79" s="1732"/>
      <c r="M79" s="1732"/>
      <c r="P79" s="23"/>
    </row>
    <row r="80" spans="4:41" ht="5.0999999999999996" customHeight="1" x14ac:dyDescent="0.3">
      <c r="D80" s="22"/>
      <c r="P80" s="23"/>
    </row>
    <row r="81" spans="4:30" ht="15.6" x14ac:dyDescent="0.3">
      <c r="D81" s="22"/>
      <c r="E81" s="239" t="s">
        <v>445</v>
      </c>
      <c r="F81" s="239"/>
      <c r="G81" s="239"/>
      <c r="H81" s="239"/>
      <c r="I81" s="239"/>
      <c r="J81" s="239"/>
      <c r="K81" s="239"/>
      <c r="L81" s="239"/>
      <c r="M81" s="239"/>
      <c r="N81" s="239"/>
      <c r="O81" s="239"/>
      <c r="P81" s="742"/>
      <c r="Q81" s="239"/>
      <c r="R81" s="239"/>
      <c r="S81" s="239"/>
      <c r="T81" s="239"/>
      <c r="U81" s="239"/>
      <c r="V81" s="239"/>
      <c r="W81" s="239"/>
      <c r="X81" s="239"/>
      <c r="Y81" s="239"/>
      <c r="Z81" s="239"/>
      <c r="AA81" s="239"/>
      <c r="AB81" s="239"/>
      <c r="AC81" s="239"/>
      <c r="AD81" s="239"/>
    </row>
    <row r="82" spans="4:30" ht="5.0999999999999996" customHeight="1" thickBot="1" x14ac:dyDescent="0.35">
      <c r="D82" s="22"/>
      <c r="P82" s="23"/>
    </row>
    <row r="83" spans="4:30" ht="15" thickBot="1" x14ac:dyDescent="0.35">
      <c r="D83" s="22"/>
      <c r="E83" s="1732" t="s">
        <v>446</v>
      </c>
      <c r="F83" s="1732"/>
      <c r="G83" s="1732"/>
      <c r="H83" s="1732"/>
      <c r="I83" s="1732"/>
      <c r="J83" s="1732"/>
      <c r="K83" s="1732"/>
      <c r="L83" s="1732"/>
      <c r="M83" s="1732"/>
      <c r="O83" s="544"/>
      <c r="P83" s="710" t="s">
        <v>359</v>
      </c>
    </row>
    <row r="84" spans="4:30" x14ac:dyDescent="0.3">
      <c r="D84" s="22"/>
      <c r="E84" s="1732"/>
      <c r="F84" s="1732"/>
      <c r="G84" s="1732"/>
      <c r="H84" s="1732"/>
      <c r="I84" s="1732"/>
      <c r="J84" s="1732"/>
      <c r="K84" s="1732"/>
      <c r="L84" s="1732"/>
      <c r="M84" s="1732"/>
      <c r="P84" s="23"/>
    </row>
    <row r="85" spans="4:30" ht="8.1" customHeight="1" x14ac:dyDescent="0.3">
      <c r="D85" s="22"/>
      <c r="P85" s="23"/>
    </row>
    <row r="86" spans="4:30" ht="15.6" x14ac:dyDescent="0.3">
      <c r="D86" s="22"/>
      <c r="E86" s="239" t="s">
        <v>447</v>
      </c>
      <c r="F86" s="239"/>
      <c r="G86" s="239"/>
      <c r="H86" s="239"/>
      <c r="I86" s="239"/>
      <c r="J86" s="239"/>
      <c r="K86" s="239"/>
      <c r="L86" s="239"/>
      <c r="M86" s="239"/>
      <c r="N86" s="239"/>
      <c r="O86" s="239"/>
      <c r="P86" s="742"/>
      <c r="Q86" s="239"/>
      <c r="R86" s="239"/>
      <c r="S86" s="239"/>
    </row>
    <row r="87" spans="4:30" ht="5.0999999999999996" customHeight="1" x14ac:dyDescent="0.3">
      <c r="D87" s="22"/>
      <c r="P87" s="23"/>
    </row>
    <row r="88" spans="4:30" ht="15.6" x14ac:dyDescent="0.3">
      <c r="D88" s="22"/>
      <c r="E88" s="547" t="s">
        <v>790</v>
      </c>
      <c r="P88" s="23"/>
    </row>
    <row r="89" spans="4:30" x14ac:dyDescent="0.3">
      <c r="D89" s="22"/>
      <c r="E89" s="1539" t="s">
        <v>791</v>
      </c>
      <c r="F89" s="1539"/>
      <c r="G89" s="1539"/>
      <c r="H89" s="1539"/>
      <c r="I89" s="1539"/>
      <c r="J89" s="1539"/>
      <c r="K89" s="1539"/>
      <c r="P89" s="23"/>
    </row>
    <row r="90" spans="4:30" ht="5.0999999999999996" customHeight="1" x14ac:dyDescent="0.3">
      <c r="D90" s="22"/>
      <c r="P90" s="23"/>
    </row>
    <row r="91" spans="4:30" ht="5.0999999999999996" customHeight="1" x14ac:dyDescent="0.3">
      <c r="D91" s="22"/>
      <c r="P91" s="23"/>
    </row>
    <row r="92" spans="4:30" ht="15.75" customHeight="1" thickBot="1" x14ac:dyDescent="0.35">
      <c r="D92" s="22"/>
      <c r="F92" s="239" t="s">
        <v>792</v>
      </c>
      <c r="I92" s="239" t="s">
        <v>448</v>
      </c>
      <c r="J92" s="239"/>
      <c r="K92" s="239"/>
      <c r="L92" s="239"/>
      <c r="M92" s="239"/>
      <c r="N92" s="239" t="s">
        <v>449</v>
      </c>
      <c r="O92" s="239"/>
      <c r="P92" s="742"/>
      <c r="Q92" s="239"/>
      <c r="R92" s="239"/>
      <c r="S92" s="239"/>
      <c r="T92" s="239"/>
      <c r="U92" s="239"/>
      <c r="V92" s="239"/>
      <c r="W92" s="239"/>
      <c r="X92" s="239"/>
    </row>
    <row r="93" spans="4:30" ht="15.75" customHeight="1" thickBot="1" x14ac:dyDescent="0.35">
      <c r="D93" s="22"/>
      <c r="F93" s="547" t="s">
        <v>450</v>
      </c>
      <c r="G93" s="547"/>
      <c r="I93" s="1726"/>
      <c r="J93" s="1727"/>
      <c r="K93" s="1728"/>
      <c r="N93" s="544"/>
      <c r="P93" s="23"/>
    </row>
    <row r="94" spans="4:30" ht="16.2" thickBot="1" x14ac:dyDescent="0.35">
      <c r="D94" s="22"/>
      <c r="F94" s="547" t="s">
        <v>451</v>
      </c>
      <c r="G94" s="547"/>
      <c r="I94" s="1726"/>
      <c r="J94" s="1727"/>
      <c r="K94" s="1728"/>
      <c r="N94" s="544"/>
      <c r="P94" s="23"/>
    </row>
    <row r="95" spans="4:30" ht="16.2" thickBot="1" x14ac:dyDescent="0.35">
      <c r="D95" s="22"/>
      <c r="F95" s="547" t="s">
        <v>452</v>
      </c>
      <c r="G95" s="547"/>
      <c r="I95" s="1726"/>
      <c r="J95" s="1727"/>
      <c r="K95" s="1728"/>
      <c r="N95" s="544"/>
      <c r="P95" s="23"/>
    </row>
    <row r="96" spans="4:30" ht="16.2" thickBot="1" x14ac:dyDescent="0.35">
      <c r="D96" s="22"/>
      <c r="F96" s="547" t="s">
        <v>453</v>
      </c>
      <c r="G96" s="547"/>
      <c r="I96" s="1726"/>
      <c r="J96" s="1727"/>
      <c r="K96" s="1728"/>
      <c r="N96" s="544"/>
      <c r="P96" s="23"/>
    </row>
    <row r="97" spans="4:39" ht="16.2" thickBot="1" x14ac:dyDescent="0.35">
      <c r="D97" s="22"/>
      <c r="F97" s="547" t="s">
        <v>454</v>
      </c>
      <c r="G97" s="547"/>
      <c r="I97" s="1726"/>
      <c r="J97" s="1727"/>
      <c r="K97" s="1728"/>
      <c r="N97" s="544"/>
      <c r="P97" s="23"/>
    </row>
    <row r="98" spans="4:39" ht="16.2" thickBot="1" x14ac:dyDescent="0.35">
      <c r="D98" s="22"/>
      <c r="F98" s="547" t="s">
        <v>455</v>
      </c>
      <c r="G98" s="547"/>
      <c r="I98" s="1726"/>
      <c r="J98" s="1727"/>
      <c r="K98" s="1728"/>
      <c r="N98" s="544"/>
      <c r="P98" s="23"/>
    </row>
    <row r="99" spans="4:39" ht="8.1" customHeight="1" x14ac:dyDescent="0.3">
      <c r="D99" s="22"/>
      <c r="P99" s="23"/>
    </row>
    <row r="100" spans="4:39" ht="15.6" x14ac:dyDescent="0.3">
      <c r="D100" s="22"/>
      <c r="E100" s="239" t="s">
        <v>456</v>
      </c>
      <c r="F100" s="239"/>
      <c r="G100" s="239"/>
      <c r="H100" s="239"/>
      <c r="I100" s="239"/>
      <c r="J100" s="239"/>
      <c r="K100" s="239"/>
      <c r="L100" s="239"/>
      <c r="M100" s="239"/>
      <c r="N100" s="239"/>
      <c r="O100" s="239"/>
      <c r="P100" s="742"/>
      <c r="Q100" s="239"/>
      <c r="R100" s="239"/>
      <c r="S100" s="239"/>
      <c r="T100" s="239"/>
      <c r="U100" s="239"/>
      <c r="V100" s="239"/>
      <c r="W100" s="239"/>
      <c r="X100" s="239"/>
      <c r="Y100" s="239"/>
      <c r="Z100" s="239"/>
      <c r="AA100" s="239"/>
      <c r="AB100" s="239"/>
      <c r="AC100" s="239"/>
      <c r="AD100" s="239"/>
      <c r="AE100" s="239"/>
      <c r="AF100" s="239"/>
      <c r="AG100" s="239"/>
      <c r="AH100" s="239"/>
      <c r="AI100" s="239"/>
      <c r="AJ100" s="239"/>
      <c r="AK100" s="239"/>
      <c r="AL100" s="239"/>
      <c r="AM100" s="239"/>
    </row>
    <row r="101" spans="4:39" ht="5.0999999999999996" customHeight="1" thickBot="1" x14ac:dyDescent="0.35">
      <c r="D101" s="22"/>
      <c r="P101" s="23"/>
    </row>
    <row r="102" spans="4:39" ht="15" thickBot="1" x14ac:dyDescent="0.35">
      <c r="D102" s="22"/>
      <c r="E102" s="1732" t="s">
        <v>457</v>
      </c>
      <c r="F102" s="1732"/>
      <c r="G102" s="1732"/>
      <c r="H102" s="1732"/>
      <c r="I102" s="1732"/>
      <c r="J102" s="1732"/>
      <c r="K102" s="1732"/>
      <c r="L102" s="1732"/>
      <c r="M102" s="1732"/>
      <c r="O102" s="544"/>
      <c r="P102" s="23"/>
    </row>
    <row r="103" spans="4:39" x14ac:dyDescent="0.3">
      <c r="D103" s="22"/>
      <c r="E103" s="1732"/>
      <c r="F103" s="1732"/>
      <c r="G103" s="1732"/>
      <c r="H103" s="1732"/>
      <c r="I103" s="1732"/>
      <c r="J103" s="1732"/>
      <c r="K103" s="1732"/>
      <c r="L103" s="1732"/>
      <c r="M103" s="1732"/>
      <c r="P103" s="23"/>
    </row>
    <row r="104" spans="4:39" x14ac:dyDescent="0.3">
      <c r="D104" s="22"/>
      <c r="P104" s="23"/>
    </row>
    <row r="105" spans="4:39" ht="25.8" x14ac:dyDescent="0.5">
      <c r="D105" s="22"/>
      <c r="E105" s="529" t="s">
        <v>228</v>
      </c>
      <c r="P105" s="23"/>
    </row>
    <row r="106" spans="4:39" ht="15" customHeight="1" thickBot="1" x14ac:dyDescent="0.55000000000000004">
      <c r="D106" s="22"/>
      <c r="E106" s="529"/>
      <c r="P106" s="23"/>
    </row>
    <row r="107" spans="4:39" ht="18" customHeight="1" thickBot="1" x14ac:dyDescent="0.35">
      <c r="D107" s="22"/>
      <c r="E107" s="1540" t="s">
        <v>458</v>
      </c>
      <c r="F107" s="1541"/>
      <c r="G107" s="1541"/>
      <c r="H107" s="1541"/>
      <c r="I107" s="1541"/>
      <c r="J107" s="1541"/>
      <c r="K107" s="1541"/>
      <c r="L107" s="1541"/>
      <c r="M107" s="1541"/>
      <c r="N107" s="1541"/>
      <c r="O107" s="1542"/>
      <c r="P107" s="23"/>
    </row>
    <row r="108" spans="4:39" ht="8.1" customHeight="1" thickBot="1" x14ac:dyDescent="0.35">
      <c r="D108" s="22"/>
      <c r="P108" s="23"/>
    </row>
    <row r="109" spans="4:39" ht="16.2" thickBot="1" x14ac:dyDescent="0.35">
      <c r="D109" s="22"/>
      <c r="E109" s="27" t="s">
        <v>459</v>
      </c>
      <c r="F109" s="27"/>
      <c r="G109" s="27"/>
      <c r="H109" s="27"/>
      <c r="I109" s="27"/>
      <c r="J109" s="27"/>
      <c r="K109" s="27"/>
      <c r="L109" s="27"/>
      <c r="M109" s="27"/>
      <c r="N109" s="27"/>
      <c r="O109" s="548"/>
      <c r="P109" s="751"/>
      <c r="Q109" s="27"/>
      <c r="R109" s="27"/>
      <c r="S109" s="27"/>
      <c r="T109" s="27"/>
      <c r="U109" s="27"/>
      <c r="V109" s="27"/>
      <c r="W109" s="27"/>
      <c r="X109" s="27"/>
      <c r="Y109" s="27"/>
      <c r="Z109" s="27"/>
      <c r="AA109" s="27"/>
      <c r="AB109" s="27"/>
      <c r="AC109" s="27"/>
      <c r="AD109" s="27"/>
      <c r="AE109" s="27"/>
      <c r="AF109" s="27"/>
      <c r="AG109" s="27"/>
    </row>
    <row r="110" spans="4:39" ht="5.0999999999999996" customHeight="1" thickBot="1" x14ac:dyDescent="0.35">
      <c r="D110" s="22"/>
      <c r="P110" s="23"/>
    </row>
    <row r="111" spans="4:39" ht="15.75" customHeight="1" thickBot="1" x14ac:dyDescent="0.35">
      <c r="D111" s="22"/>
      <c r="E111" s="1732" t="s">
        <v>460</v>
      </c>
      <c r="F111" s="1732"/>
      <c r="G111" s="1732"/>
      <c r="H111" s="1732"/>
      <c r="I111" s="1732"/>
      <c r="J111" s="1732"/>
      <c r="K111" s="1732"/>
      <c r="L111" s="1732"/>
      <c r="M111" s="1732"/>
      <c r="N111" s="517"/>
      <c r="O111" s="566">
        <f>O109</f>
        <v>0</v>
      </c>
      <c r="P111" s="23"/>
    </row>
    <row r="112" spans="4:39" ht="15" customHeight="1" x14ac:dyDescent="0.3">
      <c r="D112" s="22"/>
      <c r="E112" s="1732"/>
      <c r="F112" s="1732"/>
      <c r="G112" s="1732"/>
      <c r="H112" s="1732"/>
      <c r="I112" s="1732"/>
      <c r="J112" s="1732"/>
      <c r="K112" s="1732"/>
      <c r="L112" s="1732"/>
      <c r="M112" s="1732"/>
      <c r="N112" s="517"/>
      <c r="O112" s="517"/>
      <c r="P112" s="23"/>
    </row>
    <row r="113" spans="4:33" ht="8.1" customHeight="1" thickBot="1" x14ac:dyDescent="0.35">
      <c r="D113" s="22"/>
      <c r="P113" s="23"/>
    </row>
    <row r="114" spans="4:33" ht="18" customHeight="1" thickBot="1" x14ac:dyDescent="0.35">
      <c r="D114" s="22"/>
      <c r="E114" s="562" t="s">
        <v>461</v>
      </c>
      <c r="F114" s="567"/>
      <c r="G114" s="567"/>
      <c r="H114" s="567"/>
      <c r="I114" s="567"/>
      <c r="J114" s="567"/>
      <c r="K114" s="567"/>
      <c r="L114" s="567"/>
      <c r="M114" s="567"/>
      <c r="N114" s="567"/>
      <c r="O114" s="568"/>
      <c r="P114" s="23"/>
    </row>
    <row r="115" spans="4:33" ht="5.0999999999999996" customHeight="1" x14ac:dyDescent="0.3">
      <c r="D115" s="22"/>
      <c r="P115" s="23"/>
    </row>
    <row r="116" spans="4:33" ht="15" thickBot="1" x14ac:dyDescent="0.35">
      <c r="D116" s="22"/>
      <c r="E116" s="1729" t="s">
        <v>793</v>
      </c>
      <c r="F116" s="1729"/>
      <c r="G116" s="1729"/>
      <c r="H116" s="1729"/>
      <c r="I116" s="1729"/>
      <c r="J116" s="1729"/>
      <c r="K116" s="1729"/>
      <c r="L116" s="1729"/>
      <c r="P116" s="23"/>
    </row>
    <row r="117" spans="4:33" ht="16.2" thickBot="1" x14ac:dyDescent="0.35">
      <c r="D117" s="22"/>
      <c r="E117" s="1729"/>
      <c r="F117" s="1729"/>
      <c r="G117" s="1729"/>
      <c r="H117" s="1729"/>
      <c r="I117" s="1729"/>
      <c r="J117" s="1729"/>
      <c r="K117" s="1729"/>
      <c r="L117" s="1729"/>
      <c r="O117" s="569" t="str">
        <f>'Training Calculator'!AQ11</f>
        <v>0</v>
      </c>
      <c r="P117" s="23"/>
    </row>
    <row r="118" spans="4:33" ht="8.1" customHeight="1" thickBot="1" x14ac:dyDescent="0.35">
      <c r="D118" s="22"/>
      <c r="P118" s="23"/>
    </row>
    <row r="119" spans="4:33" ht="18" customHeight="1" thickBot="1" x14ac:dyDescent="0.35">
      <c r="D119" s="22"/>
      <c r="E119" s="562" t="s">
        <v>462</v>
      </c>
      <c r="F119" s="567"/>
      <c r="G119" s="567"/>
      <c r="H119" s="567"/>
      <c r="I119" s="567"/>
      <c r="J119" s="567"/>
      <c r="K119" s="567"/>
      <c r="L119" s="567"/>
      <c r="M119" s="567"/>
      <c r="N119" s="567"/>
      <c r="O119" s="568"/>
      <c r="P119" s="23"/>
    </row>
    <row r="120" spans="4:33" ht="5.0999999999999996" customHeight="1" thickBot="1" x14ac:dyDescent="0.35">
      <c r="D120" s="22"/>
      <c r="P120" s="23"/>
    </row>
    <row r="121" spans="4:33" ht="15" customHeight="1" thickBot="1" x14ac:dyDescent="0.35">
      <c r="D121" s="22"/>
      <c r="E121" s="547" t="s">
        <v>722</v>
      </c>
      <c r="F121" s="547"/>
      <c r="G121" s="547"/>
      <c r="H121" s="547"/>
      <c r="I121" s="547"/>
      <c r="J121" s="547"/>
      <c r="K121" s="547"/>
      <c r="L121" s="547"/>
      <c r="M121" s="547"/>
      <c r="N121" s="547"/>
      <c r="O121" s="560">
        <f>'Demographics and Alarms'!I11</f>
        <v>0</v>
      </c>
      <c r="P121" s="750"/>
      <c r="Q121" s="547"/>
      <c r="R121" s="547"/>
      <c r="S121" s="547"/>
      <c r="T121" s="547"/>
      <c r="U121" s="547"/>
      <c r="V121" s="547"/>
      <c r="W121" s="547"/>
      <c r="X121" s="547"/>
      <c r="Y121" s="547"/>
      <c r="Z121" s="547"/>
      <c r="AA121" s="547"/>
      <c r="AB121" s="547"/>
      <c r="AC121" s="547"/>
      <c r="AD121" s="547"/>
      <c r="AE121" s="547"/>
      <c r="AF121" s="547"/>
      <c r="AG121" s="547"/>
    </row>
    <row r="122" spans="4:33" ht="5.0999999999999996" customHeight="1" x14ac:dyDescent="0.3">
      <c r="D122" s="22"/>
      <c r="P122" s="23"/>
    </row>
    <row r="123" spans="4:33" ht="15" customHeight="1" thickBot="1" x14ac:dyDescent="0.35">
      <c r="D123" s="22"/>
      <c r="E123" s="1732" t="s">
        <v>463</v>
      </c>
      <c r="F123" s="1732"/>
      <c r="G123" s="1732"/>
      <c r="H123" s="1732"/>
      <c r="I123" s="1732"/>
      <c r="J123" s="1732"/>
      <c r="K123" s="1732"/>
      <c r="L123" s="1732"/>
      <c r="M123" s="1732"/>
      <c r="P123" s="23"/>
    </row>
    <row r="124" spans="4:33" ht="15" customHeight="1" thickBot="1" x14ac:dyDescent="0.35">
      <c r="D124" s="22"/>
      <c r="E124" s="1732"/>
      <c r="F124" s="1732"/>
      <c r="G124" s="1732"/>
      <c r="H124" s="1732"/>
      <c r="I124" s="1732"/>
      <c r="J124" s="1732"/>
      <c r="K124" s="1732"/>
      <c r="L124" s="1732"/>
      <c r="M124" s="1732"/>
      <c r="O124" s="548"/>
      <c r="P124" s="23"/>
    </row>
    <row r="125" spans="4:33" ht="15" customHeight="1" thickBot="1" x14ac:dyDescent="0.35">
      <c r="D125" s="22"/>
      <c r="E125" s="1734" t="s">
        <v>464</v>
      </c>
      <c r="F125" s="1734"/>
      <c r="G125" s="1734"/>
      <c r="H125" s="1734"/>
      <c r="I125" s="1734"/>
      <c r="J125" s="1734"/>
      <c r="K125" s="1734"/>
      <c r="P125" s="23"/>
    </row>
    <row r="126" spans="4:33" ht="15" customHeight="1" thickBot="1" x14ac:dyDescent="0.35">
      <c r="D126" s="22"/>
      <c r="E126" s="1734"/>
      <c r="F126" s="1734"/>
      <c r="G126" s="1734"/>
      <c r="H126" s="1734"/>
      <c r="I126" s="1734"/>
      <c r="J126" s="1734"/>
      <c r="K126" s="1734"/>
      <c r="L126" s="1735" t="s">
        <v>465</v>
      </c>
      <c r="M126" s="1735"/>
      <c r="N126" s="1736"/>
      <c r="O126" s="570" t="str">
        <f>IFERROR(O124/O121, "0")</f>
        <v>0</v>
      </c>
      <c r="P126" s="710"/>
    </row>
    <row r="127" spans="4:33" ht="8.1" customHeight="1" thickBot="1" x14ac:dyDescent="0.35">
      <c r="D127" s="22"/>
      <c r="E127" s="752"/>
      <c r="F127" s="752"/>
      <c r="G127" s="752"/>
      <c r="H127" s="752"/>
      <c r="I127" s="752"/>
      <c r="J127" s="752"/>
      <c r="K127" s="752"/>
      <c r="P127" s="23"/>
    </row>
    <row r="128" spans="4:33" ht="18" customHeight="1" thickBot="1" x14ac:dyDescent="0.35">
      <c r="D128" s="22"/>
      <c r="E128" s="562" t="s">
        <v>466</v>
      </c>
      <c r="F128" s="567"/>
      <c r="G128" s="567"/>
      <c r="H128" s="567"/>
      <c r="I128" s="567"/>
      <c r="J128" s="567"/>
      <c r="K128" s="567"/>
      <c r="L128" s="567"/>
      <c r="M128" s="567"/>
      <c r="N128" s="567"/>
      <c r="O128" s="568"/>
      <c r="P128" s="23"/>
    </row>
    <row r="129" spans="4:16" ht="5.0999999999999996" customHeight="1" thickBot="1" x14ac:dyDescent="0.35">
      <c r="D129" s="22"/>
      <c r="P129" s="23"/>
    </row>
    <row r="130" spans="4:16" ht="15" customHeight="1" thickBot="1" x14ac:dyDescent="0.35">
      <c r="D130" s="22"/>
      <c r="E130" s="1732" t="s">
        <v>723</v>
      </c>
      <c r="F130" s="1732"/>
      <c r="G130" s="1732"/>
      <c r="H130" s="1732"/>
      <c r="I130" s="1732"/>
      <c r="J130" s="1732"/>
      <c r="K130" s="1732"/>
      <c r="L130" s="1732"/>
      <c r="M130" s="1732"/>
      <c r="O130" s="544"/>
      <c r="P130" s="23"/>
    </row>
    <row r="131" spans="4:16" ht="15" customHeight="1" x14ac:dyDescent="0.3">
      <c r="D131" s="22"/>
      <c r="E131" s="1732"/>
      <c r="F131" s="1732"/>
      <c r="G131" s="1732"/>
      <c r="H131" s="1732"/>
      <c r="I131" s="1732"/>
      <c r="J131" s="1732"/>
      <c r="K131" s="1732"/>
      <c r="L131" s="1732"/>
      <c r="M131" s="1732"/>
      <c r="P131" s="23"/>
    </row>
    <row r="132" spans="4:16" ht="5.0999999999999996" customHeight="1" thickBot="1" x14ac:dyDescent="0.35">
      <c r="D132" s="22"/>
      <c r="P132" s="23"/>
    </row>
    <row r="133" spans="4:16" ht="15" customHeight="1" thickBot="1" x14ac:dyDescent="0.35">
      <c r="D133" s="22"/>
      <c r="E133" s="1733" t="s">
        <v>467</v>
      </c>
      <c r="F133" s="1733"/>
      <c r="G133" s="1733"/>
      <c r="H133" s="1733"/>
      <c r="I133" s="1733"/>
      <c r="J133" s="1733"/>
      <c r="K133" s="1733"/>
      <c r="L133" s="1733"/>
      <c r="M133" s="1733"/>
      <c r="O133" s="544"/>
      <c r="P133" s="23"/>
    </row>
    <row r="134" spans="4:16" ht="15" customHeight="1" x14ac:dyDescent="0.3">
      <c r="D134" s="22"/>
      <c r="E134" s="1733"/>
      <c r="F134" s="1733"/>
      <c r="G134" s="1733"/>
      <c r="H134" s="1733"/>
      <c r="I134" s="1733"/>
      <c r="J134" s="1733"/>
      <c r="K134" s="1733"/>
      <c r="L134" s="1733"/>
      <c r="M134" s="1733"/>
      <c r="P134" s="23"/>
    </row>
    <row r="135" spans="4:16" ht="8.1" customHeight="1" thickBot="1" x14ac:dyDescent="0.35">
      <c r="D135" s="22"/>
      <c r="P135" s="23"/>
    </row>
    <row r="136" spans="4:16" ht="18" customHeight="1" thickBot="1" x14ac:dyDescent="0.35">
      <c r="D136" s="22"/>
      <c r="E136" s="562" t="s">
        <v>468</v>
      </c>
      <c r="F136" s="571"/>
      <c r="G136" s="571"/>
      <c r="H136" s="571"/>
      <c r="I136" s="567"/>
      <c r="J136" s="567"/>
      <c r="K136" s="567"/>
      <c r="L136" s="567"/>
      <c r="M136" s="567"/>
      <c r="N136" s="567"/>
      <c r="O136" s="568"/>
      <c r="P136" s="23"/>
    </row>
    <row r="137" spans="4:16" ht="5.0999999999999996" customHeight="1" x14ac:dyDescent="0.3">
      <c r="D137" s="22"/>
      <c r="P137" s="23"/>
    </row>
    <row r="138" spans="4:16" ht="15" customHeight="1" x14ac:dyDescent="0.3">
      <c r="D138" s="22"/>
      <c r="E138" s="1733" t="s">
        <v>469</v>
      </c>
      <c r="F138" s="1733"/>
      <c r="G138" s="1733"/>
      <c r="H138" s="1733"/>
      <c r="I138" s="1733"/>
      <c r="J138" s="1733"/>
      <c r="K138" s="1733"/>
      <c r="L138" s="1733"/>
      <c r="M138" s="1733"/>
      <c r="P138" s="23"/>
    </row>
    <row r="139" spans="4:16" ht="15" customHeight="1" thickBot="1" x14ac:dyDescent="0.35">
      <c r="D139" s="22"/>
      <c r="E139" s="1733"/>
      <c r="F139" s="1733"/>
      <c r="G139" s="1733"/>
      <c r="H139" s="1733"/>
      <c r="I139" s="1733"/>
      <c r="J139" s="1733"/>
      <c r="K139" s="1733"/>
      <c r="L139" s="1733"/>
      <c r="M139" s="1733"/>
      <c r="P139" s="23"/>
    </row>
    <row r="140" spans="4:16" ht="15" customHeight="1" thickBot="1" x14ac:dyDescent="0.35">
      <c r="D140" s="22"/>
      <c r="E140" s="1733"/>
      <c r="F140" s="1733"/>
      <c r="G140" s="1733"/>
      <c r="H140" s="1733"/>
      <c r="I140" s="1733"/>
      <c r="J140" s="1733"/>
      <c r="K140" s="1733"/>
      <c r="L140" s="1733"/>
      <c r="M140" s="1733"/>
      <c r="O140" s="548"/>
      <c r="P140" s="710" t="s">
        <v>359</v>
      </c>
    </row>
    <row r="141" spans="4:16" ht="8.1" customHeight="1" thickBot="1" x14ac:dyDescent="0.35">
      <c r="D141" s="22"/>
      <c r="P141" s="23"/>
    </row>
    <row r="142" spans="4:16" ht="18" customHeight="1" thickBot="1" x14ac:dyDescent="0.35">
      <c r="D142" s="22"/>
      <c r="E142" s="562" t="s">
        <v>470</v>
      </c>
      <c r="F142" s="571"/>
      <c r="G142" s="571"/>
      <c r="H142" s="571"/>
      <c r="I142" s="567"/>
      <c r="J142" s="567"/>
      <c r="K142" s="567"/>
      <c r="L142" s="567"/>
      <c r="M142" s="567"/>
      <c r="N142" s="567"/>
      <c r="O142" s="568"/>
      <c r="P142" s="23"/>
    </row>
    <row r="143" spans="4:16" ht="5.0999999999999996" customHeight="1" thickBot="1" x14ac:dyDescent="0.35">
      <c r="D143" s="22"/>
      <c r="P143" s="23"/>
    </row>
    <row r="144" spans="4:16" ht="15" customHeight="1" thickBot="1" x14ac:dyDescent="0.35">
      <c r="D144" s="22"/>
      <c r="E144" s="1732" t="s">
        <v>724</v>
      </c>
      <c r="F144" s="1732"/>
      <c r="G144" s="1732"/>
      <c r="H144" s="1732"/>
      <c r="I144" s="1732"/>
      <c r="J144" s="1732"/>
      <c r="K144" s="1732"/>
      <c r="L144" s="1732"/>
      <c r="M144" s="1732"/>
      <c r="O144" s="544"/>
      <c r="P144" s="23"/>
    </row>
    <row r="145" spans="4:16" ht="15" customHeight="1" x14ac:dyDescent="0.3">
      <c r="D145" s="22"/>
      <c r="E145" s="1732"/>
      <c r="F145" s="1732"/>
      <c r="G145" s="1732"/>
      <c r="H145" s="1732"/>
      <c r="I145" s="1732"/>
      <c r="J145" s="1732"/>
      <c r="K145" s="1732"/>
      <c r="L145" s="1732"/>
      <c r="M145" s="1732"/>
      <c r="P145" s="23"/>
    </row>
    <row r="146" spans="4:16" ht="5.0999999999999996" customHeight="1" x14ac:dyDescent="0.3">
      <c r="D146" s="22"/>
      <c r="P146" s="23"/>
    </row>
    <row r="147" spans="4:16" ht="15" customHeight="1" x14ac:dyDescent="0.3">
      <c r="D147" s="22"/>
      <c r="E147" s="1732" t="s">
        <v>471</v>
      </c>
      <c r="F147" s="1732"/>
      <c r="G147" s="1732"/>
      <c r="H147" s="1732"/>
      <c r="I147" s="1732"/>
      <c r="J147" s="1732"/>
      <c r="K147" s="1732"/>
      <c r="L147" s="1732"/>
      <c r="M147" s="1732"/>
      <c r="P147" s="23"/>
    </row>
    <row r="148" spans="4:16" ht="15" customHeight="1" x14ac:dyDescent="0.3">
      <c r="D148" s="22"/>
      <c r="E148" s="1732"/>
      <c r="F148" s="1732"/>
      <c r="G148" s="1732"/>
      <c r="H148" s="1732"/>
      <c r="I148" s="1732"/>
      <c r="J148" s="1732"/>
      <c r="K148" s="1732"/>
      <c r="L148" s="1732"/>
      <c r="M148" s="1732"/>
      <c r="P148" s="23"/>
    </row>
    <row r="149" spans="4:16" ht="15" customHeight="1" thickBot="1" x14ac:dyDescent="0.35">
      <c r="D149" s="22"/>
      <c r="E149" s="1732"/>
      <c r="F149" s="1732"/>
      <c r="G149" s="1732"/>
      <c r="H149" s="1732"/>
      <c r="I149" s="1732"/>
      <c r="J149" s="1732"/>
      <c r="K149" s="1732"/>
      <c r="L149" s="1732"/>
      <c r="M149" s="1732"/>
      <c r="P149" s="23"/>
    </row>
    <row r="150" spans="4:16" ht="15" customHeight="1" thickBot="1" x14ac:dyDescent="0.35">
      <c r="D150" s="22"/>
      <c r="E150" s="1732"/>
      <c r="F150" s="1732"/>
      <c r="G150" s="1732"/>
      <c r="H150" s="1732"/>
      <c r="I150" s="1732"/>
      <c r="J150" s="1732"/>
      <c r="K150" s="1732"/>
      <c r="L150" s="1732"/>
      <c r="M150" s="1732"/>
      <c r="O150" s="548"/>
      <c r="P150" s="710" t="s">
        <v>359</v>
      </c>
    </row>
    <row r="151" spans="4:16" ht="26.4" customHeight="1" x14ac:dyDescent="0.5">
      <c r="D151" s="22"/>
      <c r="E151" s="529" t="s">
        <v>228</v>
      </c>
      <c r="F151" s="512"/>
      <c r="G151" s="512"/>
      <c r="H151" s="512"/>
      <c r="I151" s="512"/>
      <c r="J151" s="512"/>
      <c r="K151" s="512"/>
      <c r="L151" s="512"/>
      <c r="M151" s="512"/>
      <c r="O151" s="346"/>
      <c r="P151" s="710"/>
    </row>
    <row r="152" spans="4:16" ht="8.1" customHeight="1" thickBot="1" x14ac:dyDescent="0.35">
      <c r="D152" s="22"/>
      <c r="E152" s="512"/>
      <c r="F152" s="512"/>
      <c r="G152" s="512"/>
      <c r="H152" s="512"/>
      <c r="I152" s="512"/>
      <c r="J152" s="512"/>
      <c r="K152" s="512"/>
      <c r="L152" s="512"/>
      <c r="M152" s="512"/>
      <c r="O152" s="346"/>
      <c r="P152" s="710"/>
    </row>
    <row r="153" spans="4:16" ht="18" customHeight="1" thickBot="1" x14ac:dyDescent="0.35">
      <c r="D153" s="22"/>
      <c r="E153" s="1540" t="s">
        <v>472</v>
      </c>
      <c r="F153" s="1541"/>
      <c r="G153" s="1541"/>
      <c r="H153" s="1541"/>
      <c r="I153" s="1541"/>
      <c r="J153" s="1541"/>
      <c r="K153" s="1541"/>
      <c r="L153" s="1541"/>
      <c r="M153" s="1541"/>
      <c r="N153" s="1541"/>
      <c r="O153" s="1542"/>
      <c r="P153" s="710"/>
    </row>
    <row r="154" spans="4:16" ht="5.0999999999999996" customHeight="1" thickBot="1" x14ac:dyDescent="0.35">
      <c r="D154" s="22"/>
      <c r="E154" s="512"/>
      <c r="F154" s="512"/>
      <c r="G154" s="512"/>
      <c r="H154" s="512"/>
      <c r="I154" s="512"/>
      <c r="J154" s="512"/>
      <c r="K154" s="512"/>
      <c r="L154" s="512"/>
      <c r="M154" s="512"/>
      <c r="O154" s="346"/>
      <c r="P154" s="710"/>
    </row>
    <row r="155" spans="4:16" ht="18" customHeight="1" thickBot="1" x14ac:dyDescent="0.35">
      <c r="D155" s="22"/>
      <c r="E155" s="572" t="s">
        <v>473</v>
      </c>
      <c r="F155" s="573"/>
      <c r="G155" s="573"/>
      <c r="H155" s="573"/>
      <c r="I155" s="573"/>
      <c r="J155" s="573"/>
      <c r="K155" s="573"/>
      <c r="L155" s="573"/>
      <c r="M155" s="573"/>
      <c r="N155" s="573"/>
      <c r="O155" s="574"/>
      <c r="P155" s="710"/>
    </row>
    <row r="156" spans="4:16" ht="5.0999999999999996" customHeight="1" thickBot="1" x14ac:dyDescent="0.35">
      <c r="D156" s="22"/>
      <c r="E156" s="512"/>
      <c r="F156" s="512"/>
      <c r="G156" s="512"/>
      <c r="H156" s="512"/>
      <c r="I156" s="512"/>
      <c r="J156" s="512"/>
      <c r="K156" s="512"/>
      <c r="L156" s="512"/>
      <c r="M156" s="512"/>
      <c r="O156" s="346"/>
      <c r="P156" s="710"/>
    </row>
    <row r="157" spans="4:16" ht="15" customHeight="1" thickBot="1" x14ac:dyDescent="0.35">
      <c r="D157" s="22"/>
      <c r="E157" s="1732" t="s">
        <v>474</v>
      </c>
      <c r="F157" s="1732"/>
      <c r="G157" s="1732"/>
      <c r="H157" s="1732"/>
      <c r="I157" s="1732"/>
      <c r="J157" s="1732"/>
      <c r="K157" s="1732"/>
      <c r="L157" s="1732"/>
      <c r="M157" s="1732"/>
      <c r="O157" s="544"/>
      <c r="P157" s="710"/>
    </row>
    <row r="158" spans="4:16" ht="15" customHeight="1" x14ac:dyDescent="0.3">
      <c r="D158" s="22"/>
      <c r="E158" s="1732"/>
      <c r="F158" s="1732"/>
      <c r="G158" s="1732"/>
      <c r="H158" s="1732"/>
      <c r="I158" s="1732"/>
      <c r="J158" s="1732"/>
      <c r="K158" s="1732"/>
      <c r="L158" s="1732"/>
      <c r="M158" s="1732"/>
      <c r="O158" s="346"/>
      <c r="P158" s="710"/>
    </row>
    <row r="159" spans="4:16" ht="5.0999999999999996" customHeight="1" x14ac:dyDescent="0.3">
      <c r="D159" s="22"/>
      <c r="E159" s="512"/>
      <c r="F159" s="512"/>
      <c r="G159" s="512"/>
      <c r="H159" s="512"/>
      <c r="I159" s="512"/>
      <c r="J159" s="512"/>
      <c r="K159" s="512"/>
      <c r="L159" s="512"/>
      <c r="M159" s="512"/>
      <c r="O159" s="346"/>
      <c r="P159" s="710"/>
    </row>
    <row r="160" spans="4:16" ht="15" customHeight="1" thickBot="1" x14ac:dyDescent="0.35">
      <c r="D160" s="22"/>
      <c r="E160" s="1732" t="s">
        <v>794</v>
      </c>
      <c r="F160" s="1732"/>
      <c r="G160" s="1732"/>
      <c r="H160" s="1732"/>
      <c r="I160" s="1732"/>
      <c r="J160" s="1732"/>
      <c r="K160" s="1732"/>
      <c r="L160" s="1732"/>
      <c r="M160" s="1732"/>
      <c r="O160" s="346"/>
      <c r="P160" s="710"/>
    </row>
    <row r="161" spans="4:16" ht="15" customHeight="1" thickBot="1" x14ac:dyDescent="0.35">
      <c r="D161" s="22"/>
      <c r="E161" s="1732"/>
      <c r="F161" s="1732"/>
      <c r="G161" s="1732"/>
      <c r="H161" s="1732"/>
      <c r="I161" s="1732"/>
      <c r="J161" s="1732"/>
      <c r="K161" s="1732"/>
      <c r="L161" s="1732"/>
      <c r="M161" s="1732"/>
      <c r="O161" s="544"/>
      <c r="P161" s="710"/>
    </row>
    <row r="162" spans="4:16" ht="5.0999999999999996" customHeight="1" x14ac:dyDescent="0.3">
      <c r="D162" s="22"/>
      <c r="E162" s="512"/>
      <c r="F162" s="512"/>
      <c r="G162" s="512"/>
      <c r="H162" s="512"/>
      <c r="I162" s="512"/>
      <c r="J162" s="512"/>
      <c r="K162" s="512"/>
      <c r="L162" s="512"/>
      <c r="M162" s="512"/>
      <c r="O162" s="346"/>
      <c r="P162" s="710"/>
    </row>
    <row r="163" spans="4:16" ht="15" customHeight="1" thickBot="1" x14ac:dyDescent="0.35">
      <c r="D163" s="22"/>
      <c r="E163" s="1732" t="s">
        <v>475</v>
      </c>
      <c r="F163" s="1732"/>
      <c r="G163" s="1732"/>
      <c r="H163" s="1732"/>
      <c r="I163" s="1732"/>
      <c r="J163" s="1732"/>
      <c r="K163" s="1732"/>
      <c r="L163" s="1732"/>
      <c r="M163" s="1732"/>
      <c r="O163" s="346"/>
      <c r="P163" s="710"/>
    </row>
    <row r="164" spans="4:16" ht="15" customHeight="1" thickBot="1" x14ac:dyDescent="0.35">
      <c r="D164" s="22"/>
      <c r="E164" s="1732"/>
      <c r="F164" s="1732"/>
      <c r="G164" s="1732"/>
      <c r="H164" s="1732"/>
      <c r="I164" s="1732"/>
      <c r="J164" s="1732"/>
      <c r="K164" s="1732"/>
      <c r="L164" s="1732"/>
      <c r="M164" s="1732"/>
      <c r="O164" s="548"/>
      <c r="P164" s="710" t="s">
        <v>359</v>
      </c>
    </row>
    <row r="165" spans="4:16" ht="5.0999999999999996" customHeight="1" thickBot="1" x14ac:dyDescent="0.35">
      <c r="D165" s="22"/>
      <c r="E165" s="512"/>
      <c r="F165" s="512"/>
      <c r="G165" s="512"/>
      <c r="H165" s="512"/>
      <c r="I165" s="512"/>
      <c r="J165" s="512"/>
      <c r="K165" s="512"/>
      <c r="L165" s="512"/>
      <c r="M165" s="512"/>
      <c r="O165" s="346"/>
      <c r="P165" s="710"/>
    </row>
    <row r="166" spans="4:16" ht="15" customHeight="1" thickBot="1" x14ac:dyDescent="0.35">
      <c r="D166" s="22"/>
      <c r="E166" s="1732" t="s">
        <v>476</v>
      </c>
      <c r="F166" s="1732"/>
      <c r="G166" s="1732"/>
      <c r="H166" s="1732"/>
      <c r="I166" s="1732"/>
      <c r="J166" s="1732"/>
      <c r="K166" s="1732"/>
      <c r="L166" s="1732"/>
      <c r="M166" s="1732"/>
      <c r="O166" s="548"/>
      <c r="P166" s="710"/>
    </row>
    <row r="167" spans="4:16" ht="8.1" customHeight="1" thickBot="1" x14ac:dyDescent="0.35">
      <c r="D167" s="22"/>
      <c r="E167" s="512"/>
      <c r="F167" s="512"/>
      <c r="G167" s="512"/>
      <c r="H167" s="512"/>
      <c r="I167" s="512"/>
      <c r="J167" s="512"/>
      <c r="K167" s="512"/>
      <c r="L167" s="512"/>
      <c r="M167" s="512"/>
      <c r="O167" s="346"/>
      <c r="P167" s="710"/>
    </row>
    <row r="168" spans="4:16" ht="18" customHeight="1" thickBot="1" x14ac:dyDescent="0.35">
      <c r="D168" s="22"/>
      <c r="E168" s="572" t="s">
        <v>477</v>
      </c>
      <c r="F168" s="575"/>
      <c r="G168" s="575"/>
      <c r="H168" s="575"/>
      <c r="I168" s="575"/>
      <c r="J168" s="575"/>
      <c r="K168" s="575"/>
      <c r="L168" s="575"/>
      <c r="M168" s="575"/>
      <c r="N168" s="567"/>
      <c r="O168" s="576"/>
      <c r="P168" s="710"/>
    </row>
    <row r="169" spans="4:16" ht="5.0999999999999996" customHeight="1" x14ac:dyDescent="0.3">
      <c r="D169" s="22"/>
      <c r="E169" s="512"/>
      <c r="F169" s="512"/>
      <c r="G169" s="512"/>
      <c r="H169" s="512"/>
      <c r="I169" s="512"/>
      <c r="J169" s="512"/>
      <c r="K169" s="512"/>
      <c r="L169" s="512"/>
      <c r="M169" s="512"/>
      <c r="O169" s="346"/>
      <c r="P169" s="710"/>
    </row>
    <row r="170" spans="4:16" ht="15" customHeight="1" x14ac:dyDescent="0.3">
      <c r="D170" s="22"/>
      <c r="E170" s="1732" t="s">
        <v>478</v>
      </c>
      <c r="F170" s="1732"/>
      <c r="G170" s="1732"/>
      <c r="H170" s="1732"/>
      <c r="I170" s="1732"/>
      <c r="J170" s="1732"/>
      <c r="K170" s="1732"/>
      <c r="L170" s="1732"/>
      <c r="M170" s="1732"/>
      <c r="O170" s="346"/>
      <c r="P170" s="710"/>
    </row>
    <row r="171" spans="4:16" ht="15" customHeight="1" thickBot="1" x14ac:dyDescent="0.35">
      <c r="D171" s="22"/>
      <c r="E171" s="1732"/>
      <c r="F171" s="1732"/>
      <c r="G171" s="1732"/>
      <c r="H171" s="1732"/>
      <c r="I171" s="1732"/>
      <c r="J171" s="1732"/>
      <c r="K171" s="1732"/>
      <c r="L171" s="1732"/>
      <c r="M171" s="1732"/>
      <c r="O171" s="346"/>
      <c r="P171" s="710"/>
    </row>
    <row r="172" spans="4:16" ht="15" customHeight="1" thickBot="1" x14ac:dyDescent="0.35">
      <c r="D172" s="22"/>
      <c r="E172" s="1732"/>
      <c r="F172" s="1732"/>
      <c r="G172" s="1732"/>
      <c r="H172" s="1732"/>
      <c r="I172" s="1732"/>
      <c r="J172" s="1732"/>
      <c r="K172" s="1732"/>
      <c r="L172" s="1732"/>
      <c r="M172" s="1732"/>
      <c r="O172" s="548"/>
      <c r="P172" s="710"/>
    </row>
    <row r="173" spans="4:16" ht="8.1" customHeight="1" thickBot="1" x14ac:dyDescent="0.35">
      <c r="D173" s="22"/>
      <c r="E173" s="512"/>
      <c r="F173" s="512"/>
      <c r="G173" s="512"/>
      <c r="H173" s="512"/>
      <c r="I173" s="512"/>
      <c r="J173" s="512"/>
      <c r="K173" s="512"/>
      <c r="L173" s="512"/>
      <c r="M173" s="512"/>
      <c r="O173" s="346"/>
      <c r="P173" s="710"/>
    </row>
    <row r="174" spans="4:16" ht="18" customHeight="1" thickBot="1" x14ac:dyDescent="0.35">
      <c r="D174" s="22"/>
      <c r="E174" s="572" t="s">
        <v>479</v>
      </c>
      <c r="F174" s="575"/>
      <c r="G174" s="575"/>
      <c r="H174" s="575"/>
      <c r="I174" s="575"/>
      <c r="J174" s="575"/>
      <c r="K174" s="575"/>
      <c r="L174" s="575"/>
      <c r="M174" s="575"/>
      <c r="N174" s="567"/>
      <c r="O174" s="576"/>
      <c r="P174" s="710"/>
    </row>
    <row r="175" spans="4:16" ht="5.0999999999999996" customHeight="1" x14ac:dyDescent="0.3">
      <c r="D175" s="22"/>
      <c r="P175" s="23"/>
    </row>
    <row r="176" spans="4:16" ht="15" customHeight="1" thickBot="1" x14ac:dyDescent="0.35">
      <c r="D176" s="22"/>
      <c r="E176" s="1737" t="s">
        <v>725</v>
      </c>
      <c r="F176" s="1737"/>
      <c r="G176" s="1737"/>
      <c r="H176" s="1737"/>
      <c r="I176" s="1737"/>
      <c r="J176" s="1737"/>
      <c r="K176" s="1737"/>
      <c r="L176" s="1737"/>
      <c r="P176" s="23"/>
    </row>
    <row r="177" spans="4:33" ht="15" customHeight="1" thickBot="1" x14ac:dyDescent="0.35">
      <c r="D177" s="22"/>
      <c r="E177" s="1737"/>
      <c r="F177" s="1737"/>
      <c r="G177" s="1737"/>
      <c r="H177" s="1737"/>
      <c r="I177" s="1737"/>
      <c r="J177" s="1737"/>
      <c r="K177" s="1737"/>
      <c r="L177" s="1737"/>
      <c r="O177" s="577" t="str">
        <f>'Training Calculator'!AQ9</f>
        <v>0</v>
      </c>
      <c r="P177" s="23"/>
    </row>
    <row r="178" spans="4:33" ht="8.1" customHeight="1" thickBot="1" x14ac:dyDescent="0.35">
      <c r="D178" s="22"/>
      <c r="P178" s="23"/>
    </row>
    <row r="179" spans="4:33" ht="18" customHeight="1" thickBot="1" x14ac:dyDescent="0.35">
      <c r="D179" s="22"/>
      <c r="E179" s="562" t="s">
        <v>480</v>
      </c>
      <c r="F179" s="567"/>
      <c r="G179" s="567"/>
      <c r="H179" s="567"/>
      <c r="I179" s="567"/>
      <c r="J179" s="567"/>
      <c r="K179" s="567"/>
      <c r="L179" s="567"/>
      <c r="M179" s="567"/>
      <c r="N179" s="567"/>
      <c r="O179" s="568"/>
      <c r="P179" s="23"/>
    </row>
    <row r="180" spans="4:33" ht="5.0999999999999996" customHeight="1" thickBot="1" x14ac:dyDescent="0.35">
      <c r="D180" s="22"/>
      <c r="P180" s="23"/>
    </row>
    <row r="181" spans="4:33" ht="16.2" thickBot="1" x14ac:dyDescent="0.35">
      <c r="D181" s="22"/>
      <c r="E181" s="547" t="s">
        <v>481</v>
      </c>
      <c r="F181" s="547"/>
      <c r="G181" s="547"/>
      <c r="H181" s="547"/>
      <c r="I181" s="547"/>
      <c r="J181" s="547"/>
      <c r="K181" s="547"/>
      <c r="L181" s="547"/>
      <c r="M181" s="547"/>
      <c r="N181" s="547"/>
      <c r="O181" s="544"/>
      <c r="P181" s="750"/>
      <c r="Q181" s="547"/>
      <c r="R181" s="547"/>
      <c r="S181" s="547"/>
      <c r="T181" s="547"/>
      <c r="U181" s="547"/>
      <c r="V181" s="547"/>
      <c r="W181" s="547"/>
      <c r="X181" s="547"/>
      <c r="Y181" s="547"/>
      <c r="Z181" s="547"/>
      <c r="AA181" s="547"/>
      <c r="AB181" s="547"/>
      <c r="AC181" s="547"/>
      <c r="AD181" s="547"/>
      <c r="AE181" s="547"/>
      <c r="AF181" s="547"/>
      <c r="AG181" s="547"/>
    </row>
    <row r="182" spans="4:33" ht="8.1" customHeight="1" thickBot="1" x14ac:dyDescent="0.35">
      <c r="D182" s="24"/>
      <c r="E182" s="25"/>
      <c r="F182" s="25"/>
      <c r="G182" s="25"/>
      <c r="H182" s="25"/>
      <c r="I182" s="25"/>
      <c r="J182" s="25"/>
      <c r="K182" s="25"/>
      <c r="L182" s="25"/>
      <c r="M182" s="25"/>
      <c r="N182" s="25"/>
      <c r="O182" s="25"/>
      <c r="P182" s="26"/>
    </row>
    <row r="183" spans="4:33" ht="18" customHeight="1" x14ac:dyDescent="0.3"/>
    <row r="184" spans="4:33" ht="5.0999999999999996" customHeight="1" x14ac:dyDescent="0.3"/>
    <row r="186" spans="4:33" ht="15" customHeight="1" x14ac:dyDescent="0.3"/>
  </sheetData>
  <sheetProtection algorithmName="SHA-512" hashValue="b2ozaLdAQfl8+JrxOYJo7lLMyX+KKxv+6NtCUwaV5KItu9CzlmxnoXN/U7IyEiINE2jkXWoqeXjkwnDSI+riHQ==" saltValue="AJD5XNQVkO7uD0QQ39hQYQ==" spinCount="100000" sheet="1" objects="1" scenarios="1"/>
  <mergeCells count="39">
    <mergeCell ref="E166:M166"/>
    <mergeCell ref="E170:M172"/>
    <mergeCell ref="E176:L177"/>
    <mergeCell ref="E144:M145"/>
    <mergeCell ref="E147:M150"/>
    <mergeCell ref="E153:O153"/>
    <mergeCell ref="E157:M158"/>
    <mergeCell ref="E160:M161"/>
    <mergeCell ref="E163:M164"/>
    <mergeCell ref="E138:M140"/>
    <mergeCell ref="I97:K97"/>
    <mergeCell ref="I98:K98"/>
    <mergeCell ref="E102:M103"/>
    <mergeCell ref="E107:O107"/>
    <mergeCell ref="E111:M112"/>
    <mergeCell ref="E116:L117"/>
    <mergeCell ref="E123:M124"/>
    <mergeCell ref="E125:K126"/>
    <mergeCell ref="L126:N126"/>
    <mergeCell ref="E130:M131"/>
    <mergeCell ref="E133:M134"/>
    <mergeCell ref="I96:K96"/>
    <mergeCell ref="E49:L50"/>
    <mergeCell ref="E58:M59"/>
    <mergeCell ref="E63:M64"/>
    <mergeCell ref="E66:M67"/>
    <mergeCell ref="E74:O74"/>
    <mergeCell ref="E78:M79"/>
    <mergeCell ref="E83:M84"/>
    <mergeCell ref="E89:K89"/>
    <mergeCell ref="I93:K93"/>
    <mergeCell ref="I94:K94"/>
    <mergeCell ref="I95:K95"/>
    <mergeCell ref="E16:O17"/>
    <mergeCell ref="E6:O6"/>
    <mergeCell ref="E7:N9"/>
    <mergeCell ref="S10:T10"/>
    <mergeCell ref="L12:O12"/>
    <mergeCell ref="L13:O13"/>
  </mergeCells>
  <dataValidations count="1">
    <dataValidation type="list" allowBlank="1" showInputMessage="1" showErrorMessage="1" sqref="O20 O26 O32 O47 O71:O72 N93:N98 O102 O181 O130 O133 O144 O157 O161" xr:uid="{0EE46874-126D-4CB9-84FD-6DAC8452C2EE}">
      <formula1>$AE$4:$AE$6</formula1>
    </dataValidation>
  </dataValidations>
  <pageMargins left="0.25" right="0.25" top="0.75" bottom="0.75" header="0.3" footer="0.3"/>
  <pageSetup scale="96" fitToHeight="0" orientation="portrait" r:id="rId1"/>
  <rowBreaks count="3" manualBreakCount="3">
    <brk id="51" max="16383" man="1"/>
    <brk id="104" max="16383" man="1"/>
    <brk id="150" min="3" max="15" man="1"/>
  </rowBreaks>
  <colBreaks count="1" manualBreakCount="1">
    <brk id="4" max="1048575" man="1"/>
  </colBreaks>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69036-C07F-4D92-9219-5BE61B0066FE}">
  <sheetPr codeName="Sheet69">
    <tabColor theme="2" tint="-0.89999084444715716"/>
  </sheetPr>
  <dimension ref="D2:CB46"/>
  <sheetViews>
    <sheetView showGridLines="0" showRowColHeaders="0" zoomScaleNormal="100" workbookViewId="0"/>
  </sheetViews>
  <sheetFormatPr defaultRowHeight="14.4" x14ac:dyDescent="0.3"/>
  <cols>
    <col min="1" max="1" width="2.6640625" customWidth="1"/>
    <col min="2" max="2" width="27.6640625" customWidth="1"/>
    <col min="3" max="3" width="2.6640625" customWidth="1"/>
    <col min="4" max="68" width="1.6640625" customWidth="1"/>
    <col min="69" max="69" width="2.33203125" customWidth="1"/>
    <col min="76" max="76" width="17.6640625" hidden="1" customWidth="1"/>
    <col min="77" max="77" width="0" hidden="1" customWidth="1"/>
  </cols>
  <sheetData>
    <row r="2" spans="4:74" ht="15" thickBot="1" x14ac:dyDescent="0.35"/>
    <row r="3" spans="4:74" ht="18" x14ac:dyDescent="0.35">
      <c r="D3" s="1743" t="s">
        <v>482</v>
      </c>
      <c r="E3" s="1744"/>
      <c r="F3" s="1744"/>
      <c r="G3" s="1744"/>
      <c r="H3" s="1744"/>
      <c r="I3" s="1744"/>
      <c r="J3" s="1744"/>
      <c r="K3" s="1744"/>
      <c r="L3" s="1744"/>
      <c r="M3" s="1744"/>
      <c r="N3" s="1744"/>
      <c r="O3" s="1744"/>
      <c r="P3" s="1744"/>
      <c r="Q3" s="1744"/>
      <c r="R3" s="1744"/>
      <c r="S3" s="1744"/>
      <c r="T3" s="1744"/>
      <c r="U3" s="1744"/>
      <c r="V3" s="1744"/>
      <c r="W3" s="1744"/>
      <c r="X3" s="1744"/>
      <c r="Y3" s="1744"/>
      <c r="Z3" s="1744"/>
      <c r="AA3" s="1744"/>
      <c r="AB3" s="1744"/>
      <c r="AC3" s="1744"/>
      <c r="AD3" s="1744"/>
      <c r="AE3" s="1744"/>
      <c r="AF3" s="1744"/>
      <c r="AG3" s="1744"/>
      <c r="AH3" s="1744"/>
      <c r="AI3" s="1744"/>
      <c r="AJ3" s="1744"/>
      <c r="AK3" s="1744"/>
      <c r="AL3" s="1744"/>
      <c r="AM3" s="1744"/>
      <c r="AN3" s="1744"/>
      <c r="AO3" s="1744"/>
      <c r="AP3" s="1744"/>
      <c r="AQ3" s="1744"/>
      <c r="AR3" s="1744"/>
      <c r="AS3" s="1744"/>
      <c r="AT3" s="1744"/>
      <c r="AU3" s="1744"/>
      <c r="AV3" s="1744"/>
      <c r="AW3" s="1744"/>
      <c r="AX3" s="1744"/>
      <c r="AY3" s="1744"/>
      <c r="AZ3" s="1744"/>
      <c r="BA3" s="1744"/>
      <c r="BB3" s="1744"/>
      <c r="BC3" s="1744"/>
      <c r="BD3" s="1744"/>
      <c r="BE3" s="1744"/>
      <c r="BF3" s="1744"/>
      <c r="BG3" s="1744"/>
      <c r="BH3" s="1744"/>
      <c r="BI3" s="1745"/>
    </row>
    <row r="4" spans="4:74" x14ac:dyDescent="0.3">
      <c r="D4" s="22"/>
      <c r="BI4" s="23"/>
    </row>
    <row r="5" spans="4:74" x14ac:dyDescent="0.3">
      <c r="D5" s="22"/>
      <c r="E5" s="1491" t="s">
        <v>483</v>
      </c>
      <c r="F5" s="1491"/>
      <c r="G5" s="1491"/>
      <c r="H5" s="1491"/>
      <c r="I5" s="1491"/>
      <c r="J5" s="1491"/>
      <c r="K5" s="1491"/>
      <c r="L5" s="1491"/>
      <c r="M5" s="1499"/>
      <c r="N5" s="1500"/>
      <c r="O5" s="1500"/>
      <c r="P5" s="1500"/>
      <c r="Q5" s="1500"/>
      <c r="R5" s="1500"/>
      <c r="S5" s="1500"/>
      <c r="T5" s="1500"/>
      <c r="U5" s="1500"/>
      <c r="V5" s="1500"/>
      <c r="W5" s="1500"/>
      <c r="X5" s="1500"/>
      <c r="Y5" s="1500"/>
      <c r="Z5" s="1500"/>
      <c r="AA5" s="1500"/>
      <c r="AB5" s="1500"/>
      <c r="AC5" s="1500"/>
      <c r="AD5" s="1500"/>
      <c r="AE5" s="1500"/>
      <c r="AF5" s="1500"/>
      <c r="AG5" s="1501"/>
      <c r="BI5" s="23"/>
    </row>
    <row r="6" spans="4:74" ht="8.1" customHeight="1" x14ac:dyDescent="0.3">
      <c r="D6" s="22"/>
      <c r="BI6" s="23"/>
    </row>
    <row r="7" spans="4:74" x14ac:dyDescent="0.3">
      <c r="D7" s="22"/>
      <c r="E7" s="5" t="s">
        <v>484</v>
      </c>
      <c r="F7" s="5"/>
      <c r="G7" s="5"/>
      <c r="H7" s="5"/>
      <c r="I7" s="5"/>
      <c r="J7" s="5"/>
      <c r="K7" s="5"/>
      <c r="L7" s="5"/>
      <c r="M7" s="5"/>
      <c r="N7" s="5"/>
      <c r="O7" s="5"/>
      <c r="P7" s="5"/>
      <c r="Q7" s="5"/>
      <c r="R7" s="5"/>
      <c r="S7" s="5"/>
      <c r="T7" s="5"/>
      <c r="U7" s="5"/>
      <c r="V7" s="5"/>
      <c r="W7" s="5"/>
      <c r="X7" s="5"/>
      <c r="AA7" s="1200"/>
      <c r="AB7" s="1201"/>
      <c r="AC7" s="1201"/>
      <c r="AD7" s="1342"/>
      <c r="AH7" s="1170" t="s">
        <v>485</v>
      </c>
      <c r="AI7" s="1170"/>
      <c r="AJ7" s="1170"/>
      <c r="AK7" s="1170"/>
      <c r="AL7" s="1170"/>
      <c r="AM7" s="1170"/>
      <c r="AN7" s="1170"/>
      <c r="AO7" s="1170"/>
      <c r="AP7" s="1170"/>
      <c r="AQ7" s="1738" t="str">
        <f>AF45</f>
        <v>0</v>
      </c>
      <c r="AR7" s="1738"/>
      <c r="AS7" s="1738"/>
      <c r="BI7" s="23"/>
    </row>
    <row r="8" spans="4:74" ht="8.1" customHeight="1" x14ac:dyDescent="0.3">
      <c r="D8" s="22"/>
      <c r="BI8" s="23"/>
    </row>
    <row r="9" spans="4:74" x14ac:dyDescent="0.3">
      <c r="D9" s="22"/>
      <c r="E9" s="1491" t="s">
        <v>486</v>
      </c>
      <c r="F9" s="1491"/>
      <c r="G9" s="1491"/>
      <c r="H9" s="1491"/>
      <c r="I9" s="1491"/>
      <c r="J9" s="1491"/>
      <c r="K9" s="1491"/>
      <c r="L9" s="1491"/>
      <c r="M9" s="1491"/>
      <c r="N9" s="1491"/>
      <c r="O9" s="1491"/>
      <c r="P9" s="1491"/>
      <c r="Q9" s="1491"/>
      <c r="R9" s="1491"/>
      <c r="S9" s="1491"/>
      <c r="T9" s="1491"/>
      <c r="U9" s="1491"/>
      <c r="V9" s="1491"/>
      <c r="W9" s="1491"/>
      <c r="AA9" s="1200"/>
      <c r="AB9" s="1201"/>
      <c r="AC9" s="1201"/>
      <c r="AD9" s="1342"/>
      <c r="AH9" s="1170" t="s">
        <v>485</v>
      </c>
      <c r="AI9" s="1170"/>
      <c r="AJ9" s="1170"/>
      <c r="AK9" s="1170"/>
      <c r="AL9" s="1170"/>
      <c r="AM9" s="1170"/>
      <c r="AN9" s="1170"/>
      <c r="AO9" s="1170"/>
      <c r="AP9" s="1170"/>
      <c r="AQ9" s="1738" t="str">
        <f>AP45</f>
        <v>0</v>
      </c>
      <c r="AR9" s="1738"/>
      <c r="AS9" s="1738"/>
      <c r="BI9" s="23"/>
    </row>
    <row r="10" spans="4:74" ht="8.1" customHeight="1" x14ac:dyDescent="0.3">
      <c r="D10" s="22"/>
      <c r="E10" s="113"/>
      <c r="F10" s="113"/>
      <c r="G10" s="113"/>
      <c r="H10" s="113"/>
      <c r="I10" s="113"/>
      <c r="J10" s="113"/>
      <c r="K10" s="113"/>
      <c r="L10" s="113"/>
      <c r="M10" s="113"/>
      <c r="N10" s="113"/>
      <c r="O10" s="113"/>
      <c r="P10" s="113"/>
      <c r="Q10" s="113"/>
      <c r="R10" s="113"/>
      <c r="S10" s="113"/>
      <c r="T10" s="113"/>
      <c r="U10" s="113"/>
      <c r="V10" s="113"/>
      <c r="W10" s="113"/>
      <c r="AA10" s="47"/>
      <c r="AB10" s="47"/>
      <c r="AC10" s="47"/>
      <c r="AD10" s="47"/>
      <c r="AH10" s="47"/>
      <c r="AI10" s="47"/>
      <c r="AJ10" s="47"/>
      <c r="AK10" s="47"/>
      <c r="AL10" s="47"/>
      <c r="AM10" s="47"/>
      <c r="AN10" s="47"/>
      <c r="AO10" s="47"/>
      <c r="AP10" s="47"/>
      <c r="AQ10" s="134"/>
      <c r="AR10" s="134"/>
      <c r="AS10" s="134"/>
      <c r="BI10" s="23"/>
    </row>
    <row r="11" spans="4:74" x14ac:dyDescent="0.3">
      <c r="D11" s="22"/>
      <c r="E11" s="113" t="s">
        <v>487</v>
      </c>
      <c r="F11" s="113"/>
      <c r="G11" s="113"/>
      <c r="H11" s="113"/>
      <c r="I11" s="113"/>
      <c r="J11" s="113"/>
      <c r="K11" s="113"/>
      <c r="L11" s="113"/>
      <c r="M11" s="113"/>
      <c r="N11" s="113"/>
      <c r="O11" s="113"/>
      <c r="P11" s="113"/>
      <c r="Q11" s="113"/>
      <c r="R11" s="113"/>
      <c r="S11" s="113"/>
      <c r="T11" s="113"/>
      <c r="U11" s="113"/>
      <c r="V11" s="113"/>
      <c r="W11" s="113"/>
      <c r="AA11" s="1200"/>
      <c r="AB11" s="1201"/>
      <c r="AC11" s="1201"/>
      <c r="AD11" s="1342"/>
      <c r="AH11" s="1143" t="s">
        <v>485</v>
      </c>
      <c r="AI11" s="1143"/>
      <c r="AJ11" s="1143"/>
      <c r="AK11" s="1143"/>
      <c r="AL11" s="1143"/>
      <c r="AM11" s="1143"/>
      <c r="AN11" s="1143"/>
      <c r="AO11" s="1143"/>
      <c r="AP11" s="1739"/>
      <c r="AQ11" s="1740" t="str">
        <f>BA45</f>
        <v>0</v>
      </c>
      <c r="AR11" s="1741"/>
      <c r="AS11" s="1742"/>
      <c r="BI11" s="23"/>
    </row>
    <row r="12" spans="4:74" ht="8.1" customHeight="1" x14ac:dyDescent="0.3">
      <c r="D12" s="22"/>
      <c r="E12" s="113"/>
      <c r="F12" s="113"/>
      <c r="G12" s="113"/>
      <c r="H12" s="113"/>
      <c r="I12" s="113"/>
      <c r="J12" s="113"/>
      <c r="K12" s="113"/>
      <c r="L12" s="113"/>
      <c r="M12" s="113"/>
      <c r="N12" s="113"/>
      <c r="O12" s="113"/>
      <c r="P12" s="113"/>
      <c r="Q12" s="113"/>
      <c r="R12" s="113"/>
      <c r="S12" s="113"/>
      <c r="T12" s="113"/>
      <c r="U12" s="113"/>
      <c r="V12" s="113"/>
      <c r="W12" s="113"/>
      <c r="Y12" s="47"/>
      <c r="Z12" s="47"/>
      <c r="AA12" s="47"/>
      <c r="AB12" s="47"/>
      <c r="BI12" s="23"/>
    </row>
    <row r="13" spans="4:74" ht="15" customHeight="1" x14ac:dyDescent="0.3">
      <c r="D13" s="22"/>
      <c r="E13" s="1205" t="s">
        <v>16</v>
      </c>
      <c r="F13" s="1205"/>
      <c r="G13" s="1205"/>
      <c r="H13" s="1205"/>
      <c r="I13" s="1205"/>
      <c r="J13" s="1205"/>
      <c r="K13" s="1205"/>
      <c r="L13" s="1205"/>
      <c r="M13" s="1205"/>
      <c r="N13" s="1205"/>
      <c r="O13" s="1205"/>
      <c r="P13" s="1205"/>
      <c r="Q13" s="1205"/>
      <c r="R13" s="1205"/>
      <c r="S13" s="1205"/>
      <c r="T13" s="1205"/>
      <c r="U13" s="1751" t="s">
        <v>488</v>
      </c>
      <c r="V13" s="1752"/>
      <c r="W13" s="1752"/>
      <c r="X13" s="1752"/>
      <c r="Y13" s="1752"/>
      <c r="Z13" s="1752"/>
      <c r="AA13" s="1752"/>
      <c r="AB13" s="1752"/>
      <c r="AC13" s="1752"/>
      <c r="AD13" s="1752"/>
      <c r="AE13" s="1753"/>
      <c r="AF13" s="1756" t="s">
        <v>489</v>
      </c>
      <c r="AG13" s="1757"/>
      <c r="AH13" s="1757"/>
      <c r="AI13" s="1757"/>
      <c r="AJ13" s="1757"/>
      <c r="AK13" s="1757"/>
      <c r="AL13" s="1757"/>
      <c r="AM13" s="1757"/>
      <c r="AN13" s="1757"/>
      <c r="AO13" s="1758"/>
      <c r="AP13" s="1756" t="s">
        <v>638</v>
      </c>
      <c r="AQ13" s="1757"/>
      <c r="AR13" s="1757"/>
      <c r="AS13" s="1757"/>
      <c r="AT13" s="1757"/>
      <c r="AU13" s="1757"/>
      <c r="AV13" s="1757"/>
      <c r="AW13" s="1757"/>
      <c r="AX13" s="1757"/>
      <c r="AY13" s="1757"/>
      <c r="AZ13" s="1757"/>
      <c r="BA13" s="1762" t="s">
        <v>490</v>
      </c>
      <c r="BB13" s="1763"/>
      <c r="BC13" s="1763"/>
      <c r="BD13" s="1763"/>
      <c r="BE13" s="1763"/>
      <c r="BF13" s="1763"/>
      <c r="BG13" s="1763"/>
      <c r="BH13" s="1764"/>
      <c r="BI13" s="23"/>
    </row>
    <row r="14" spans="4:74" x14ac:dyDescent="0.3">
      <c r="D14" s="22"/>
      <c r="E14" s="1205"/>
      <c r="F14" s="1205"/>
      <c r="G14" s="1205"/>
      <c r="H14" s="1205"/>
      <c r="I14" s="1205"/>
      <c r="J14" s="1205"/>
      <c r="K14" s="1205"/>
      <c r="L14" s="1205"/>
      <c r="M14" s="1205"/>
      <c r="N14" s="1205"/>
      <c r="O14" s="1205"/>
      <c r="P14" s="1205"/>
      <c r="Q14" s="1205"/>
      <c r="R14" s="1205"/>
      <c r="S14" s="1205"/>
      <c r="T14" s="1205"/>
      <c r="U14" s="1225"/>
      <c r="V14" s="1754"/>
      <c r="W14" s="1754"/>
      <c r="X14" s="1754"/>
      <c r="Y14" s="1754"/>
      <c r="Z14" s="1754"/>
      <c r="AA14" s="1754"/>
      <c r="AB14" s="1754"/>
      <c r="AC14" s="1754"/>
      <c r="AD14" s="1754"/>
      <c r="AE14" s="1755"/>
      <c r="AF14" s="1759"/>
      <c r="AG14" s="1760"/>
      <c r="AH14" s="1760"/>
      <c r="AI14" s="1760"/>
      <c r="AJ14" s="1760"/>
      <c r="AK14" s="1760"/>
      <c r="AL14" s="1760"/>
      <c r="AM14" s="1760"/>
      <c r="AN14" s="1760"/>
      <c r="AO14" s="1761"/>
      <c r="AP14" s="1759"/>
      <c r="AQ14" s="1760"/>
      <c r="AR14" s="1760"/>
      <c r="AS14" s="1760"/>
      <c r="AT14" s="1760"/>
      <c r="AU14" s="1760"/>
      <c r="AV14" s="1760"/>
      <c r="AW14" s="1760"/>
      <c r="AX14" s="1760"/>
      <c r="AY14" s="1760"/>
      <c r="AZ14" s="1760"/>
      <c r="BA14" s="1765"/>
      <c r="BB14" s="1766"/>
      <c r="BC14" s="1766"/>
      <c r="BD14" s="1766"/>
      <c r="BE14" s="1766"/>
      <c r="BF14" s="1766"/>
      <c r="BG14" s="1766"/>
      <c r="BH14" s="1767"/>
      <c r="BI14" s="23"/>
    </row>
    <row r="15" spans="4:74" x14ac:dyDescent="0.3">
      <c r="D15" s="22"/>
      <c r="E15" s="1184">
        <v>1</v>
      </c>
      <c r="F15" s="1184"/>
      <c r="G15" s="1749"/>
      <c r="H15" s="1749"/>
      <c r="I15" s="1749"/>
      <c r="J15" s="1749"/>
      <c r="K15" s="1749"/>
      <c r="L15" s="1749"/>
      <c r="M15" s="1749"/>
      <c r="N15" s="1749"/>
      <c r="O15" s="1749"/>
      <c r="P15" s="1749"/>
      <c r="Q15" s="1749"/>
      <c r="R15" s="1749"/>
      <c r="S15" s="1749"/>
      <c r="T15" s="1749"/>
      <c r="U15" s="1115"/>
      <c r="V15" s="1115"/>
      <c r="W15" s="1115"/>
      <c r="X15" s="1115"/>
      <c r="Y15" s="1115"/>
      <c r="Z15" s="1115"/>
      <c r="AA15" s="1115"/>
      <c r="AB15" s="1115"/>
      <c r="AC15" s="1115"/>
      <c r="AD15" s="1115"/>
      <c r="AE15" s="1115"/>
      <c r="AF15" s="1750"/>
      <c r="AG15" s="1750"/>
      <c r="AH15" s="1750"/>
      <c r="AI15" s="1750"/>
      <c r="AJ15" s="1750"/>
      <c r="AK15" s="1750"/>
      <c r="AL15" s="1750"/>
      <c r="AM15" s="1750"/>
      <c r="AN15" s="1750"/>
      <c r="AO15" s="1750"/>
      <c r="AP15" s="1750"/>
      <c r="AQ15" s="1750"/>
      <c r="AR15" s="1750"/>
      <c r="AS15" s="1750"/>
      <c r="AT15" s="1750"/>
      <c r="AU15" s="1750"/>
      <c r="AV15" s="1750"/>
      <c r="AW15" s="1750"/>
      <c r="AX15" s="1750"/>
      <c r="AY15" s="1750"/>
      <c r="AZ15" s="1750"/>
      <c r="BA15" s="1746"/>
      <c r="BB15" s="1747"/>
      <c r="BC15" s="1747"/>
      <c r="BD15" s="1747"/>
      <c r="BE15" s="1747"/>
      <c r="BF15" s="1747"/>
      <c r="BG15" s="1747"/>
      <c r="BH15" s="1748"/>
      <c r="BI15" s="23"/>
    </row>
    <row r="16" spans="4:74" ht="15.6" x14ac:dyDescent="0.3">
      <c r="D16" s="22"/>
      <c r="E16" s="1184">
        <f>E15+1</f>
        <v>2</v>
      </c>
      <c r="F16" s="1184"/>
      <c r="G16" s="1749"/>
      <c r="H16" s="1749"/>
      <c r="I16" s="1749"/>
      <c r="J16" s="1749"/>
      <c r="K16" s="1749"/>
      <c r="L16" s="1749"/>
      <c r="M16" s="1749"/>
      <c r="N16" s="1749"/>
      <c r="O16" s="1749"/>
      <c r="P16" s="1749"/>
      <c r="Q16" s="1749"/>
      <c r="R16" s="1749"/>
      <c r="S16" s="1749"/>
      <c r="T16" s="1749"/>
      <c r="U16" s="1115"/>
      <c r="V16" s="1115"/>
      <c r="W16" s="1115"/>
      <c r="X16" s="1115"/>
      <c r="Y16" s="1115"/>
      <c r="Z16" s="1115"/>
      <c r="AA16" s="1115"/>
      <c r="AB16" s="1115"/>
      <c r="AC16" s="1115"/>
      <c r="AD16" s="1115"/>
      <c r="AE16" s="1115"/>
      <c r="AF16" s="1750"/>
      <c r="AG16" s="1750"/>
      <c r="AH16" s="1750"/>
      <c r="AI16" s="1750"/>
      <c r="AJ16" s="1750"/>
      <c r="AK16" s="1750"/>
      <c r="AL16" s="1750"/>
      <c r="AM16" s="1750"/>
      <c r="AN16" s="1750"/>
      <c r="AO16" s="1750"/>
      <c r="AP16" s="1750"/>
      <c r="AQ16" s="1750"/>
      <c r="AR16" s="1750"/>
      <c r="AS16" s="1750"/>
      <c r="AT16" s="1750"/>
      <c r="AU16" s="1750"/>
      <c r="AV16" s="1750"/>
      <c r="AW16" s="1750"/>
      <c r="AX16" s="1750"/>
      <c r="AY16" s="1750"/>
      <c r="AZ16" s="1750"/>
      <c r="BA16" s="1746"/>
      <c r="BB16" s="1747"/>
      <c r="BC16" s="1747"/>
      <c r="BD16" s="1747"/>
      <c r="BE16" s="1747"/>
      <c r="BF16" s="1747"/>
      <c r="BG16" s="1747"/>
      <c r="BH16" s="1748"/>
      <c r="BI16" s="23"/>
      <c r="BO16" s="863" t="s">
        <v>242</v>
      </c>
      <c r="BP16" s="863"/>
      <c r="BQ16" s="863"/>
      <c r="BR16" s="863"/>
      <c r="BS16" s="863"/>
      <c r="BT16" s="863"/>
      <c r="BU16" s="863"/>
      <c r="BV16" s="863"/>
    </row>
    <row r="17" spans="4:80" x14ac:dyDescent="0.3">
      <c r="D17" s="22"/>
      <c r="E17" s="1184">
        <f t="shared" ref="E17:E41" si="0">E16+1</f>
        <v>3</v>
      </c>
      <c r="F17" s="1184"/>
      <c r="G17" s="1749"/>
      <c r="H17" s="1749"/>
      <c r="I17" s="1749"/>
      <c r="J17" s="1749"/>
      <c r="K17" s="1749"/>
      <c r="L17" s="1749"/>
      <c r="M17" s="1749"/>
      <c r="N17" s="1749"/>
      <c r="O17" s="1749"/>
      <c r="P17" s="1749"/>
      <c r="Q17" s="1749"/>
      <c r="R17" s="1749"/>
      <c r="S17" s="1749"/>
      <c r="T17" s="1749"/>
      <c r="U17" s="1115"/>
      <c r="V17" s="1115"/>
      <c r="W17" s="1115"/>
      <c r="X17" s="1115"/>
      <c r="Y17" s="1115"/>
      <c r="Z17" s="1115"/>
      <c r="AA17" s="1115"/>
      <c r="AB17" s="1115"/>
      <c r="AC17" s="1115"/>
      <c r="AD17" s="1115"/>
      <c r="AE17" s="1115"/>
      <c r="AF17" s="1750"/>
      <c r="AG17" s="1750"/>
      <c r="AH17" s="1750"/>
      <c r="AI17" s="1750"/>
      <c r="AJ17" s="1750"/>
      <c r="AK17" s="1750"/>
      <c r="AL17" s="1750"/>
      <c r="AM17" s="1750"/>
      <c r="AN17" s="1750"/>
      <c r="AO17" s="1750"/>
      <c r="AP17" s="1750"/>
      <c r="AQ17" s="1750"/>
      <c r="AR17" s="1750"/>
      <c r="AS17" s="1750"/>
      <c r="AT17" s="1750"/>
      <c r="AU17" s="1750"/>
      <c r="AV17" s="1750"/>
      <c r="AW17" s="1750"/>
      <c r="AX17" s="1750"/>
      <c r="AY17" s="1750"/>
      <c r="AZ17" s="1750"/>
      <c r="BA17" s="1746"/>
      <c r="BB17" s="1747"/>
      <c r="BC17" s="1747"/>
      <c r="BD17" s="1747"/>
      <c r="BE17" s="1747"/>
      <c r="BF17" s="1747"/>
      <c r="BG17" s="1747"/>
      <c r="BH17" s="1748"/>
      <c r="BI17" s="23"/>
      <c r="BR17" s="373"/>
      <c r="BS17" s="373"/>
      <c r="BT17" s="373"/>
      <c r="BU17" s="373"/>
      <c r="BV17" s="373"/>
      <c r="BW17" s="126"/>
      <c r="BX17" s="126" t="s">
        <v>491</v>
      </c>
      <c r="BY17" s="126">
        <v>17</v>
      </c>
      <c r="BZ17" s="126"/>
      <c r="CA17" s="126"/>
      <c r="CB17" s="126"/>
    </row>
    <row r="18" spans="4:80" x14ac:dyDescent="0.3">
      <c r="D18" s="22"/>
      <c r="E18" s="1184">
        <f t="shared" si="0"/>
        <v>4</v>
      </c>
      <c r="F18" s="1184"/>
      <c r="G18" s="1749"/>
      <c r="H18" s="1749"/>
      <c r="I18" s="1749"/>
      <c r="J18" s="1749"/>
      <c r="K18" s="1749"/>
      <c r="L18" s="1749"/>
      <c r="M18" s="1749"/>
      <c r="N18" s="1749"/>
      <c r="O18" s="1749"/>
      <c r="P18" s="1749"/>
      <c r="Q18" s="1749"/>
      <c r="R18" s="1749"/>
      <c r="S18" s="1749"/>
      <c r="T18" s="1749"/>
      <c r="U18" s="1115"/>
      <c r="V18" s="1115"/>
      <c r="W18" s="1115"/>
      <c r="X18" s="1115"/>
      <c r="Y18" s="1115"/>
      <c r="Z18" s="1115"/>
      <c r="AA18" s="1115"/>
      <c r="AB18" s="1115"/>
      <c r="AC18" s="1115"/>
      <c r="AD18" s="1115"/>
      <c r="AE18" s="1115"/>
      <c r="AF18" s="1750"/>
      <c r="AG18" s="1750"/>
      <c r="AH18" s="1750"/>
      <c r="AI18" s="1750"/>
      <c r="AJ18" s="1750"/>
      <c r="AK18" s="1750"/>
      <c r="AL18" s="1750"/>
      <c r="AM18" s="1750"/>
      <c r="AN18" s="1750"/>
      <c r="AO18" s="1750"/>
      <c r="AP18" s="1750"/>
      <c r="AQ18" s="1750"/>
      <c r="AR18" s="1750"/>
      <c r="AS18" s="1750"/>
      <c r="AT18" s="1750"/>
      <c r="AU18" s="1750"/>
      <c r="AV18" s="1750"/>
      <c r="AW18" s="1750"/>
      <c r="AX18" s="1750"/>
      <c r="AY18" s="1750"/>
      <c r="AZ18" s="1750"/>
      <c r="BA18" s="1746"/>
      <c r="BB18" s="1747"/>
      <c r="BC18" s="1747"/>
      <c r="BD18" s="1747"/>
      <c r="BE18" s="1747"/>
      <c r="BF18" s="1747"/>
      <c r="BG18" s="1747"/>
      <c r="BH18" s="1748"/>
      <c r="BI18" s="23"/>
      <c r="BR18" s="373"/>
      <c r="BS18" s="373"/>
      <c r="BT18" s="373"/>
      <c r="BU18" s="373"/>
      <c r="BV18" s="373"/>
      <c r="BW18" s="126"/>
      <c r="BX18" s="126" t="s">
        <v>492</v>
      </c>
      <c r="BY18" s="126">
        <v>18</v>
      </c>
      <c r="BZ18" s="126"/>
      <c r="CA18" s="126"/>
      <c r="CB18" s="126"/>
    </row>
    <row r="19" spans="4:80" x14ac:dyDescent="0.3">
      <c r="D19" s="22"/>
      <c r="E19" s="1184">
        <f t="shared" si="0"/>
        <v>5</v>
      </c>
      <c r="F19" s="1184"/>
      <c r="G19" s="1749"/>
      <c r="H19" s="1749"/>
      <c r="I19" s="1749"/>
      <c r="J19" s="1749"/>
      <c r="K19" s="1749"/>
      <c r="L19" s="1749"/>
      <c r="M19" s="1749"/>
      <c r="N19" s="1749"/>
      <c r="O19" s="1749"/>
      <c r="P19" s="1749"/>
      <c r="Q19" s="1749"/>
      <c r="R19" s="1749"/>
      <c r="S19" s="1749"/>
      <c r="T19" s="1749"/>
      <c r="U19" s="1115"/>
      <c r="V19" s="1115"/>
      <c r="W19" s="1115"/>
      <c r="X19" s="1115"/>
      <c r="Y19" s="1115"/>
      <c r="Z19" s="1115"/>
      <c r="AA19" s="1115"/>
      <c r="AB19" s="1115"/>
      <c r="AC19" s="1115"/>
      <c r="AD19" s="1115"/>
      <c r="AE19" s="1115"/>
      <c r="AF19" s="1750"/>
      <c r="AG19" s="1750"/>
      <c r="AH19" s="1750"/>
      <c r="AI19" s="1750"/>
      <c r="AJ19" s="1750"/>
      <c r="AK19" s="1750"/>
      <c r="AL19" s="1750"/>
      <c r="AM19" s="1750"/>
      <c r="AN19" s="1750"/>
      <c r="AO19" s="1750"/>
      <c r="AP19" s="1750"/>
      <c r="AQ19" s="1750"/>
      <c r="AR19" s="1750"/>
      <c r="AS19" s="1750"/>
      <c r="AT19" s="1750"/>
      <c r="AU19" s="1750"/>
      <c r="AV19" s="1750"/>
      <c r="AW19" s="1750"/>
      <c r="AX19" s="1750"/>
      <c r="AY19" s="1750"/>
      <c r="AZ19" s="1750"/>
      <c r="BA19" s="1746"/>
      <c r="BB19" s="1747"/>
      <c r="BC19" s="1747"/>
      <c r="BD19" s="1747"/>
      <c r="BE19" s="1747"/>
      <c r="BF19" s="1747"/>
      <c r="BG19" s="1747"/>
      <c r="BH19" s="1748"/>
      <c r="BI19" s="23"/>
      <c r="BR19" s="373"/>
      <c r="BS19" s="373"/>
      <c r="BT19" s="373"/>
      <c r="BU19" s="373"/>
      <c r="BV19" s="373"/>
      <c r="BW19" s="126"/>
      <c r="BX19" s="126" t="s">
        <v>493</v>
      </c>
      <c r="BY19" s="126">
        <v>19</v>
      </c>
      <c r="BZ19" s="126"/>
      <c r="CA19" s="126"/>
      <c r="CB19" s="126"/>
    </row>
    <row r="20" spans="4:80" x14ac:dyDescent="0.3">
      <c r="D20" s="22"/>
      <c r="E20" s="1184">
        <f t="shared" si="0"/>
        <v>6</v>
      </c>
      <c r="F20" s="1184"/>
      <c r="G20" s="1749"/>
      <c r="H20" s="1749"/>
      <c r="I20" s="1749"/>
      <c r="J20" s="1749"/>
      <c r="K20" s="1749"/>
      <c r="L20" s="1749"/>
      <c r="M20" s="1749"/>
      <c r="N20" s="1749"/>
      <c r="O20" s="1749"/>
      <c r="P20" s="1749"/>
      <c r="Q20" s="1749"/>
      <c r="R20" s="1749"/>
      <c r="S20" s="1749"/>
      <c r="T20" s="1749"/>
      <c r="U20" s="1115"/>
      <c r="V20" s="1115"/>
      <c r="W20" s="1115"/>
      <c r="X20" s="1115"/>
      <c r="Y20" s="1115"/>
      <c r="Z20" s="1115"/>
      <c r="AA20" s="1115"/>
      <c r="AB20" s="1115"/>
      <c r="AC20" s="1115"/>
      <c r="AD20" s="1115"/>
      <c r="AE20" s="1115"/>
      <c r="AF20" s="1750"/>
      <c r="AG20" s="1750"/>
      <c r="AH20" s="1750"/>
      <c r="AI20" s="1750"/>
      <c r="AJ20" s="1750"/>
      <c r="AK20" s="1750"/>
      <c r="AL20" s="1750"/>
      <c r="AM20" s="1750"/>
      <c r="AN20" s="1750"/>
      <c r="AO20" s="1750"/>
      <c r="AP20" s="1750"/>
      <c r="AQ20" s="1750"/>
      <c r="AR20" s="1750"/>
      <c r="AS20" s="1750"/>
      <c r="AT20" s="1750"/>
      <c r="AU20" s="1750"/>
      <c r="AV20" s="1750"/>
      <c r="AW20" s="1750"/>
      <c r="AX20" s="1750"/>
      <c r="AY20" s="1750"/>
      <c r="AZ20" s="1750"/>
      <c r="BA20" s="1746"/>
      <c r="BB20" s="1747"/>
      <c r="BC20" s="1747"/>
      <c r="BD20" s="1747"/>
      <c r="BE20" s="1747"/>
      <c r="BF20" s="1747"/>
      <c r="BG20" s="1747"/>
      <c r="BH20" s="1748"/>
      <c r="BI20" s="23"/>
      <c r="BR20" s="373"/>
      <c r="BS20" s="373"/>
      <c r="BT20" s="373"/>
      <c r="BU20" s="373"/>
      <c r="BV20" s="373"/>
      <c r="BW20" s="126"/>
      <c r="BX20" s="126" t="s">
        <v>795</v>
      </c>
      <c r="BY20" s="126">
        <v>20</v>
      </c>
      <c r="BZ20" s="126"/>
      <c r="CA20" s="126"/>
      <c r="CB20" s="126"/>
    </row>
    <row r="21" spans="4:80" x14ac:dyDescent="0.3">
      <c r="D21" s="22"/>
      <c r="E21" s="1184">
        <f t="shared" si="0"/>
        <v>7</v>
      </c>
      <c r="F21" s="1184"/>
      <c r="G21" s="1749"/>
      <c r="H21" s="1749"/>
      <c r="I21" s="1749"/>
      <c r="J21" s="1749"/>
      <c r="K21" s="1749"/>
      <c r="L21" s="1749"/>
      <c r="M21" s="1749"/>
      <c r="N21" s="1749"/>
      <c r="O21" s="1749"/>
      <c r="P21" s="1749"/>
      <c r="Q21" s="1749"/>
      <c r="R21" s="1749"/>
      <c r="S21" s="1749"/>
      <c r="T21" s="1749"/>
      <c r="U21" s="1115"/>
      <c r="V21" s="1115"/>
      <c r="W21" s="1115"/>
      <c r="X21" s="1115"/>
      <c r="Y21" s="1115"/>
      <c r="Z21" s="1115"/>
      <c r="AA21" s="1115"/>
      <c r="AB21" s="1115"/>
      <c r="AC21" s="1115"/>
      <c r="AD21" s="1115"/>
      <c r="AE21" s="1115"/>
      <c r="AF21" s="1750"/>
      <c r="AG21" s="1750"/>
      <c r="AH21" s="1750"/>
      <c r="AI21" s="1750"/>
      <c r="AJ21" s="1750"/>
      <c r="AK21" s="1750"/>
      <c r="AL21" s="1750"/>
      <c r="AM21" s="1750"/>
      <c r="AN21" s="1750"/>
      <c r="AO21" s="1750"/>
      <c r="AP21" s="1750"/>
      <c r="AQ21" s="1750"/>
      <c r="AR21" s="1750"/>
      <c r="AS21" s="1750"/>
      <c r="AT21" s="1750"/>
      <c r="AU21" s="1750"/>
      <c r="AV21" s="1750"/>
      <c r="AW21" s="1750"/>
      <c r="AX21" s="1750"/>
      <c r="AY21" s="1750"/>
      <c r="AZ21" s="1750"/>
      <c r="BA21" s="1746"/>
      <c r="BB21" s="1747"/>
      <c r="BC21" s="1747"/>
      <c r="BD21" s="1747"/>
      <c r="BE21" s="1747"/>
      <c r="BF21" s="1747"/>
      <c r="BG21" s="1747"/>
      <c r="BH21" s="1748"/>
      <c r="BI21" s="23"/>
      <c r="BR21" s="373"/>
      <c r="BS21" s="373"/>
      <c r="BT21" s="373"/>
      <c r="BU21" s="373"/>
      <c r="BV21" s="373"/>
      <c r="BW21" s="126"/>
      <c r="BX21" s="126" t="s">
        <v>796</v>
      </c>
      <c r="BY21" s="126">
        <v>21</v>
      </c>
      <c r="BZ21" s="126"/>
      <c r="CA21" s="126"/>
      <c r="CB21" s="126"/>
    </row>
    <row r="22" spans="4:80" x14ac:dyDescent="0.3">
      <c r="D22" s="22"/>
      <c r="E22" s="1184">
        <f t="shared" si="0"/>
        <v>8</v>
      </c>
      <c r="F22" s="1184"/>
      <c r="G22" s="1749"/>
      <c r="H22" s="1749"/>
      <c r="I22" s="1749"/>
      <c r="J22" s="1749"/>
      <c r="K22" s="1749"/>
      <c r="L22" s="1749"/>
      <c r="M22" s="1749"/>
      <c r="N22" s="1749"/>
      <c r="O22" s="1749"/>
      <c r="P22" s="1749"/>
      <c r="Q22" s="1749"/>
      <c r="R22" s="1749"/>
      <c r="S22" s="1749"/>
      <c r="T22" s="1749"/>
      <c r="U22" s="1115"/>
      <c r="V22" s="1115"/>
      <c r="W22" s="1115"/>
      <c r="X22" s="1115"/>
      <c r="Y22" s="1115"/>
      <c r="Z22" s="1115"/>
      <c r="AA22" s="1115"/>
      <c r="AB22" s="1115"/>
      <c r="AC22" s="1115"/>
      <c r="AD22" s="1115"/>
      <c r="AE22" s="1115"/>
      <c r="AF22" s="1750"/>
      <c r="AG22" s="1750"/>
      <c r="AH22" s="1750"/>
      <c r="AI22" s="1750"/>
      <c r="AJ22" s="1750"/>
      <c r="AK22" s="1750"/>
      <c r="AL22" s="1750"/>
      <c r="AM22" s="1750"/>
      <c r="AN22" s="1750"/>
      <c r="AO22" s="1750"/>
      <c r="AP22" s="1750"/>
      <c r="AQ22" s="1750"/>
      <c r="AR22" s="1750"/>
      <c r="AS22" s="1750"/>
      <c r="AT22" s="1750"/>
      <c r="AU22" s="1750"/>
      <c r="AV22" s="1750"/>
      <c r="AW22" s="1750"/>
      <c r="AX22" s="1750"/>
      <c r="AY22" s="1750"/>
      <c r="AZ22" s="1750"/>
      <c r="BA22" s="1746"/>
      <c r="BB22" s="1747"/>
      <c r="BC22" s="1747"/>
      <c r="BD22" s="1747"/>
      <c r="BE22" s="1747"/>
      <c r="BF22" s="1747"/>
      <c r="BG22" s="1747"/>
      <c r="BH22" s="1748"/>
      <c r="BI22" s="23"/>
      <c r="BR22" s="373"/>
      <c r="BS22" s="373"/>
      <c r="BT22" s="373"/>
      <c r="BU22" s="373"/>
      <c r="BV22" s="373"/>
      <c r="BW22" s="126"/>
      <c r="BX22" s="126" t="s">
        <v>1051</v>
      </c>
      <c r="BY22" s="126">
        <v>22</v>
      </c>
      <c r="BZ22" s="126"/>
      <c r="CA22" s="126"/>
      <c r="CB22" s="126"/>
    </row>
    <row r="23" spans="4:80" x14ac:dyDescent="0.3">
      <c r="D23" s="22"/>
      <c r="E23" s="1184">
        <f t="shared" si="0"/>
        <v>9</v>
      </c>
      <c r="F23" s="1184"/>
      <c r="G23" s="1749"/>
      <c r="H23" s="1749"/>
      <c r="I23" s="1749"/>
      <c r="J23" s="1749"/>
      <c r="K23" s="1749"/>
      <c r="L23" s="1749"/>
      <c r="M23" s="1749"/>
      <c r="N23" s="1749"/>
      <c r="O23" s="1749"/>
      <c r="P23" s="1749"/>
      <c r="Q23" s="1749"/>
      <c r="R23" s="1749"/>
      <c r="S23" s="1749"/>
      <c r="T23" s="1749"/>
      <c r="U23" s="1115"/>
      <c r="V23" s="1115"/>
      <c r="W23" s="1115"/>
      <c r="X23" s="1115"/>
      <c r="Y23" s="1115"/>
      <c r="Z23" s="1115"/>
      <c r="AA23" s="1115"/>
      <c r="AB23" s="1115"/>
      <c r="AC23" s="1115"/>
      <c r="AD23" s="1115"/>
      <c r="AE23" s="1115"/>
      <c r="AF23" s="1750"/>
      <c r="AG23" s="1750"/>
      <c r="AH23" s="1750"/>
      <c r="AI23" s="1750"/>
      <c r="AJ23" s="1750"/>
      <c r="AK23" s="1750"/>
      <c r="AL23" s="1750"/>
      <c r="AM23" s="1750"/>
      <c r="AN23" s="1750"/>
      <c r="AO23" s="1750"/>
      <c r="AP23" s="1750"/>
      <c r="AQ23" s="1750"/>
      <c r="AR23" s="1750"/>
      <c r="AS23" s="1750"/>
      <c r="AT23" s="1750"/>
      <c r="AU23" s="1750"/>
      <c r="AV23" s="1750"/>
      <c r="AW23" s="1750"/>
      <c r="AX23" s="1750"/>
      <c r="AY23" s="1750"/>
      <c r="AZ23" s="1750"/>
      <c r="BA23" s="1746"/>
      <c r="BB23" s="1747"/>
      <c r="BC23" s="1747"/>
      <c r="BD23" s="1747"/>
      <c r="BE23" s="1747"/>
      <c r="BF23" s="1747"/>
      <c r="BG23" s="1747"/>
      <c r="BH23" s="1748"/>
      <c r="BI23" s="23"/>
      <c r="BR23" s="373"/>
      <c r="BS23" s="373"/>
      <c r="BT23" s="373"/>
      <c r="BU23" s="373"/>
      <c r="BV23" s="373"/>
      <c r="BW23" s="126"/>
      <c r="BX23" s="126" t="s">
        <v>494</v>
      </c>
      <c r="BY23" s="126">
        <v>23</v>
      </c>
      <c r="BZ23" s="126"/>
      <c r="CA23" s="126"/>
      <c r="CB23" s="126"/>
    </row>
    <row r="24" spans="4:80" x14ac:dyDescent="0.3">
      <c r="D24" s="22"/>
      <c r="E24" s="1184">
        <f t="shared" si="0"/>
        <v>10</v>
      </c>
      <c r="F24" s="1184"/>
      <c r="G24" s="1749"/>
      <c r="H24" s="1749"/>
      <c r="I24" s="1749"/>
      <c r="J24" s="1749"/>
      <c r="K24" s="1749"/>
      <c r="L24" s="1749"/>
      <c r="M24" s="1749"/>
      <c r="N24" s="1749"/>
      <c r="O24" s="1749"/>
      <c r="P24" s="1749"/>
      <c r="Q24" s="1749"/>
      <c r="R24" s="1749"/>
      <c r="S24" s="1749"/>
      <c r="T24" s="1749"/>
      <c r="U24" s="1115"/>
      <c r="V24" s="1115"/>
      <c r="W24" s="1115"/>
      <c r="X24" s="1115"/>
      <c r="Y24" s="1115"/>
      <c r="Z24" s="1115"/>
      <c r="AA24" s="1115"/>
      <c r="AB24" s="1115"/>
      <c r="AC24" s="1115"/>
      <c r="AD24" s="1115"/>
      <c r="AE24" s="1115"/>
      <c r="AF24" s="1750"/>
      <c r="AG24" s="1750"/>
      <c r="AH24" s="1750"/>
      <c r="AI24" s="1750"/>
      <c r="AJ24" s="1750"/>
      <c r="AK24" s="1750"/>
      <c r="AL24" s="1750"/>
      <c r="AM24" s="1750"/>
      <c r="AN24" s="1750"/>
      <c r="AO24" s="1750"/>
      <c r="AP24" s="1750"/>
      <c r="AQ24" s="1750"/>
      <c r="AR24" s="1750"/>
      <c r="AS24" s="1750"/>
      <c r="AT24" s="1750"/>
      <c r="AU24" s="1750"/>
      <c r="AV24" s="1750"/>
      <c r="AW24" s="1750"/>
      <c r="AX24" s="1750"/>
      <c r="AY24" s="1750"/>
      <c r="AZ24" s="1750"/>
      <c r="BA24" s="1746"/>
      <c r="BB24" s="1747"/>
      <c r="BC24" s="1747"/>
      <c r="BD24" s="1747"/>
      <c r="BE24" s="1747"/>
      <c r="BF24" s="1747"/>
      <c r="BG24" s="1747"/>
      <c r="BH24" s="1748"/>
      <c r="BI24" s="23"/>
      <c r="BR24" s="373"/>
      <c r="BS24" s="373"/>
      <c r="BT24" s="373"/>
      <c r="BU24" s="373"/>
      <c r="BV24" s="373"/>
      <c r="BW24" s="126"/>
      <c r="BX24" s="126"/>
      <c r="BY24" s="126"/>
      <c r="BZ24" s="126"/>
      <c r="CA24" s="126"/>
      <c r="CB24" s="126"/>
    </row>
    <row r="25" spans="4:80" x14ac:dyDescent="0.3">
      <c r="D25" s="22"/>
      <c r="E25" s="1184">
        <f t="shared" si="0"/>
        <v>11</v>
      </c>
      <c r="F25" s="1184"/>
      <c r="G25" s="1749"/>
      <c r="H25" s="1749"/>
      <c r="I25" s="1749"/>
      <c r="J25" s="1749"/>
      <c r="K25" s="1749"/>
      <c r="L25" s="1749"/>
      <c r="M25" s="1749"/>
      <c r="N25" s="1749"/>
      <c r="O25" s="1749"/>
      <c r="P25" s="1749"/>
      <c r="Q25" s="1749"/>
      <c r="R25" s="1749"/>
      <c r="S25" s="1749"/>
      <c r="T25" s="1749"/>
      <c r="U25" s="1115"/>
      <c r="V25" s="1115"/>
      <c r="W25" s="1115"/>
      <c r="X25" s="1115"/>
      <c r="Y25" s="1115"/>
      <c r="Z25" s="1115"/>
      <c r="AA25" s="1115"/>
      <c r="AB25" s="1115"/>
      <c r="AC25" s="1115"/>
      <c r="AD25" s="1115"/>
      <c r="AE25" s="1115"/>
      <c r="AF25" s="1750"/>
      <c r="AG25" s="1750"/>
      <c r="AH25" s="1750"/>
      <c r="AI25" s="1750"/>
      <c r="AJ25" s="1750"/>
      <c r="AK25" s="1750"/>
      <c r="AL25" s="1750"/>
      <c r="AM25" s="1750"/>
      <c r="AN25" s="1750"/>
      <c r="AO25" s="1750"/>
      <c r="AP25" s="1750"/>
      <c r="AQ25" s="1750"/>
      <c r="AR25" s="1750"/>
      <c r="AS25" s="1750"/>
      <c r="AT25" s="1750"/>
      <c r="AU25" s="1750"/>
      <c r="AV25" s="1750"/>
      <c r="AW25" s="1750"/>
      <c r="AX25" s="1750"/>
      <c r="AY25" s="1750"/>
      <c r="AZ25" s="1750"/>
      <c r="BA25" s="1746"/>
      <c r="BB25" s="1747"/>
      <c r="BC25" s="1747"/>
      <c r="BD25" s="1747"/>
      <c r="BE25" s="1747"/>
      <c r="BF25" s="1747"/>
      <c r="BG25" s="1747"/>
      <c r="BH25" s="1748"/>
      <c r="BI25" s="23"/>
      <c r="BR25" s="126"/>
      <c r="BS25" s="126"/>
      <c r="BT25" s="126"/>
      <c r="BU25" s="126"/>
      <c r="BV25" s="126"/>
      <c r="BW25" s="126"/>
      <c r="BX25" s="126"/>
      <c r="BY25" s="126"/>
      <c r="BZ25" s="126"/>
      <c r="CA25" s="126"/>
      <c r="CB25" s="126"/>
    </row>
    <row r="26" spans="4:80" x14ac:dyDescent="0.3">
      <c r="D26" s="22"/>
      <c r="E26" s="1184">
        <f t="shared" si="0"/>
        <v>12</v>
      </c>
      <c r="F26" s="1184"/>
      <c r="G26" s="1749"/>
      <c r="H26" s="1749"/>
      <c r="I26" s="1749"/>
      <c r="J26" s="1749"/>
      <c r="K26" s="1749"/>
      <c r="L26" s="1749"/>
      <c r="M26" s="1749"/>
      <c r="N26" s="1749"/>
      <c r="O26" s="1749"/>
      <c r="P26" s="1749"/>
      <c r="Q26" s="1749"/>
      <c r="R26" s="1749"/>
      <c r="S26" s="1749"/>
      <c r="T26" s="1749"/>
      <c r="U26" s="1115"/>
      <c r="V26" s="1115"/>
      <c r="W26" s="1115"/>
      <c r="X26" s="1115"/>
      <c r="Y26" s="1115"/>
      <c r="Z26" s="1115"/>
      <c r="AA26" s="1115"/>
      <c r="AB26" s="1115"/>
      <c r="AC26" s="1115"/>
      <c r="AD26" s="1115"/>
      <c r="AE26" s="1115"/>
      <c r="AF26" s="1750"/>
      <c r="AG26" s="1750"/>
      <c r="AH26" s="1750"/>
      <c r="AI26" s="1750"/>
      <c r="AJ26" s="1750"/>
      <c r="AK26" s="1750"/>
      <c r="AL26" s="1750"/>
      <c r="AM26" s="1750"/>
      <c r="AN26" s="1750"/>
      <c r="AO26" s="1750"/>
      <c r="AP26" s="1750"/>
      <c r="AQ26" s="1750"/>
      <c r="AR26" s="1750"/>
      <c r="AS26" s="1750"/>
      <c r="AT26" s="1750"/>
      <c r="AU26" s="1750"/>
      <c r="AV26" s="1750"/>
      <c r="AW26" s="1750"/>
      <c r="AX26" s="1750"/>
      <c r="AY26" s="1750"/>
      <c r="AZ26" s="1750"/>
      <c r="BA26" s="1746"/>
      <c r="BB26" s="1747"/>
      <c r="BC26" s="1747"/>
      <c r="BD26" s="1747"/>
      <c r="BE26" s="1747"/>
      <c r="BF26" s="1747"/>
      <c r="BG26" s="1747"/>
      <c r="BH26" s="1748"/>
      <c r="BI26" s="23"/>
      <c r="BR26" s="126"/>
      <c r="BS26" s="126"/>
      <c r="BT26" s="126"/>
      <c r="BU26" s="126"/>
      <c r="BV26" s="126"/>
      <c r="BW26" s="126"/>
      <c r="BX26" s="126"/>
      <c r="BY26" s="126"/>
      <c r="BZ26" s="126"/>
      <c r="CA26" s="126"/>
      <c r="CB26" s="126"/>
    </row>
    <row r="27" spans="4:80" x14ac:dyDescent="0.3">
      <c r="D27" s="22"/>
      <c r="E27" s="1184">
        <f t="shared" si="0"/>
        <v>13</v>
      </c>
      <c r="F27" s="1184"/>
      <c r="G27" s="1749"/>
      <c r="H27" s="1749"/>
      <c r="I27" s="1749"/>
      <c r="J27" s="1749"/>
      <c r="K27" s="1749"/>
      <c r="L27" s="1749"/>
      <c r="M27" s="1749"/>
      <c r="N27" s="1749"/>
      <c r="O27" s="1749"/>
      <c r="P27" s="1749"/>
      <c r="Q27" s="1749"/>
      <c r="R27" s="1749"/>
      <c r="S27" s="1749"/>
      <c r="T27" s="1749"/>
      <c r="U27" s="1115"/>
      <c r="V27" s="1115"/>
      <c r="W27" s="1115"/>
      <c r="X27" s="1115"/>
      <c r="Y27" s="1115"/>
      <c r="Z27" s="1115"/>
      <c r="AA27" s="1115"/>
      <c r="AB27" s="1115"/>
      <c r="AC27" s="1115"/>
      <c r="AD27" s="1115"/>
      <c r="AE27" s="1115"/>
      <c r="AF27" s="1750"/>
      <c r="AG27" s="1750"/>
      <c r="AH27" s="1750"/>
      <c r="AI27" s="1750"/>
      <c r="AJ27" s="1750"/>
      <c r="AK27" s="1750"/>
      <c r="AL27" s="1750"/>
      <c r="AM27" s="1750"/>
      <c r="AN27" s="1750"/>
      <c r="AO27" s="1750"/>
      <c r="AP27" s="1750"/>
      <c r="AQ27" s="1750"/>
      <c r="AR27" s="1750"/>
      <c r="AS27" s="1750"/>
      <c r="AT27" s="1750"/>
      <c r="AU27" s="1750"/>
      <c r="AV27" s="1750"/>
      <c r="AW27" s="1750"/>
      <c r="AX27" s="1750"/>
      <c r="AY27" s="1750"/>
      <c r="AZ27" s="1750"/>
      <c r="BA27" s="1746"/>
      <c r="BB27" s="1747"/>
      <c r="BC27" s="1747"/>
      <c r="BD27" s="1747"/>
      <c r="BE27" s="1747"/>
      <c r="BF27" s="1747"/>
      <c r="BG27" s="1747"/>
      <c r="BH27" s="1748"/>
      <c r="BI27" s="23"/>
      <c r="BR27" s="126"/>
      <c r="BS27" s="126"/>
      <c r="BT27" s="126"/>
      <c r="BU27" s="126"/>
      <c r="BV27" s="126"/>
      <c r="BW27" s="126"/>
      <c r="BX27" s="126"/>
      <c r="BY27" s="126"/>
      <c r="BZ27" s="126"/>
      <c r="CA27" s="126"/>
      <c r="CB27" s="126"/>
    </row>
    <row r="28" spans="4:80" x14ac:dyDescent="0.3">
      <c r="D28" s="22"/>
      <c r="E28" s="1184">
        <f t="shared" si="0"/>
        <v>14</v>
      </c>
      <c r="F28" s="1184"/>
      <c r="G28" s="1749"/>
      <c r="H28" s="1749"/>
      <c r="I28" s="1749"/>
      <c r="J28" s="1749"/>
      <c r="K28" s="1749"/>
      <c r="L28" s="1749"/>
      <c r="M28" s="1749"/>
      <c r="N28" s="1749"/>
      <c r="O28" s="1749"/>
      <c r="P28" s="1749"/>
      <c r="Q28" s="1749"/>
      <c r="R28" s="1749"/>
      <c r="S28" s="1749"/>
      <c r="T28" s="1749"/>
      <c r="U28" s="1115"/>
      <c r="V28" s="1115"/>
      <c r="W28" s="1115"/>
      <c r="X28" s="1115"/>
      <c r="Y28" s="1115"/>
      <c r="Z28" s="1115"/>
      <c r="AA28" s="1115"/>
      <c r="AB28" s="1115"/>
      <c r="AC28" s="1115"/>
      <c r="AD28" s="1115"/>
      <c r="AE28" s="1115"/>
      <c r="AF28" s="1750"/>
      <c r="AG28" s="1750"/>
      <c r="AH28" s="1750"/>
      <c r="AI28" s="1750"/>
      <c r="AJ28" s="1750"/>
      <c r="AK28" s="1750"/>
      <c r="AL28" s="1750"/>
      <c r="AM28" s="1750"/>
      <c r="AN28" s="1750"/>
      <c r="AO28" s="1750"/>
      <c r="AP28" s="1750"/>
      <c r="AQ28" s="1750"/>
      <c r="AR28" s="1750"/>
      <c r="AS28" s="1750"/>
      <c r="AT28" s="1750"/>
      <c r="AU28" s="1750"/>
      <c r="AV28" s="1750"/>
      <c r="AW28" s="1750"/>
      <c r="AX28" s="1750"/>
      <c r="AY28" s="1750"/>
      <c r="AZ28" s="1750"/>
      <c r="BA28" s="1746"/>
      <c r="BB28" s="1747"/>
      <c r="BC28" s="1747"/>
      <c r="BD28" s="1747"/>
      <c r="BE28" s="1747"/>
      <c r="BF28" s="1747"/>
      <c r="BG28" s="1747"/>
      <c r="BH28" s="1748"/>
      <c r="BI28" s="23"/>
    </row>
    <row r="29" spans="4:80" x14ac:dyDescent="0.3">
      <c r="D29" s="22"/>
      <c r="E29" s="1184">
        <f t="shared" si="0"/>
        <v>15</v>
      </c>
      <c r="F29" s="1184"/>
      <c r="G29" s="1749"/>
      <c r="H29" s="1749"/>
      <c r="I29" s="1749"/>
      <c r="J29" s="1749"/>
      <c r="K29" s="1749"/>
      <c r="L29" s="1749"/>
      <c r="M29" s="1749"/>
      <c r="N29" s="1749"/>
      <c r="O29" s="1749"/>
      <c r="P29" s="1749"/>
      <c r="Q29" s="1749"/>
      <c r="R29" s="1749"/>
      <c r="S29" s="1749"/>
      <c r="T29" s="1749"/>
      <c r="U29" s="1115"/>
      <c r="V29" s="1115"/>
      <c r="W29" s="1115"/>
      <c r="X29" s="1115"/>
      <c r="Y29" s="1115"/>
      <c r="Z29" s="1115"/>
      <c r="AA29" s="1115"/>
      <c r="AB29" s="1115"/>
      <c r="AC29" s="1115"/>
      <c r="AD29" s="1115"/>
      <c r="AE29" s="1115"/>
      <c r="AF29" s="1750"/>
      <c r="AG29" s="1750"/>
      <c r="AH29" s="1750"/>
      <c r="AI29" s="1750"/>
      <c r="AJ29" s="1750"/>
      <c r="AK29" s="1750"/>
      <c r="AL29" s="1750"/>
      <c r="AM29" s="1750"/>
      <c r="AN29" s="1750"/>
      <c r="AO29" s="1750"/>
      <c r="AP29" s="1750"/>
      <c r="AQ29" s="1750"/>
      <c r="AR29" s="1750"/>
      <c r="AS29" s="1750"/>
      <c r="AT29" s="1750"/>
      <c r="AU29" s="1750"/>
      <c r="AV29" s="1750"/>
      <c r="AW29" s="1750"/>
      <c r="AX29" s="1750"/>
      <c r="AY29" s="1750"/>
      <c r="AZ29" s="1750"/>
      <c r="BA29" s="1746"/>
      <c r="BB29" s="1747"/>
      <c r="BC29" s="1747"/>
      <c r="BD29" s="1747"/>
      <c r="BE29" s="1747"/>
      <c r="BF29" s="1747"/>
      <c r="BG29" s="1747"/>
      <c r="BH29" s="1748"/>
      <c r="BI29" s="23"/>
    </row>
    <row r="30" spans="4:80" x14ac:dyDescent="0.3">
      <c r="D30" s="22"/>
      <c r="E30" s="1184">
        <f t="shared" si="0"/>
        <v>16</v>
      </c>
      <c r="F30" s="1184"/>
      <c r="G30" s="1749"/>
      <c r="H30" s="1749"/>
      <c r="I30" s="1749"/>
      <c r="J30" s="1749"/>
      <c r="K30" s="1749"/>
      <c r="L30" s="1749"/>
      <c r="M30" s="1749"/>
      <c r="N30" s="1749"/>
      <c r="O30" s="1749"/>
      <c r="P30" s="1749"/>
      <c r="Q30" s="1749"/>
      <c r="R30" s="1749"/>
      <c r="S30" s="1749"/>
      <c r="T30" s="1749"/>
      <c r="U30" s="1115"/>
      <c r="V30" s="1115"/>
      <c r="W30" s="1115"/>
      <c r="X30" s="1115"/>
      <c r="Y30" s="1115"/>
      <c r="Z30" s="1115"/>
      <c r="AA30" s="1115"/>
      <c r="AB30" s="1115"/>
      <c r="AC30" s="1115"/>
      <c r="AD30" s="1115"/>
      <c r="AE30" s="1115"/>
      <c r="AF30" s="1750"/>
      <c r="AG30" s="1750"/>
      <c r="AH30" s="1750"/>
      <c r="AI30" s="1750"/>
      <c r="AJ30" s="1750"/>
      <c r="AK30" s="1750"/>
      <c r="AL30" s="1750"/>
      <c r="AM30" s="1750"/>
      <c r="AN30" s="1750"/>
      <c r="AO30" s="1750"/>
      <c r="AP30" s="1750"/>
      <c r="AQ30" s="1750"/>
      <c r="AR30" s="1750"/>
      <c r="AS30" s="1750"/>
      <c r="AT30" s="1750"/>
      <c r="AU30" s="1750"/>
      <c r="AV30" s="1750"/>
      <c r="AW30" s="1750"/>
      <c r="AX30" s="1750"/>
      <c r="AY30" s="1750"/>
      <c r="AZ30" s="1750"/>
      <c r="BA30" s="1746"/>
      <c r="BB30" s="1747"/>
      <c r="BC30" s="1747"/>
      <c r="BD30" s="1747"/>
      <c r="BE30" s="1747"/>
      <c r="BF30" s="1747"/>
      <c r="BG30" s="1747"/>
      <c r="BH30" s="1748"/>
      <c r="BI30" s="23"/>
    </row>
    <row r="31" spans="4:80" x14ac:dyDescent="0.3">
      <c r="D31" s="22"/>
      <c r="E31" s="1184">
        <f t="shared" si="0"/>
        <v>17</v>
      </c>
      <c r="F31" s="1184"/>
      <c r="G31" s="1749"/>
      <c r="H31" s="1749"/>
      <c r="I31" s="1749"/>
      <c r="J31" s="1749"/>
      <c r="K31" s="1749"/>
      <c r="L31" s="1749"/>
      <c r="M31" s="1749"/>
      <c r="N31" s="1749"/>
      <c r="O31" s="1749"/>
      <c r="P31" s="1749"/>
      <c r="Q31" s="1749"/>
      <c r="R31" s="1749"/>
      <c r="S31" s="1749"/>
      <c r="T31" s="1749"/>
      <c r="U31" s="1115"/>
      <c r="V31" s="1115"/>
      <c r="W31" s="1115"/>
      <c r="X31" s="1115"/>
      <c r="Y31" s="1115"/>
      <c r="Z31" s="1115"/>
      <c r="AA31" s="1115"/>
      <c r="AB31" s="1115"/>
      <c r="AC31" s="1115"/>
      <c r="AD31" s="1115"/>
      <c r="AE31" s="1115"/>
      <c r="AF31" s="1750"/>
      <c r="AG31" s="1750"/>
      <c r="AH31" s="1750"/>
      <c r="AI31" s="1750"/>
      <c r="AJ31" s="1750"/>
      <c r="AK31" s="1750"/>
      <c r="AL31" s="1750"/>
      <c r="AM31" s="1750"/>
      <c r="AN31" s="1750"/>
      <c r="AO31" s="1750"/>
      <c r="AP31" s="1750"/>
      <c r="AQ31" s="1750"/>
      <c r="AR31" s="1750"/>
      <c r="AS31" s="1750"/>
      <c r="AT31" s="1750"/>
      <c r="AU31" s="1750"/>
      <c r="AV31" s="1750"/>
      <c r="AW31" s="1750"/>
      <c r="AX31" s="1750"/>
      <c r="AY31" s="1750"/>
      <c r="AZ31" s="1750"/>
      <c r="BA31" s="1746"/>
      <c r="BB31" s="1747"/>
      <c r="BC31" s="1747"/>
      <c r="BD31" s="1747"/>
      <c r="BE31" s="1747"/>
      <c r="BF31" s="1747"/>
      <c r="BG31" s="1747"/>
      <c r="BH31" s="1748"/>
      <c r="BI31" s="23"/>
    </row>
    <row r="32" spans="4:80" x14ac:dyDescent="0.3">
      <c r="D32" s="22"/>
      <c r="E32" s="1184">
        <f t="shared" si="0"/>
        <v>18</v>
      </c>
      <c r="F32" s="1184"/>
      <c r="G32" s="1749"/>
      <c r="H32" s="1749"/>
      <c r="I32" s="1749"/>
      <c r="J32" s="1749"/>
      <c r="K32" s="1749"/>
      <c r="L32" s="1749"/>
      <c r="M32" s="1749"/>
      <c r="N32" s="1749"/>
      <c r="O32" s="1749"/>
      <c r="P32" s="1749"/>
      <c r="Q32" s="1749"/>
      <c r="R32" s="1749"/>
      <c r="S32" s="1749"/>
      <c r="T32" s="1749"/>
      <c r="U32" s="1115"/>
      <c r="V32" s="1115"/>
      <c r="W32" s="1115"/>
      <c r="X32" s="1115"/>
      <c r="Y32" s="1115"/>
      <c r="Z32" s="1115"/>
      <c r="AA32" s="1115"/>
      <c r="AB32" s="1115"/>
      <c r="AC32" s="1115"/>
      <c r="AD32" s="1115"/>
      <c r="AE32" s="1115"/>
      <c r="AF32" s="1750"/>
      <c r="AG32" s="1750"/>
      <c r="AH32" s="1750"/>
      <c r="AI32" s="1750"/>
      <c r="AJ32" s="1750"/>
      <c r="AK32" s="1750"/>
      <c r="AL32" s="1750"/>
      <c r="AM32" s="1750"/>
      <c r="AN32" s="1750"/>
      <c r="AO32" s="1750"/>
      <c r="AP32" s="1750"/>
      <c r="AQ32" s="1750"/>
      <c r="AR32" s="1750"/>
      <c r="AS32" s="1750"/>
      <c r="AT32" s="1750"/>
      <c r="AU32" s="1750"/>
      <c r="AV32" s="1750"/>
      <c r="AW32" s="1750"/>
      <c r="AX32" s="1750"/>
      <c r="AY32" s="1750"/>
      <c r="AZ32" s="1750"/>
      <c r="BA32" s="1746"/>
      <c r="BB32" s="1747"/>
      <c r="BC32" s="1747"/>
      <c r="BD32" s="1747"/>
      <c r="BE32" s="1747"/>
      <c r="BF32" s="1747"/>
      <c r="BG32" s="1747"/>
      <c r="BH32" s="1748"/>
      <c r="BI32" s="23"/>
    </row>
    <row r="33" spans="4:61" x14ac:dyDescent="0.3">
      <c r="D33" s="22"/>
      <c r="E33" s="1184">
        <f t="shared" si="0"/>
        <v>19</v>
      </c>
      <c r="F33" s="1184"/>
      <c r="G33" s="1749"/>
      <c r="H33" s="1749"/>
      <c r="I33" s="1749"/>
      <c r="J33" s="1749"/>
      <c r="K33" s="1749"/>
      <c r="L33" s="1749"/>
      <c r="M33" s="1749"/>
      <c r="N33" s="1749"/>
      <c r="O33" s="1749"/>
      <c r="P33" s="1749"/>
      <c r="Q33" s="1749"/>
      <c r="R33" s="1749"/>
      <c r="S33" s="1749"/>
      <c r="T33" s="1749"/>
      <c r="U33" s="1115"/>
      <c r="V33" s="1115"/>
      <c r="W33" s="1115"/>
      <c r="X33" s="1115"/>
      <c r="Y33" s="1115"/>
      <c r="Z33" s="1115"/>
      <c r="AA33" s="1115"/>
      <c r="AB33" s="1115"/>
      <c r="AC33" s="1115"/>
      <c r="AD33" s="1115"/>
      <c r="AE33" s="1115"/>
      <c r="AF33" s="1750"/>
      <c r="AG33" s="1750"/>
      <c r="AH33" s="1750"/>
      <c r="AI33" s="1750"/>
      <c r="AJ33" s="1750"/>
      <c r="AK33" s="1750"/>
      <c r="AL33" s="1750"/>
      <c r="AM33" s="1750"/>
      <c r="AN33" s="1750"/>
      <c r="AO33" s="1750"/>
      <c r="AP33" s="1750"/>
      <c r="AQ33" s="1750"/>
      <c r="AR33" s="1750"/>
      <c r="AS33" s="1750"/>
      <c r="AT33" s="1750"/>
      <c r="AU33" s="1750"/>
      <c r="AV33" s="1750"/>
      <c r="AW33" s="1750"/>
      <c r="AX33" s="1750"/>
      <c r="AY33" s="1750"/>
      <c r="AZ33" s="1750"/>
      <c r="BA33" s="1746"/>
      <c r="BB33" s="1747"/>
      <c r="BC33" s="1747"/>
      <c r="BD33" s="1747"/>
      <c r="BE33" s="1747"/>
      <c r="BF33" s="1747"/>
      <c r="BG33" s="1747"/>
      <c r="BH33" s="1748"/>
      <c r="BI33" s="23"/>
    </row>
    <row r="34" spans="4:61" x14ac:dyDescent="0.3">
      <c r="D34" s="22"/>
      <c r="E34" s="1184">
        <f t="shared" si="0"/>
        <v>20</v>
      </c>
      <c r="F34" s="1184"/>
      <c r="G34" s="1749"/>
      <c r="H34" s="1749"/>
      <c r="I34" s="1749"/>
      <c r="J34" s="1749"/>
      <c r="K34" s="1749"/>
      <c r="L34" s="1749"/>
      <c r="M34" s="1749"/>
      <c r="N34" s="1749"/>
      <c r="O34" s="1749"/>
      <c r="P34" s="1749"/>
      <c r="Q34" s="1749"/>
      <c r="R34" s="1749"/>
      <c r="S34" s="1749"/>
      <c r="T34" s="1749"/>
      <c r="U34" s="1115"/>
      <c r="V34" s="1115"/>
      <c r="W34" s="1115"/>
      <c r="X34" s="1115"/>
      <c r="Y34" s="1115"/>
      <c r="Z34" s="1115"/>
      <c r="AA34" s="1115"/>
      <c r="AB34" s="1115"/>
      <c r="AC34" s="1115"/>
      <c r="AD34" s="1115"/>
      <c r="AE34" s="1115"/>
      <c r="AF34" s="1750"/>
      <c r="AG34" s="1750"/>
      <c r="AH34" s="1750"/>
      <c r="AI34" s="1750"/>
      <c r="AJ34" s="1750"/>
      <c r="AK34" s="1750"/>
      <c r="AL34" s="1750"/>
      <c r="AM34" s="1750"/>
      <c r="AN34" s="1750"/>
      <c r="AO34" s="1750"/>
      <c r="AP34" s="1750"/>
      <c r="AQ34" s="1750"/>
      <c r="AR34" s="1750"/>
      <c r="AS34" s="1750"/>
      <c r="AT34" s="1750"/>
      <c r="AU34" s="1750"/>
      <c r="AV34" s="1750"/>
      <c r="AW34" s="1750"/>
      <c r="AX34" s="1750"/>
      <c r="AY34" s="1750"/>
      <c r="AZ34" s="1750"/>
      <c r="BA34" s="1746"/>
      <c r="BB34" s="1747"/>
      <c r="BC34" s="1747"/>
      <c r="BD34" s="1747"/>
      <c r="BE34" s="1747"/>
      <c r="BF34" s="1747"/>
      <c r="BG34" s="1747"/>
      <c r="BH34" s="1748"/>
      <c r="BI34" s="23"/>
    </row>
    <row r="35" spans="4:61" x14ac:dyDescent="0.3">
      <c r="D35" s="22"/>
      <c r="E35" s="1184">
        <f t="shared" si="0"/>
        <v>21</v>
      </c>
      <c r="F35" s="1184"/>
      <c r="G35" s="1749"/>
      <c r="H35" s="1749"/>
      <c r="I35" s="1749"/>
      <c r="J35" s="1749"/>
      <c r="K35" s="1749"/>
      <c r="L35" s="1749"/>
      <c r="M35" s="1749"/>
      <c r="N35" s="1749"/>
      <c r="O35" s="1749"/>
      <c r="P35" s="1749"/>
      <c r="Q35" s="1749"/>
      <c r="R35" s="1749"/>
      <c r="S35" s="1749"/>
      <c r="T35" s="1749"/>
      <c r="U35" s="1115"/>
      <c r="V35" s="1115"/>
      <c r="W35" s="1115"/>
      <c r="X35" s="1115"/>
      <c r="Y35" s="1115"/>
      <c r="Z35" s="1115"/>
      <c r="AA35" s="1115"/>
      <c r="AB35" s="1115"/>
      <c r="AC35" s="1115"/>
      <c r="AD35" s="1115"/>
      <c r="AE35" s="1115"/>
      <c r="AF35" s="1750"/>
      <c r="AG35" s="1750"/>
      <c r="AH35" s="1750"/>
      <c r="AI35" s="1750"/>
      <c r="AJ35" s="1750"/>
      <c r="AK35" s="1750"/>
      <c r="AL35" s="1750"/>
      <c r="AM35" s="1750"/>
      <c r="AN35" s="1750"/>
      <c r="AO35" s="1750"/>
      <c r="AP35" s="1750"/>
      <c r="AQ35" s="1750"/>
      <c r="AR35" s="1750"/>
      <c r="AS35" s="1750"/>
      <c r="AT35" s="1750"/>
      <c r="AU35" s="1750"/>
      <c r="AV35" s="1750"/>
      <c r="AW35" s="1750"/>
      <c r="AX35" s="1750"/>
      <c r="AY35" s="1750"/>
      <c r="AZ35" s="1750"/>
      <c r="BA35" s="1746"/>
      <c r="BB35" s="1747"/>
      <c r="BC35" s="1747"/>
      <c r="BD35" s="1747"/>
      <c r="BE35" s="1747"/>
      <c r="BF35" s="1747"/>
      <c r="BG35" s="1747"/>
      <c r="BH35" s="1748"/>
      <c r="BI35" s="23"/>
    </row>
    <row r="36" spans="4:61" x14ac:dyDescent="0.3">
      <c r="D36" s="22"/>
      <c r="E36" s="1184">
        <f t="shared" si="0"/>
        <v>22</v>
      </c>
      <c r="F36" s="1184"/>
      <c r="G36" s="1749"/>
      <c r="H36" s="1749"/>
      <c r="I36" s="1749"/>
      <c r="J36" s="1749"/>
      <c r="K36" s="1749"/>
      <c r="L36" s="1749"/>
      <c r="M36" s="1749"/>
      <c r="N36" s="1749"/>
      <c r="O36" s="1749"/>
      <c r="P36" s="1749"/>
      <c r="Q36" s="1749"/>
      <c r="R36" s="1749"/>
      <c r="S36" s="1749"/>
      <c r="T36" s="1749"/>
      <c r="U36" s="1115"/>
      <c r="V36" s="1115"/>
      <c r="W36" s="1115"/>
      <c r="X36" s="1115"/>
      <c r="Y36" s="1115"/>
      <c r="Z36" s="1115"/>
      <c r="AA36" s="1115"/>
      <c r="AB36" s="1115"/>
      <c r="AC36" s="1115"/>
      <c r="AD36" s="1115"/>
      <c r="AE36" s="1115"/>
      <c r="AF36" s="1750"/>
      <c r="AG36" s="1750"/>
      <c r="AH36" s="1750"/>
      <c r="AI36" s="1750"/>
      <c r="AJ36" s="1750"/>
      <c r="AK36" s="1750"/>
      <c r="AL36" s="1750"/>
      <c r="AM36" s="1750"/>
      <c r="AN36" s="1750"/>
      <c r="AO36" s="1750"/>
      <c r="AP36" s="1750"/>
      <c r="AQ36" s="1750"/>
      <c r="AR36" s="1750"/>
      <c r="AS36" s="1750"/>
      <c r="AT36" s="1750"/>
      <c r="AU36" s="1750"/>
      <c r="AV36" s="1750"/>
      <c r="AW36" s="1750"/>
      <c r="AX36" s="1750"/>
      <c r="AY36" s="1750"/>
      <c r="AZ36" s="1750"/>
      <c r="BA36" s="1746"/>
      <c r="BB36" s="1747"/>
      <c r="BC36" s="1747"/>
      <c r="BD36" s="1747"/>
      <c r="BE36" s="1747"/>
      <c r="BF36" s="1747"/>
      <c r="BG36" s="1747"/>
      <c r="BH36" s="1748"/>
      <c r="BI36" s="23"/>
    </row>
    <row r="37" spans="4:61" x14ac:dyDescent="0.3">
      <c r="D37" s="22"/>
      <c r="E37" s="1184">
        <f t="shared" si="0"/>
        <v>23</v>
      </c>
      <c r="F37" s="1184"/>
      <c r="G37" s="1749"/>
      <c r="H37" s="1749"/>
      <c r="I37" s="1749"/>
      <c r="J37" s="1749"/>
      <c r="K37" s="1749"/>
      <c r="L37" s="1749"/>
      <c r="M37" s="1749"/>
      <c r="N37" s="1749"/>
      <c r="O37" s="1749"/>
      <c r="P37" s="1749"/>
      <c r="Q37" s="1749"/>
      <c r="R37" s="1749"/>
      <c r="S37" s="1749"/>
      <c r="T37" s="1749"/>
      <c r="U37" s="1115"/>
      <c r="V37" s="1115"/>
      <c r="W37" s="1115"/>
      <c r="X37" s="1115"/>
      <c r="Y37" s="1115"/>
      <c r="Z37" s="1115"/>
      <c r="AA37" s="1115"/>
      <c r="AB37" s="1115"/>
      <c r="AC37" s="1115"/>
      <c r="AD37" s="1115"/>
      <c r="AE37" s="1115"/>
      <c r="AF37" s="1750"/>
      <c r="AG37" s="1750"/>
      <c r="AH37" s="1750"/>
      <c r="AI37" s="1750"/>
      <c r="AJ37" s="1750"/>
      <c r="AK37" s="1750"/>
      <c r="AL37" s="1750"/>
      <c r="AM37" s="1750"/>
      <c r="AN37" s="1750"/>
      <c r="AO37" s="1750"/>
      <c r="AP37" s="1750"/>
      <c r="AQ37" s="1750"/>
      <c r="AR37" s="1750"/>
      <c r="AS37" s="1750"/>
      <c r="AT37" s="1750"/>
      <c r="AU37" s="1750"/>
      <c r="AV37" s="1750"/>
      <c r="AW37" s="1750"/>
      <c r="AX37" s="1750"/>
      <c r="AY37" s="1750"/>
      <c r="AZ37" s="1750"/>
      <c r="BA37" s="1746"/>
      <c r="BB37" s="1747"/>
      <c r="BC37" s="1747"/>
      <c r="BD37" s="1747"/>
      <c r="BE37" s="1747"/>
      <c r="BF37" s="1747"/>
      <c r="BG37" s="1747"/>
      <c r="BH37" s="1748"/>
      <c r="BI37" s="23"/>
    </row>
    <row r="38" spans="4:61" x14ac:dyDescent="0.3">
      <c r="D38" s="22"/>
      <c r="E38" s="1184">
        <f t="shared" si="0"/>
        <v>24</v>
      </c>
      <c r="F38" s="1184"/>
      <c r="G38" s="1749"/>
      <c r="H38" s="1749"/>
      <c r="I38" s="1749"/>
      <c r="J38" s="1749"/>
      <c r="K38" s="1749"/>
      <c r="L38" s="1749"/>
      <c r="M38" s="1749"/>
      <c r="N38" s="1749"/>
      <c r="O38" s="1749"/>
      <c r="P38" s="1749"/>
      <c r="Q38" s="1749"/>
      <c r="R38" s="1749"/>
      <c r="S38" s="1749"/>
      <c r="T38" s="1749"/>
      <c r="U38" s="1115"/>
      <c r="V38" s="1115"/>
      <c r="W38" s="1115"/>
      <c r="X38" s="1115"/>
      <c r="Y38" s="1115"/>
      <c r="Z38" s="1115"/>
      <c r="AA38" s="1115"/>
      <c r="AB38" s="1115"/>
      <c r="AC38" s="1115"/>
      <c r="AD38" s="1115"/>
      <c r="AE38" s="1115"/>
      <c r="AF38" s="1750"/>
      <c r="AG38" s="1750"/>
      <c r="AH38" s="1750"/>
      <c r="AI38" s="1750"/>
      <c r="AJ38" s="1750"/>
      <c r="AK38" s="1750"/>
      <c r="AL38" s="1750"/>
      <c r="AM38" s="1750"/>
      <c r="AN38" s="1750"/>
      <c r="AO38" s="1750"/>
      <c r="AP38" s="1750"/>
      <c r="AQ38" s="1750"/>
      <c r="AR38" s="1750"/>
      <c r="AS38" s="1750"/>
      <c r="AT38" s="1750"/>
      <c r="AU38" s="1750"/>
      <c r="AV38" s="1750"/>
      <c r="AW38" s="1750"/>
      <c r="AX38" s="1750"/>
      <c r="AY38" s="1750"/>
      <c r="AZ38" s="1750"/>
      <c r="BA38" s="1746"/>
      <c r="BB38" s="1747"/>
      <c r="BC38" s="1747"/>
      <c r="BD38" s="1747"/>
      <c r="BE38" s="1747"/>
      <c r="BF38" s="1747"/>
      <c r="BG38" s="1747"/>
      <c r="BH38" s="1748"/>
      <c r="BI38" s="23"/>
    </row>
    <row r="39" spans="4:61" x14ac:dyDescent="0.3">
      <c r="D39" s="22"/>
      <c r="E39" s="1184">
        <f t="shared" si="0"/>
        <v>25</v>
      </c>
      <c r="F39" s="1184"/>
      <c r="G39" s="1749"/>
      <c r="H39" s="1749"/>
      <c r="I39" s="1749"/>
      <c r="J39" s="1749"/>
      <c r="K39" s="1749"/>
      <c r="L39" s="1749"/>
      <c r="M39" s="1749"/>
      <c r="N39" s="1749"/>
      <c r="O39" s="1749"/>
      <c r="P39" s="1749"/>
      <c r="Q39" s="1749"/>
      <c r="R39" s="1749"/>
      <c r="S39" s="1749"/>
      <c r="T39" s="1749"/>
      <c r="U39" s="1115"/>
      <c r="V39" s="1115"/>
      <c r="W39" s="1115"/>
      <c r="X39" s="1115"/>
      <c r="Y39" s="1115"/>
      <c r="Z39" s="1115"/>
      <c r="AA39" s="1115"/>
      <c r="AB39" s="1115"/>
      <c r="AC39" s="1115"/>
      <c r="AD39" s="1115"/>
      <c r="AE39" s="1115"/>
      <c r="AF39" s="1750"/>
      <c r="AG39" s="1750"/>
      <c r="AH39" s="1750"/>
      <c r="AI39" s="1750"/>
      <c r="AJ39" s="1750"/>
      <c r="AK39" s="1750"/>
      <c r="AL39" s="1750"/>
      <c r="AM39" s="1750"/>
      <c r="AN39" s="1750"/>
      <c r="AO39" s="1750"/>
      <c r="AP39" s="1750"/>
      <c r="AQ39" s="1750"/>
      <c r="AR39" s="1750"/>
      <c r="AS39" s="1750"/>
      <c r="AT39" s="1750"/>
      <c r="AU39" s="1750"/>
      <c r="AV39" s="1750"/>
      <c r="AW39" s="1750"/>
      <c r="AX39" s="1750"/>
      <c r="AY39" s="1750"/>
      <c r="AZ39" s="1750"/>
      <c r="BA39" s="1746"/>
      <c r="BB39" s="1747"/>
      <c r="BC39" s="1747"/>
      <c r="BD39" s="1747"/>
      <c r="BE39" s="1747"/>
      <c r="BF39" s="1747"/>
      <c r="BG39" s="1747"/>
      <c r="BH39" s="1748"/>
      <c r="BI39" s="23"/>
    </row>
    <row r="40" spans="4:61" x14ac:dyDescent="0.3">
      <c r="D40" s="22"/>
      <c r="E40" s="1184">
        <f t="shared" si="0"/>
        <v>26</v>
      </c>
      <c r="F40" s="1184"/>
      <c r="G40" s="1749"/>
      <c r="H40" s="1749"/>
      <c r="I40" s="1749"/>
      <c r="J40" s="1749"/>
      <c r="K40" s="1749"/>
      <c r="L40" s="1749"/>
      <c r="M40" s="1749"/>
      <c r="N40" s="1749"/>
      <c r="O40" s="1749"/>
      <c r="P40" s="1749"/>
      <c r="Q40" s="1749"/>
      <c r="R40" s="1749"/>
      <c r="S40" s="1749"/>
      <c r="T40" s="1749"/>
      <c r="U40" s="1115"/>
      <c r="V40" s="1115"/>
      <c r="W40" s="1115"/>
      <c r="X40" s="1115"/>
      <c r="Y40" s="1115"/>
      <c r="Z40" s="1115"/>
      <c r="AA40" s="1115"/>
      <c r="AB40" s="1115"/>
      <c r="AC40" s="1115"/>
      <c r="AD40" s="1115"/>
      <c r="AE40" s="1115"/>
      <c r="AF40" s="1750"/>
      <c r="AG40" s="1750"/>
      <c r="AH40" s="1750"/>
      <c r="AI40" s="1750"/>
      <c r="AJ40" s="1750"/>
      <c r="AK40" s="1750"/>
      <c r="AL40" s="1750"/>
      <c r="AM40" s="1750"/>
      <c r="AN40" s="1750"/>
      <c r="AO40" s="1750"/>
      <c r="AP40" s="1750"/>
      <c r="AQ40" s="1750"/>
      <c r="AR40" s="1750"/>
      <c r="AS40" s="1750"/>
      <c r="AT40" s="1750"/>
      <c r="AU40" s="1750"/>
      <c r="AV40" s="1750"/>
      <c r="AW40" s="1750"/>
      <c r="AX40" s="1750"/>
      <c r="AY40" s="1750"/>
      <c r="AZ40" s="1750"/>
      <c r="BA40" s="1746"/>
      <c r="BB40" s="1747"/>
      <c r="BC40" s="1747"/>
      <c r="BD40" s="1747"/>
      <c r="BE40" s="1747"/>
      <c r="BF40" s="1747"/>
      <c r="BG40" s="1747"/>
      <c r="BH40" s="1748"/>
      <c r="BI40" s="23"/>
    </row>
    <row r="41" spans="4:61" x14ac:dyDescent="0.3">
      <c r="D41" s="22"/>
      <c r="E41" s="1184">
        <f t="shared" si="0"/>
        <v>27</v>
      </c>
      <c r="F41" s="1184"/>
      <c r="G41" s="1749"/>
      <c r="H41" s="1749"/>
      <c r="I41" s="1749"/>
      <c r="J41" s="1749"/>
      <c r="K41" s="1749"/>
      <c r="L41" s="1749"/>
      <c r="M41" s="1749"/>
      <c r="N41" s="1749"/>
      <c r="O41" s="1749"/>
      <c r="P41" s="1749"/>
      <c r="Q41" s="1749"/>
      <c r="R41" s="1749"/>
      <c r="S41" s="1749"/>
      <c r="T41" s="1749"/>
      <c r="U41" s="1115"/>
      <c r="V41" s="1115"/>
      <c r="W41" s="1115"/>
      <c r="X41" s="1115"/>
      <c r="Y41" s="1115"/>
      <c r="Z41" s="1115"/>
      <c r="AA41" s="1115"/>
      <c r="AB41" s="1115"/>
      <c r="AC41" s="1115"/>
      <c r="AD41" s="1115"/>
      <c r="AE41" s="1115"/>
      <c r="AF41" s="1750"/>
      <c r="AG41" s="1750"/>
      <c r="AH41" s="1750"/>
      <c r="AI41" s="1750"/>
      <c r="AJ41" s="1750"/>
      <c r="AK41" s="1750"/>
      <c r="AL41" s="1750"/>
      <c r="AM41" s="1750"/>
      <c r="AN41" s="1750"/>
      <c r="AO41" s="1750"/>
      <c r="AP41" s="1750"/>
      <c r="AQ41" s="1750"/>
      <c r="AR41" s="1750"/>
      <c r="AS41" s="1750"/>
      <c r="AT41" s="1750"/>
      <c r="AU41" s="1750"/>
      <c r="AV41" s="1750"/>
      <c r="AW41" s="1750"/>
      <c r="AX41" s="1750"/>
      <c r="AY41" s="1750"/>
      <c r="AZ41" s="1750"/>
      <c r="BA41" s="1746"/>
      <c r="BB41" s="1747"/>
      <c r="BC41" s="1747"/>
      <c r="BD41" s="1747"/>
      <c r="BE41" s="1747"/>
      <c r="BF41" s="1747"/>
      <c r="BG41" s="1747"/>
      <c r="BH41" s="1748"/>
      <c r="BI41" s="23"/>
    </row>
    <row r="42" spans="4:61" x14ac:dyDescent="0.3">
      <c r="D42" s="22"/>
      <c r="E42" s="1184">
        <f>E41+1</f>
        <v>28</v>
      </c>
      <c r="F42" s="1184"/>
      <c r="G42" s="1749"/>
      <c r="H42" s="1749"/>
      <c r="I42" s="1749"/>
      <c r="J42" s="1749"/>
      <c r="K42" s="1749"/>
      <c r="L42" s="1749"/>
      <c r="M42" s="1749"/>
      <c r="N42" s="1749"/>
      <c r="O42" s="1749"/>
      <c r="P42" s="1749"/>
      <c r="Q42" s="1749"/>
      <c r="R42" s="1749"/>
      <c r="S42" s="1749"/>
      <c r="T42" s="1749"/>
      <c r="U42" s="1115"/>
      <c r="V42" s="1115"/>
      <c r="W42" s="1115"/>
      <c r="X42" s="1115"/>
      <c r="Y42" s="1115"/>
      <c r="Z42" s="1115"/>
      <c r="AA42" s="1115"/>
      <c r="AB42" s="1115"/>
      <c r="AC42" s="1115"/>
      <c r="AD42" s="1115"/>
      <c r="AE42" s="1115"/>
      <c r="AF42" s="1750"/>
      <c r="AG42" s="1750"/>
      <c r="AH42" s="1750"/>
      <c r="AI42" s="1750"/>
      <c r="AJ42" s="1750"/>
      <c r="AK42" s="1750"/>
      <c r="AL42" s="1750"/>
      <c r="AM42" s="1750"/>
      <c r="AN42" s="1750"/>
      <c r="AO42" s="1750"/>
      <c r="AP42" s="1750"/>
      <c r="AQ42" s="1750"/>
      <c r="AR42" s="1750"/>
      <c r="AS42" s="1750"/>
      <c r="AT42" s="1750"/>
      <c r="AU42" s="1750"/>
      <c r="AV42" s="1750"/>
      <c r="AW42" s="1750"/>
      <c r="AX42" s="1750"/>
      <c r="AY42" s="1750"/>
      <c r="AZ42" s="1750"/>
      <c r="BA42" s="1746"/>
      <c r="BB42" s="1747"/>
      <c r="BC42" s="1747"/>
      <c r="BD42" s="1747"/>
      <c r="BE42" s="1747"/>
      <c r="BF42" s="1747"/>
      <c r="BG42" s="1747"/>
      <c r="BH42" s="1748"/>
      <c r="BI42" s="23"/>
    </row>
    <row r="43" spans="4:61" x14ac:dyDescent="0.3">
      <c r="D43" s="22"/>
      <c r="E43" s="1776">
        <f>E42+1</f>
        <v>29</v>
      </c>
      <c r="F43" s="1776"/>
      <c r="G43" s="1749"/>
      <c r="H43" s="1749"/>
      <c r="I43" s="1749"/>
      <c r="J43" s="1749"/>
      <c r="K43" s="1749"/>
      <c r="L43" s="1749"/>
      <c r="M43" s="1749"/>
      <c r="N43" s="1749"/>
      <c r="O43" s="1749"/>
      <c r="P43" s="1749"/>
      <c r="Q43" s="1749"/>
      <c r="R43" s="1749"/>
      <c r="S43" s="1749"/>
      <c r="T43" s="1749"/>
      <c r="U43" s="1115"/>
      <c r="V43" s="1115"/>
      <c r="W43" s="1115"/>
      <c r="X43" s="1115"/>
      <c r="Y43" s="1115"/>
      <c r="Z43" s="1115"/>
      <c r="AA43" s="1115"/>
      <c r="AB43" s="1115"/>
      <c r="AC43" s="1115"/>
      <c r="AD43" s="1115"/>
      <c r="AE43" s="1115"/>
      <c r="AF43" s="1750"/>
      <c r="AG43" s="1750"/>
      <c r="AH43" s="1750"/>
      <c r="AI43" s="1750"/>
      <c r="AJ43" s="1750"/>
      <c r="AK43" s="1750"/>
      <c r="AL43" s="1750"/>
      <c r="AM43" s="1750"/>
      <c r="AN43" s="1750"/>
      <c r="AO43" s="1750"/>
      <c r="AP43" s="1750"/>
      <c r="AQ43" s="1750"/>
      <c r="AR43" s="1750"/>
      <c r="AS43" s="1750"/>
      <c r="AT43" s="1750"/>
      <c r="AU43" s="1750"/>
      <c r="AV43" s="1750"/>
      <c r="AW43" s="1750"/>
      <c r="AX43" s="1750"/>
      <c r="AY43" s="1750"/>
      <c r="AZ43" s="1750"/>
      <c r="BA43" s="1746"/>
      <c r="BB43" s="1747"/>
      <c r="BC43" s="1747"/>
      <c r="BD43" s="1747"/>
      <c r="BE43" s="1747"/>
      <c r="BF43" s="1747"/>
      <c r="BG43" s="1747"/>
      <c r="BH43" s="1748"/>
      <c r="BI43" s="23"/>
    </row>
    <row r="44" spans="4:61" x14ac:dyDescent="0.3">
      <c r="D44" s="22"/>
      <c r="E44" s="1184">
        <f>E43+1</f>
        <v>30</v>
      </c>
      <c r="F44" s="1184"/>
      <c r="G44" s="1775"/>
      <c r="H44" s="1749"/>
      <c r="I44" s="1749"/>
      <c r="J44" s="1749"/>
      <c r="K44" s="1749"/>
      <c r="L44" s="1749"/>
      <c r="M44" s="1749"/>
      <c r="N44" s="1749"/>
      <c r="O44" s="1749"/>
      <c r="P44" s="1749"/>
      <c r="Q44" s="1749"/>
      <c r="R44" s="1749"/>
      <c r="S44" s="1749"/>
      <c r="T44" s="1749"/>
      <c r="U44" s="1115"/>
      <c r="V44" s="1115"/>
      <c r="W44" s="1115"/>
      <c r="X44" s="1115"/>
      <c r="Y44" s="1115"/>
      <c r="Z44" s="1115"/>
      <c r="AA44" s="1115"/>
      <c r="AB44" s="1115"/>
      <c r="AC44" s="1115"/>
      <c r="AD44" s="1115"/>
      <c r="AE44" s="1115"/>
      <c r="AF44" s="1750"/>
      <c r="AG44" s="1750"/>
      <c r="AH44" s="1750"/>
      <c r="AI44" s="1750"/>
      <c r="AJ44" s="1750"/>
      <c r="AK44" s="1750"/>
      <c r="AL44" s="1750"/>
      <c r="AM44" s="1750"/>
      <c r="AN44" s="1750"/>
      <c r="AO44" s="1750"/>
      <c r="AP44" s="1750"/>
      <c r="AQ44" s="1750"/>
      <c r="AR44" s="1750"/>
      <c r="AS44" s="1750"/>
      <c r="AT44" s="1750"/>
      <c r="AU44" s="1750"/>
      <c r="AV44" s="1750"/>
      <c r="AW44" s="1750"/>
      <c r="AX44" s="1750"/>
      <c r="AY44" s="1750"/>
      <c r="AZ44" s="1750"/>
      <c r="BA44" s="1746"/>
      <c r="BB44" s="1747"/>
      <c r="BC44" s="1747"/>
      <c r="BD44" s="1747"/>
      <c r="BE44" s="1747"/>
      <c r="BF44" s="1747"/>
      <c r="BG44" s="1747"/>
      <c r="BH44" s="1748"/>
      <c r="BI44" s="23"/>
    </row>
    <row r="45" spans="4:61" ht="15" thickBot="1" x14ac:dyDescent="0.35">
      <c r="D45" s="24"/>
      <c r="E45" s="1768"/>
      <c r="F45" s="1768"/>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1769" t="str">
        <f>IFERROR(AVERAGE(AF15:AO44),"0")</f>
        <v>0</v>
      </c>
      <c r="AG45" s="1770"/>
      <c r="AH45" s="1770"/>
      <c r="AI45" s="1770"/>
      <c r="AJ45" s="1770"/>
      <c r="AK45" s="1770"/>
      <c r="AL45" s="1770"/>
      <c r="AM45" s="1770"/>
      <c r="AN45" s="1770"/>
      <c r="AO45" s="1770"/>
      <c r="AP45" s="1769" t="str">
        <f>IFERROR(AVERAGE(AP15:AZ44),"0")</f>
        <v>0</v>
      </c>
      <c r="AQ45" s="1770"/>
      <c r="AR45" s="1770"/>
      <c r="AS45" s="1770"/>
      <c r="AT45" s="1770"/>
      <c r="AU45" s="1770"/>
      <c r="AV45" s="1770"/>
      <c r="AW45" s="1770"/>
      <c r="AX45" s="1770"/>
      <c r="AY45" s="1770"/>
      <c r="AZ45" s="1771"/>
      <c r="BA45" s="1772" t="str">
        <f>IFERROR(AVERAGE(BA15:BH44),"0")</f>
        <v>0</v>
      </c>
      <c r="BB45" s="1773"/>
      <c r="BC45" s="1773"/>
      <c r="BD45" s="1773"/>
      <c r="BE45" s="1773"/>
      <c r="BF45" s="1773"/>
      <c r="BG45" s="1773"/>
      <c r="BH45" s="1774"/>
      <c r="BI45" s="26"/>
    </row>
    <row r="46" spans="4:61" x14ac:dyDescent="0.3">
      <c r="E46" s="1170"/>
      <c r="F46" s="1170"/>
    </row>
  </sheetData>
  <sheetProtection algorithmName="SHA-512" hashValue="xblTZ1klU4cJ0ZIWRNfjsts3CSJAt05fLoWZufUhAun422pTO3ZRFPDPYLi5hxrgRIc50zYuLMDKudtc8H78+w==" saltValue="rERPLe8eiZWZbKMeTu46Lg==" spinCount="100000" sheet="1" objects="1" scenarios="1"/>
  <mergeCells count="204">
    <mergeCell ref="BO16:BV16"/>
    <mergeCell ref="E45:F45"/>
    <mergeCell ref="AF45:AO45"/>
    <mergeCell ref="AP45:AZ45"/>
    <mergeCell ref="BA45:BH45"/>
    <mergeCell ref="E46:F46"/>
    <mergeCell ref="E44:F44"/>
    <mergeCell ref="G44:T44"/>
    <mergeCell ref="U44:AE44"/>
    <mergeCell ref="AF44:AO44"/>
    <mergeCell ref="AP44:AZ44"/>
    <mergeCell ref="BA44:BH44"/>
    <mergeCell ref="E43:F43"/>
    <mergeCell ref="G43:T43"/>
    <mergeCell ref="U43:AE43"/>
    <mergeCell ref="AF43:AO43"/>
    <mergeCell ref="AP43:AZ43"/>
    <mergeCell ref="BA43:BH43"/>
    <mergeCell ref="E42:F42"/>
    <mergeCell ref="G42:T42"/>
    <mergeCell ref="U42:AE42"/>
    <mergeCell ref="AF42:AO42"/>
    <mergeCell ref="AP42:AZ42"/>
    <mergeCell ref="BA42:BH42"/>
    <mergeCell ref="E41:F41"/>
    <mergeCell ref="G41:T41"/>
    <mergeCell ref="U41:AE41"/>
    <mergeCell ref="AF41:AO41"/>
    <mergeCell ref="AP41:AZ41"/>
    <mergeCell ref="BA41:BH41"/>
    <mergeCell ref="E40:F40"/>
    <mergeCell ref="G40:T40"/>
    <mergeCell ref="U40:AE40"/>
    <mergeCell ref="AF40:AO40"/>
    <mergeCell ref="AP40:AZ40"/>
    <mergeCell ref="BA40:BH40"/>
    <mergeCell ref="E39:F39"/>
    <mergeCell ref="G39:T39"/>
    <mergeCell ref="U39:AE39"/>
    <mergeCell ref="AF39:AO39"/>
    <mergeCell ref="AP39:AZ39"/>
    <mergeCell ref="BA39:BH39"/>
    <mergeCell ref="E38:F38"/>
    <mergeCell ref="G38:T38"/>
    <mergeCell ref="U38:AE38"/>
    <mergeCell ref="AF38:AO38"/>
    <mergeCell ref="AP38:AZ38"/>
    <mergeCell ref="BA38:BH38"/>
    <mergeCell ref="E37:F37"/>
    <mergeCell ref="G37:T37"/>
    <mergeCell ref="U37:AE37"/>
    <mergeCell ref="AF37:AO37"/>
    <mergeCell ref="AP37:AZ37"/>
    <mergeCell ref="BA37:BH37"/>
    <mergeCell ref="E36:F36"/>
    <mergeCell ref="G36:T36"/>
    <mergeCell ref="U36:AE36"/>
    <mergeCell ref="AF36:AO36"/>
    <mergeCell ref="AP36:AZ36"/>
    <mergeCell ref="BA36:BH36"/>
    <mergeCell ref="E35:F35"/>
    <mergeCell ref="G35:T35"/>
    <mergeCell ref="U35:AE35"/>
    <mergeCell ref="AF35:AO35"/>
    <mergeCell ref="AP35:AZ35"/>
    <mergeCell ref="BA35:BH35"/>
    <mergeCell ref="E34:F34"/>
    <mergeCell ref="G34:T34"/>
    <mergeCell ref="U34:AE34"/>
    <mergeCell ref="AF34:AO34"/>
    <mergeCell ref="AP34:AZ34"/>
    <mergeCell ref="BA34:BH34"/>
    <mergeCell ref="E33:F33"/>
    <mergeCell ref="G33:T33"/>
    <mergeCell ref="U33:AE33"/>
    <mergeCell ref="AF33:AO33"/>
    <mergeCell ref="AP33:AZ33"/>
    <mergeCell ref="BA33:BH33"/>
    <mergeCell ref="E32:F32"/>
    <mergeCell ref="G32:T32"/>
    <mergeCell ref="U32:AE32"/>
    <mergeCell ref="AF32:AO32"/>
    <mergeCell ref="AP32:AZ32"/>
    <mergeCell ref="BA32:BH32"/>
    <mergeCell ref="E31:F31"/>
    <mergeCell ref="G31:T31"/>
    <mergeCell ref="U31:AE31"/>
    <mergeCell ref="AF31:AO31"/>
    <mergeCell ref="AP31:AZ31"/>
    <mergeCell ref="BA31:BH31"/>
    <mergeCell ref="E30:F30"/>
    <mergeCell ref="G30:T30"/>
    <mergeCell ref="U30:AE30"/>
    <mergeCell ref="AF30:AO30"/>
    <mergeCell ref="AP30:AZ30"/>
    <mergeCell ref="BA30:BH30"/>
    <mergeCell ref="E29:F29"/>
    <mergeCell ref="G29:T29"/>
    <mergeCell ref="U29:AE29"/>
    <mergeCell ref="AF29:AO29"/>
    <mergeCell ref="AP29:AZ29"/>
    <mergeCell ref="BA29:BH29"/>
    <mergeCell ref="E28:F28"/>
    <mergeCell ref="G28:T28"/>
    <mergeCell ref="U28:AE28"/>
    <mergeCell ref="AF28:AO28"/>
    <mergeCell ref="AP28:AZ28"/>
    <mergeCell ref="BA28:BH28"/>
    <mergeCell ref="E27:F27"/>
    <mergeCell ref="G27:T27"/>
    <mergeCell ref="U27:AE27"/>
    <mergeCell ref="AF27:AO27"/>
    <mergeCell ref="AP27:AZ27"/>
    <mergeCell ref="BA27:BH27"/>
    <mergeCell ref="E26:F26"/>
    <mergeCell ref="G26:T26"/>
    <mergeCell ref="U26:AE26"/>
    <mergeCell ref="AF26:AO26"/>
    <mergeCell ref="AP26:AZ26"/>
    <mergeCell ref="BA26:BH26"/>
    <mergeCell ref="E25:F25"/>
    <mergeCell ref="G25:T25"/>
    <mergeCell ref="U25:AE25"/>
    <mergeCell ref="AF25:AO25"/>
    <mergeCell ref="AP25:AZ25"/>
    <mergeCell ref="BA25:BH25"/>
    <mergeCell ref="E24:F24"/>
    <mergeCell ref="G24:T24"/>
    <mergeCell ref="U24:AE24"/>
    <mergeCell ref="AF24:AO24"/>
    <mergeCell ref="AP24:AZ24"/>
    <mergeCell ref="BA24:BH24"/>
    <mergeCell ref="E23:F23"/>
    <mergeCell ref="G23:T23"/>
    <mergeCell ref="U23:AE23"/>
    <mergeCell ref="AF23:AO23"/>
    <mergeCell ref="AP23:AZ23"/>
    <mergeCell ref="BA23:BH23"/>
    <mergeCell ref="E22:F22"/>
    <mergeCell ref="G22:T22"/>
    <mergeCell ref="U22:AE22"/>
    <mergeCell ref="AF22:AO22"/>
    <mergeCell ref="AP22:AZ22"/>
    <mergeCell ref="BA22:BH22"/>
    <mergeCell ref="E17:F17"/>
    <mergeCell ref="G17:T17"/>
    <mergeCell ref="U17:AE17"/>
    <mergeCell ref="AF17:AO17"/>
    <mergeCell ref="AP17:AZ17"/>
    <mergeCell ref="BA17:BH17"/>
    <mergeCell ref="E18:F18"/>
    <mergeCell ref="G18:T18"/>
    <mergeCell ref="U18:AE18"/>
    <mergeCell ref="AF18:AO18"/>
    <mergeCell ref="AP18:AZ18"/>
    <mergeCell ref="BA18:BH18"/>
    <mergeCell ref="E19:F19"/>
    <mergeCell ref="G19:T19"/>
    <mergeCell ref="U19:AE19"/>
    <mergeCell ref="AF19:AO19"/>
    <mergeCell ref="AP19:AZ19"/>
    <mergeCell ref="BA19:BH19"/>
    <mergeCell ref="E21:F21"/>
    <mergeCell ref="G21:T21"/>
    <mergeCell ref="U21:AE21"/>
    <mergeCell ref="AF21:AO21"/>
    <mergeCell ref="AP21:AZ21"/>
    <mergeCell ref="BA21:BH21"/>
    <mergeCell ref="E20:F20"/>
    <mergeCell ref="G20:T20"/>
    <mergeCell ref="U20:AE20"/>
    <mergeCell ref="AF20:AO20"/>
    <mergeCell ref="AP20:AZ20"/>
    <mergeCell ref="BA20:BH20"/>
    <mergeCell ref="BA15:BH15"/>
    <mergeCell ref="E16:F16"/>
    <mergeCell ref="G16:T16"/>
    <mergeCell ref="U16:AE16"/>
    <mergeCell ref="AF16:AO16"/>
    <mergeCell ref="AP16:AZ16"/>
    <mergeCell ref="BA16:BH16"/>
    <mergeCell ref="E13:T14"/>
    <mergeCell ref="U13:AE14"/>
    <mergeCell ref="AF13:AO14"/>
    <mergeCell ref="AP13:AZ14"/>
    <mergeCell ref="BA13:BH14"/>
    <mergeCell ref="E15:F15"/>
    <mergeCell ref="G15:T15"/>
    <mergeCell ref="U15:AE15"/>
    <mergeCell ref="AF15:AO15"/>
    <mergeCell ref="AP15:AZ15"/>
    <mergeCell ref="E9:W9"/>
    <mergeCell ref="AA9:AD9"/>
    <mergeCell ref="AH9:AP9"/>
    <mergeCell ref="AQ9:AS9"/>
    <mergeCell ref="AA11:AD11"/>
    <mergeCell ref="AH11:AP11"/>
    <mergeCell ref="AQ11:AS11"/>
    <mergeCell ref="D3:BI3"/>
    <mergeCell ref="E5:L5"/>
    <mergeCell ref="M5:AG5"/>
    <mergeCell ref="AA7:AD7"/>
    <mergeCell ref="AH7:AP7"/>
    <mergeCell ref="AQ7:AS7"/>
  </mergeCells>
  <conditionalFormatting sqref="AF15:AO44">
    <cfRule type="expression" dxfId="9" priority="2" stopIfTrue="1">
      <formula>U15=$BX$18</formula>
    </cfRule>
    <cfRule type="expression" dxfId="8" priority="5" stopIfTrue="1">
      <formula>U15=$BX$21</formula>
    </cfRule>
    <cfRule type="expression" dxfId="7" priority="8" stopIfTrue="1">
      <formula>U15=$BX$22</formula>
    </cfRule>
  </conditionalFormatting>
  <conditionalFormatting sqref="AP15:AZ44">
    <cfRule type="expression" dxfId="6" priority="1" stopIfTrue="1">
      <formula>U15=$BX$22</formula>
    </cfRule>
    <cfRule type="expression" dxfId="5" priority="6" stopIfTrue="1">
      <formula>AE15=$BX$17</formula>
    </cfRule>
    <cfRule type="expression" dxfId="4" priority="7" stopIfTrue="1">
      <formula>U15=$BX$20</formula>
    </cfRule>
    <cfRule type="expression" dxfId="3" priority="12" stopIfTrue="1">
      <formula>U15=$BX$17</formula>
    </cfRule>
  </conditionalFormatting>
  <conditionalFormatting sqref="BA15:BH44">
    <cfRule type="expression" dxfId="2" priority="46" stopIfTrue="1">
      <formula>$U15=$BX$19</formula>
    </cfRule>
    <cfRule type="expression" dxfId="1" priority="47" stopIfTrue="1">
      <formula>$U15=$BX$17</formula>
    </cfRule>
    <cfRule type="expression" dxfId="0" priority="48" stopIfTrue="1">
      <formula>$U15=$BX$18</formula>
    </cfRule>
  </conditionalFormatting>
  <dataValidations count="4">
    <dataValidation type="whole" allowBlank="1" showInputMessage="1" showErrorMessage="1" errorTitle="Code Enforcement" error="Hours cannot exceed 24 " sqref="AF15:AO44" xr:uid="{81907190-0A24-4B16-BCEE-4C406514033C}">
      <formula1>0</formula1>
      <formula2>24</formula2>
    </dataValidation>
    <dataValidation type="whole" allowBlank="1" showInputMessage="1" showErrorMessage="1" errorTitle="FLSE" error="Hours cannot exceed 10" sqref="BA15:BH44" xr:uid="{5652B38D-C1FF-479D-936C-051A77339D7B}">
      <formula1>0</formula1>
      <formula2>10</formula2>
    </dataValidation>
    <dataValidation type="whole" allowBlank="1" showInputMessage="1" showErrorMessage="1" errorTitle="Fire Investigator" error="Hours cannot exceed 48" sqref="AP15:AZ44" xr:uid="{E62282D4-C71E-4DF0-ADB4-5F69D8CA7AE8}">
      <formula1>0</formula1>
      <formula2>40</formula2>
    </dataValidation>
    <dataValidation type="list" allowBlank="1" showInputMessage="1" showErrorMessage="1" sqref="U15:AE44" xr:uid="{B449F9C6-3592-4263-8027-53975611A694}">
      <formula1>$BX$16:$BX$23</formula1>
    </dataValidation>
  </dataValidations>
  <printOptions horizontalCentered="1"/>
  <pageMargins left="0.2" right="0.2" top="1.25" bottom="0.75" header="0.3" footer="0.3"/>
  <pageSetup orientation="portrait" r:id="rId1"/>
  <headerFooter>
    <oddHeader>&amp;C&amp;G</oddHeader>
  </headerFooter>
  <drawing r:id="rId2"/>
  <legacyDrawingHF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8C3C3-6CF9-4278-862E-26097DFF529D}">
  <sheetPr codeName="Sheet70">
    <tabColor theme="2" tint="-0.89999084444715716"/>
    <pageSetUpPr fitToPage="1"/>
  </sheetPr>
  <dimension ref="B1:R20"/>
  <sheetViews>
    <sheetView showGridLines="0" showRowColHeaders="0" showZeros="0" zoomScaleNormal="100" workbookViewId="0"/>
  </sheetViews>
  <sheetFormatPr defaultColWidth="9.109375" defaultRowHeight="14.4" x14ac:dyDescent="0.3"/>
  <cols>
    <col min="1" max="1" width="6.109375" style="116" customWidth="1"/>
    <col min="2" max="2" width="4.44140625" style="169" customWidth="1"/>
    <col min="3" max="3" width="10.88671875" style="116" bestFit="1" customWidth="1"/>
    <col min="4" max="4" width="16.109375" style="116" bestFit="1" customWidth="1"/>
    <col min="5" max="5" width="13" style="116" customWidth="1"/>
    <col min="6" max="6" width="12.6640625" style="116" customWidth="1"/>
    <col min="7" max="7" width="13.5546875" style="116" customWidth="1"/>
    <col min="8" max="8" width="12.6640625" style="116" customWidth="1"/>
    <col min="9" max="10" width="11.6640625" style="116" customWidth="1"/>
    <col min="11" max="11" width="11.44140625" style="116" customWidth="1"/>
    <col min="12" max="12" width="14.109375" style="116" customWidth="1"/>
    <col min="13" max="14" width="12.6640625" style="116" customWidth="1"/>
    <col min="15" max="15" width="15" style="169" customWidth="1"/>
    <col min="16" max="16" width="9.5546875" style="116" customWidth="1"/>
    <col min="17" max="17" width="5.5546875" style="116" hidden="1" customWidth="1"/>
    <col min="18" max="18" width="7.109375" style="116" hidden="1" customWidth="1"/>
    <col min="19" max="19" width="9.6640625" style="116" bestFit="1" customWidth="1"/>
    <col min="20" max="16384" width="9.109375" style="116"/>
  </cols>
  <sheetData>
    <row r="1" spans="2:15" ht="15" thickBot="1" x14ac:dyDescent="0.35"/>
    <row r="2" spans="2:15" ht="37.5" customHeight="1" x14ac:dyDescent="0.3">
      <c r="B2" s="1779" t="s">
        <v>495</v>
      </c>
      <c r="C2" s="1780"/>
      <c r="D2" s="1780"/>
      <c r="E2" s="1780"/>
      <c r="F2" s="1780"/>
      <c r="G2" s="1780"/>
      <c r="H2" s="1780"/>
      <c r="I2" s="1780"/>
      <c r="J2" s="1780"/>
      <c r="K2" s="1780"/>
      <c r="L2" s="1780"/>
      <c r="M2" s="1780"/>
      <c r="N2" s="1780"/>
      <c r="O2" s="1781"/>
    </row>
    <row r="3" spans="2:15" ht="16.95" customHeight="1" x14ac:dyDescent="0.3">
      <c r="B3" s="665"/>
      <c r="C3" s="666" t="s">
        <v>992</v>
      </c>
      <c r="D3" s="661"/>
      <c r="E3" s="661"/>
      <c r="F3" s="661"/>
      <c r="G3" s="661"/>
      <c r="H3" s="661"/>
      <c r="I3" s="661"/>
      <c r="J3" s="661"/>
      <c r="K3" s="661"/>
      <c r="L3" s="661"/>
      <c r="M3" s="661"/>
      <c r="N3" s="660"/>
      <c r="O3" s="667"/>
    </row>
    <row r="4" spans="2:15" ht="16.95" customHeight="1" x14ac:dyDescent="0.3">
      <c r="B4" s="665"/>
      <c r="C4" s="668" t="s">
        <v>993</v>
      </c>
      <c r="D4" s="661"/>
      <c r="E4" s="661"/>
      <c r="F4" s="661"/>
      <c r="G4" s="661"/>
      <c r="H4" s="661"/>
      <c r="I4" s="661"/>
      <c r="J4" s="661"/>
      <c r="K4" s="661"/>
      <c r="L4" s="661"/>
      <c r="M4" s="661"/>
      <c r="N4" s="660"/>
      <c r="O4" s="667"/>
    </row>
    <row r="5" spans="2:15" ht="16.95" customHeight="1" x14ac:dyDescent="0.3">
      <c r="B5" s="665"/>
      <c r="C5" s="669" t="s">
        <v>994</v>
      </c>
      <c r="D5" s="661"/>
      <c r="E5" s="661"/>
      <c r="F5" s="661"/>
      <c r="G5" s="661"/>
      <c r="H5" s="661"/>
      <c r="I5" s="661"/>
      <c r="J5" s="661"/>
      <c r="K5" s="661"/>
      <c r="L5" s="661"/>
      <c r="M5" s="661"/>
      <c r="N5" s="660"/>
      <c r="O5" s="667"/>
    </row>
    <row r="6" spans="2:15" ht="16.95" customHeight="1" x14ac:dyDescent="0.3">
      <c r="B6" s="670"/>
      <c r="C6" s="664" t="s">
        <v>990</v>
      </c>
      <c r="D6" s="664"/>
      <c r="E6" s="664"/>
      <c r="F6" s="664"/>
      <c r="G6" s="664"/>
      <c r="H6" s="664"/>
      <c r="I6" s="664"/>
      <c r="J6" s="664"/>
      <c r="K6" s="664"/>
      <c r="L6" s="664"/>
      <c r="M6" s="664"/>
      <c r="O6" s="459"/>
    </row>
    <row r="7" spans="2:15" ht="16.95" customHeight="1" x14ac:dyDescent="0.3">
      <c r="B7" s="665"/>
      <c r="C7" s="669" t="s">
        <v>997</v>
      </c>
      <c r="D7" s="661"/>
      <c r="E7" s="661"/>
      <c r="F7" s="661"/>
      <c r="G7" s="661"/>
      <c r="H7" s="661"/>
      <c r="I7" s="661"/>
      <c r="J7" s="661"/>
      <c r="K7" s="661"/>
      <c r="L7" s="661"/>
      <c r="M7" s="661"/>
      <c r="N7" s="660"/>
      <c r="O7" s="667"/>
    </row>
    <row r="8" spans="2:15" ht="16.95" customHeight="1" x14ac:dyDescent="0.3">
      <c r="B8" s="665"/>
      <c r="C8" s="669" t="s">
        <v>998</v>
      </c>
      <c r="D8" s="661"/>
      <c r="E8" s="661"/>
      <c r="F8" s="661"/>
      <c r="G8" s="661"/>
      <c r="H8" s="661"/>
      <c r="I8" s="661"/>
      <c r="J8" s="661"/>
      <c r="K8" s="661"/>
      <c r="L8" s="661"/>
      <c r="M8" s="661"/>
      <c r="N8" s="660"/>
      <c r="O8" s="667"/>
    </row>
    <row r="9" spans="2:15" s="168" customFormat="1" ht="16.95" customHeight="1" x14ac:dyDescent="0.5">
      <c r="B9" s="654"/>
      <c r="C9" s="669" t="s">
        <v>999</v>
      </c>
      <c r="D9" s="662"/>
      <c r="E9" s="662"/>
      <c r="F9" s="662"/>
      <c r="G9" s="662"/>
      <c r="H9" s="662"/>
      <c r="I9" s="662"/>
      <c r="J9" s="662"/>
      <c r="K9" s="662"/>
      <c r="L9" s="662"/>
      <c r="M9" s="662"/>
      <c r="N9" s="658"/>
      <c r="O9" s="655"/>
    </row>
    <row r="10" spans="2:15" s="168" customFormat="1" ht="16.95" customHeight="1" x14ac:dyDescent="0.5">
      <c r="B10" s="656"/>
      <c r="C10" s="669" t="s">
        <v>1000</v>
      </c>
      <c r="D10" s="663"/>
      <c r="E10" s="663"/>
      <c r="F10" s="663"/>
      <c r="G10" s="663"/>
      <c r="H10" s="663"/>
      <c r="I10" s="663"/>
      <c r="J10" s="663"/>
      <c r="K10" s="663"/>
      <c r="L10" s="663"/>
      <c r="M10" s="663"/>
      <c r="N10" s="659"/>
      <c r="O10" s="657"/>
    </row>
    <row r="11" spans="2:15" ht="15.6" x14ac:dyDescent="0.3">
      <c r="B11" s="178"/>
      <c r="C11" s="671" t="s">
        <v>1001</v>
      </c>
      <c r="D11" s="666"/>
      <c r="E11" s="664"/>
      <c r="F11" s="664"/>
      <c r="G11" s="664"/>
      <c r="H11" s="664"/>
      <c r="I11" s="664"/>
      <c r="J11" s="664"/>
      <c r="K11" s="664"/>
      <c r="L11" s="664"/>
      <c r="M11" s="664"/>
      <c r="O11" s="672"/>
    </row>
    <row r="12" spans="2:15" ht="15.6" x14ac:dyDescent="0.3">
      <c r="B12" s="178"/>
      <c r="C12" s="671" t="s">
        <v>1002</v>
      </c>
      <c r="D12" s="664"/>
      <c r="E12" s="664"/>
      <c r="F12" s="664"/>
      <c r="G12" s="664"/>
      <c r="H12" s="664"/>
      <c r="I12" s="664"/>
      <c r="J12" s="664"/>
      <c r="K12" s="664"/>
      <c r="L12" s="664"/>
      <c r="M12" s="664"/>
      <c r="O12" s="672"/>
    </row>
    <row r="13" spans="2:15" ht="15.6" x14ac:dyDescent="0.3">
      <c r="B13" s="178"/>
      <c r="C13" s="671" t="s">
        <v>1003</v>
      </c>
      <c r="D13" s="664"/>
      <c r="E13" s="664"/>
      <c r="F13" s="664"/>
      <c r="G13" s="664"/>
      <c r="H13" s="664"/>
      <c r="I13" s="664"/>
      <c r="J13" s="664"/>
      <c r="K13" s="664"/>
      <c r="L13" s="664"/>
      <c r="M13" s="664"/>
      <c r="O13" s="672"/>
    </row>
    <row r="14" spans="2:15" ht="15.6" x14ac:dyDescent="0.3">
      <c r="B14" s="178"/>
      <c r="C14" s="664"/>
      <c r="D14" s="664"/>
      <c r="E14" s="664"/>
      <c r="F14" s="664"/>
      <c r="G14" s="664"/>
      <c r="H14" s="664"/>
      <c r="I14" s="664"/>
      <c r="J14" s="664"/>
      <c r="K14" s="664"/>
      <c r="L14" s="664"/>
      <c r="M14" s="664"/>
      <c r="O14" s="672"/>
    </row>
    <row r="15" spans="2:15" ht="15.6" x14ac:dyDescent="0.3">
      <c r="B15" s="178"/>
      <c r="C15" s="666" t="s">
        <v>995</v>
      </c>
      <c r="D15" s="664"/>
      <c r="E15" s="664"/>
      <c r="F15" s="664"/>
      <c r="G15" s="664"/>
      <c r="H15" s="664"/>
      <c r="I15" s="664"/>
      <c r="J15" s="664"/>
      <c r="K15" s="664"/>
      <c r="L15" s="664"/>
      <c r="M15" s="664"/>
      <c r="O15" s="672"/>
    </row>
    <row r="16" spans="2:15" ht="15.6" x14ac:dyDescent="0.3">
      <c r="B16" s="178"/>
      <c r="C16" s="668" t="s">
        <v>991</v>
      </c>
      <c r="D16" s="664"/>
      <c r="E16" s="664"/>
      <c r="F16" s="664"/>
      <c r="G16" s="664"/>
      <c r="H16" s="664"/>
      <c r="I16" s="664"/>
      <c r="J16" s="664"/>
      <c r="K16" s="664"/>
      <c r="L16" s="664"/>
      <c r="M16" s="664"/>
      <c r="O16" s="672"/>
    </row>
    <row r="17" spans="2:15" ht="15.6" x14ac:dyDescent="0.3">
      <c r="B17" s="178"/>
      <c r="C17" s="664"/>
      <c r="D17" s="664"/>
      <c r="E17" s="664"/>
      <c r="F17" s="664"/>
      <c r="G17" s="664"/>
      <c r="H17" s="664"/>
      <c r="I17" s="664"/>
      <c r="J17" s="664"/>
      <c r="K17" s="664"/>
      <c r="L17" s="664"/>
      <c r="M17" s="664"/>
      <c r="O17" s="672"/>
    </row>
    <row r="18" spans="2:15" ht="15.6" customHeight="1" x14ac:dyDescent="0.3">
      <c r="B18" s="178"/>
      <c r="C18" s="1777" t="s">
        <v>996</v>
      </c>
      <c r="D18" s="1777"/>
      <c r="E18" s="1777"/>
      <c r="F18" s="1777"/>
      <c r="G18" s="1777"/>
      <c r="H18" s="1777"/>
      <c r="I18" s="1777"/>
      <c r="J18" s="1777"/>
      <c r="K18" s="1777"/>
      <c r="L18" s="1777"/>
      <c r="M18" s="1777"/>
      <c r="N18" s="1777"/>
      <c r="O18" s="1778"/>
    </row>
    <row r="19" spans="2:15" ht="15.6" customHeight="1" x14ac:dyDescent="0.3">
      <c r="B19" s="178"/>
      <c r="C19" s="1777"/>
      <c r="D19" s="1777"/>
      <c r="E19" s="1777"/>
      <c r="F19" s="1777"/>
      <c r="G19" s="1777"/>
      <c r="H19" s="1777"/>
      <c r="I19" s="1777"/>
      <c r="J19" s="1777"/>
      <c r="K19" s="1777"/>
      <c r="L19" s="1777"/>
      <c r="M19" s="1777"/>
      <c r="N19" s="1777"/>
      <c r="O19" s="1778"/>
    </row>
    <row r="20" spans="2:15" ht="16.2" thickBot="1" x14ac:dyDescent="0.35">
      <c r="B20" s="462"/>
      <c r="C20" s="673"/>
      <c r="D20" s="673"/>
      <c r="E20" s="673"/>
      <c r="F20" s="673"/>
      <c r="G20" s="673"/>
      <c r="H20" s="673"/>
      <c r="I20" s="673"/>
      <c r="J20" s="673"/>
      <c r="K20" s="673"/>
      <c r="L20" s="673"/>
      <c r="M20" s="673"/>
      <c r="N20" s="463"/>
      <c r="O20" s="674"/>
    </row>
  </sheetData>
  <sheetProtection algorithmName="SHA-512" hashValue="7MjsWZE0YZKRoXyYN/b5b8cj7NoMPmHrPhhr3WYdBnsNp46zUEZk/sJk1ecOzkOGTNPxNo8U4K/9b286w3LGSg==" saltValue="mI7m80n1E8YxBVs9LSLmsA==" spinCount="100000" sheet="1" objects="1" scenarios="1"/>
  <mergeCells count="2">
    <mergeCell ref="C18:O19"/>
    <mergeCell ref="B2:O2"/>
  </mergeCells>
  <pageMargins left="0.7" right="0.7" top="0.75" bottom="0.75" header="0.3" footer="0.3"/>
  <pageSetup scale="52" fitToHeight="0" orientation="portrait" r:id="rId1"/>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64F35-DB6F-4DAF-90E8-C53F0907828F}">
  <sheetPr>
    <tabColor theme="2" tint="-0.89999084444715716"/>
  </sheetPr>
  <dimension ref="B1:R325"/>
  <sheetViews>
    <sheetView showGridLines="0" showRowColHeaders="0" showZeros="0" zoomScaleNormal="100" workbookViewId="0">
      <pane ySplit="9" topLeftCell="A10" activePane="bottomLeft" state="frozen"/>
      <selection activeCell="C29" sqref="C28:C29"/>
      <selection pane="bottomLeft" activeCell="C10" sqref="C10"/>
    </sheetView>
  </sheetViews>
  <sheetFormatPr defaultColWidth="9.109375" defaultRowHeight="14.4" x14ac:dyDescent="0.3"/>
  <cols>
    <col min="1" max="1" width="3.109375" style="116" customWidth="1"/>
    <col min="2" max="2" width="10.44140625" style="169" customWidth="1"/>
    <col min="3" max="3" width="13.5546875" style="116" customWidth="1"/>
    <col min="4" max="4" width="19.88671875" style="116" bestFit="1" customWidth="1"/>
    <col min="5" max="14" width="14.6640625" style="116" customWidth="1"/>
    <col min="15" max="15" width="21.5546875" style="169" bestFit="1" customWidth="1"/>
    <col min="16" max="16" width="54.6640625" style="116" customWidth="1"/>
    <col min="17" max="18" width="41.44140625" style="116" hidden="1" customWidth="1"/>
    <col min="19" max="16384" width="9.109375" style="116"/>
  </cols>
  <sheetData>
    <row r="1" spans="2:18" s="170" customFormat="1" ht="23.25" customHeight="1" x14ac:dyDescent="0.3">
      <c r="B1" s="1784" t="s">
        <v>496</v>
      </c>
      <c r="C1" s="1785"/>
      <c r="D1" s="1785"/>
      <c r="E1" s="1785"/>
      <c r="F1" s="1785"/>
      <c r="G1" s="1785"/>
      <c r="H1" s="1785"/>
      <c r="I1" s="1785"/>
      <c r="J1" s="1785"/>
      <c r="K1" s="1785"/>
      <c r="L1" s="1785"/>
      <c r="M1" s="1785"/>
      <c r="N1" s="1785"/>
      <c r="O1" s="1785"/>
      <c r="P1" s="1786"/>
    </row>
    <row r="2" spans="2:18" s="170" customFormat="1" ht="19.5" customHeight="1" thickBot="1" x14ac:dyDescent="0.35">
      <c r="B2" s="171"/>
      <c r="C2" s="172"/>
      <c r="D2" s="172"/>
      <c r="E2" s="172"/>
      <c r="F2" s="173"/>
      <c r="G2" s="449" t="s">
        <v>497</v>
      </c>
      <c r="H2" s="449"/>
      <c r="I2" s="1791">
        <f>'Department Information'!E3</f>
        <v>0</v>
      </c>
      <c r="J2" s="1791"/>
      <c r="K2" s="1791"/>
      <c r="L2" s="1791"/>
      <c r="M2" s="1791"/>
      <c r="N2" s="449"/>
      <c r="O2" s="449"/>
      <c r="P2" s="450"/>
    </row>
    <row r="3" spans="2:18" s="170" customFormat="1" ht="9.75" customHeight="1" thickBot="1" x14ac:dyDescent="0.35">
      <c r="B3" s="451"/>
      <c r="C3" s="452"/>
      <c r="D3" s="452"/>
      <c r="E3" s="452"/>
      <c r="F3" s="453"/>
      <c r="G3" s="454"/>
      <c r="H3" s="454"/>
      <c r="I3" s="455"/>
      <c r="J3" s="455"/>
      <c r="K3" s="455"/>
      <c r="L3" s="455"/>
      <c r="M3" s="455"/>
      <c r="N3" s="455"/>
      <c r="O3" s="455"/>
      <c r="P3" s="456"/>
    </row>
    <row r="4" spans="2:18" s="170" customFormat="1" ht="20.25" customHeight="1" thickBot="1" x14ac:dyDescent="0.45">
      <c r="B4" s="174"/>
      <c r="E4" s="175"/>
      <c r="F4" s="176"/>
      <c r="G4" s="175"/>
      <c r="H4" s="177" t="s">
        <v>111</v>
      </c>
      <c r="I4" s="457">
        <f>E311</f>
        <v>0</v>
      </c>
      <c r="J4" s="1787"/>
      <c r="K4" s="1787"/>
      <c r="L4" s="1787"/>
      <c r="M4" s="1787"/>
      <c r="N4" s="1787"/>
      <c r="O4" s="458"/>
      <c r="P4" s="433"/>
    </row>
    <row r="5" spans="2:18" ht="0.75" hidden="1" customHeight="1" x14ac:dyDescent="0.3">
      <c r="B5" s="178"/>
      <c r="C5" s="175"/>
      <c r="D5" s="179"/>
      <c r="E5" s="180"/>
      <c r="F5" s="180"/>
      <c r="G5" s="180"/>
      <c r="H5" s="179"/>
      <c r="J5" s="180"/>
      <c r="K5" s="180"/>
      <c r="L5" s="180"/>
      <c r="M5" s="180"/>
      <c r="N5" s="180"/>
      <c r="O5" s="179"/>
      <c r="P5" s="459"/>
    </row>
    <row r="6" spans="2:18" ht="19.5" customHeight="1" thickBot="1" x14ac:dyDescent="0.35">
      <c r="B6" s="1788" t="str">
        <f>B313</f>
        <v>Percentage of time the First in Engine on Scene under 320 Seconds (5 min 20 seconds):</v>
      </c>
      <c r="C6" s="1787"/>
      <c r="D6" s="1787"/>
      <c r="E6" s="1787"/>
      <c r="F6" s="1787"/>
      <c r="G6" s="1787"/>
      <c r="H6" s="1787"/>
      <c r="I6" s="460">
        <f>IF(I313&gt;1,"100%",I313)</f>
        <v>0</v>
      </c>
      <c r="J6" s="1787" t="s">
        <v>761</v>
      </c>
      <c r="K6" s="1787"/>
      <c r="L6" s="1787"/>
      <c r="M6" s="1787"/>
      <c r="N6" s="1787"/>
      <c r="O6" s="457">
        <f>H311</f>
        <v>0</v>
      </c>
      <c r="P6" s="461"/>
    </row>
    <row r="7" spans="2:18" ht="21" customHeight="1" thickBot="1" x14ac:dyDescent="0.35">
      <c r="B7" s="1789" t="str">
        <f>B314</f>
        <v>Percentage of time the Second in Engine and Ladder/Service on Scene under 560 Seconds (9 min 20 seconds):</v>
      </c>
      <c r="C7" s="1790"/>
      <c r="D7" s="1790"/>
      <c r="E7" s="1790"/>
      <c r="F7" s="1790"/>
      <c r="G7" s="1790"/>
      <c r="H7" s="1790"/>
      <c r="I7" s="460">
        <f>IF(I314&gt;1,"100%",I314)</f>
        <v>0</v>
      </c>
      <c r="J7" s="1787" t="s">
        <v>762</v>
      </c>
      <c r="K7" s="1787"/>
      <c r="L7" s="1787"/>
      <c r="M7" s="1787"/>
      <c r="N7" s="1787"/>
      <c r="O7" s="457">
        <f>O311</f>
        <v>0</v>
      </c>
      <c r="P7" s="459"/>
    </row>
    <row r="8" spans="2:18" ht="7.5" customHeight="1" thickBot="1" x14ac:dyDescent="0.35">
      <c r="B8" s="462"/>
      <c r="C8" s="463"/>
      <c r="D8" s="463"/>
      <c r="E8" s="463"/>
      <c r="F8" s="463"/>
      <c r="G8" s="463"/>
      <c r="H8" s="463"/>
      <c r="I8" s="463"/>
      <c r="J8" s="463"/>
      <c r="K8" s="463"/>
      <c r="L8" s="463"/>
      <c r="M8" s="463"/>
      <c r="N8" s="463"/>
      <c r="O8" s="464"/>
      <c r="P8" s="465"/>
    </row>
    <row r="9" spans="2:18" s="470" customFormat="1" ht="57.75" customHeight="1" thickBot="1" x14ac:dyDescent="0.35">
      <c r="B9" s="466" t="s">
        <v>763</v>
      </c>
      <c r="C9" s="467" t="s">
        <v>498</v>
      </c>
      <c r="D9" s="467" t="s">
        <v>499</v>
      </c>
      <c r="E9" s="467" t="s">
        <v>500</v>
      </c>
      <c r="F9" s="467" t="s">
        <v>501</v>
      </c>
      <c r="G9" s="467" t="s">
        <v>502</v>
      </c>
      <c r="H9" s="467" t="s">
        <v>503</v>
      </c>
      <c r="I9" s="467" t="s">
        <v>504</v>
      </c>
      <c r="J9" s="467" t="s">
        <v>505</v>
      </c>
      <c r="K9" s="467" t="s">
        <v>506</v>
      </c>
      <c r="L9" s="467" t="s">
        <v>507</v>
      </c>
      <c r="M9" s="467" t="s">
        <v>508</v>
      </c>
      <c r="N9" s="467" t="s">
        <v>764</v>
      </c>
      <c r="O9" s="468" t="s">
        <v>509</v>
      </c>
      <c r="P9" s="469" t="s">
        <v>242</v>
      </c>
      <c r="Q9" s="470" t="s">
        <v>406</v>
      </c>
      <c r="R9" s="470" t="s">
        <v>765</v>
      </c>
    </row>
    <row r="10" spans="2:18" x14ac:dyDescent="0.3">
      <c r="B10" s="471">
        <v>1</v>
      </c>
      <c r="C10" s="182"/>
      <c r="D10" s="94"/>
      <c r="E10" s="183"/>
      <c r="F10" s="183"/>
      <c r="G10" s="617">
        <f>Table13[[#This Row],[1st Engine Arrival Time]]-Table13[[#This Row],[ Dispatch Time]]</f>
        <v>0</v>
      </c>
      <c r="H10" s="184" t="str">
        <f t="shared" ref="H10:H73" si="0">IF(ISBLANK(E10),"",IF(G10&lt;$Q$10,"Yes","No"))</f>
        <v/>
      </c>
      <c r="I10" s="183"/>
      <c r="J10" s="617">
        <f t="shared" ref="J10:J73" si="1">I10-E10</f>
        <v>0</v>
      </c>
      <c r="K10" s="184" t="str">
        <f t="shared" ref="K10:K73" si="2">IF(ISBLANK(E10),"",IF(J10&lt;$R$10,"Yes","No"))</f>
        <v/>
      </c>
      <c r="L10" s="183"/>
      <c r="M10" s="617">
        <f>Table13[[#This Row],[Ladder/Service  Arrival Time]]-Table13[[#This Row],[ Dispatch Time]]</f>
        <v>0</v>
      </c>
      <c r="N10" s="184" t="str">
        <f t="shared" ref="N10:N73" si="3">IF(ISBLANK(E10),"",IF(M10&lt;$R$10,"Yes","No"))</f>
        <v/>
      </c>
      <c r="O10" s="472" t="str">
        <f t="shared" ref="O10:O73" si="4">IF(ISBLANK(E10),"",IF(AND(K10=$Q$11,N10=$Q$11),"Yes","No"))</f>
        <v/>
      </c>
      <c r="P10" s="473"/>
      <c r="Q10" s="185">
        <v>3.7152777777777774E-3</v>
      </c>
      <c r="R10" s="186">
        <v>6.4930555555555549E-3</v>
      </c>
    </row>
    <row r="11" spans="2:18" x14ac:dyDescent="0.3">
      <c r="B11" s="471">
        <f>B10+1</f>
        <v>2</v>
      </c>
      <c r="C11" s="182"/>
      <c r="D11" s="94"/>
      <c r="E11" s="183"/>
      <c r="F11" s="183"/>
      <c r="G11" s="617">
        <f>Table13[[#This Row],[1st Engine Arrival Time]]-Table13[[#This Row],[ Dispatch Time]]</f>
        <v>0</v>
      </c>
      <c r="H11" s="184" t="str">
        <f t="shared" si="0"/>
        <v/>
      </c>
      <c r="I11" s="183"/>
      <c r="J11" s="617">
        <f t="shared" si="1"/>
        <v>0</v>
      </c>
      <c r="K11" s="184" t="str">
        <f t="shared" si="2"/>
        <v/>
      </c>
      <c r="L11" s="183"/>
      <c r="M11" s="617">
        <f>Table13[[#This Row],[Ladder/Service  Arrival Time]]-Table13[[#This Row],[ Dispatch Time]]</f>
        <v>0</v>
      </c>
      <c r="N11" s="184" t="str">
        <f t="shared" si="3"/>
        <v/>
      </c>
      <c r="O11" s="472" t="str">
        <f t="shared" si="4"/>
        <v/>
      </c>
      <c r="P11" s="473"/>
      <c r="Q11" s="187" t="s">
        <v>40</v>
      </c>
      <c r="R11" s="186"/>
    </row>
    <row r="12" spans="2:18" x14ac:dyDescent="0.3">
      <c r="B12" s="471">
        <f t="shared" ref="B12:B75" si="5">B11+1</f>
        <v>3</v>
      </c>
      <c r="C12" s="182"/>
      <c r="D12" s="94"/>
      <c r="E12" s="183"/>
      <c r="F12" s="183"/>
      <c r="G12" s="617">
        <f>Table13[[#This Row],[1st Engine Arrival Time]]-Table13[[#This Row],[ Dispatch Time]]</f>
        <v>0</v>
      </c>
      <c r="H12" s="184" t="str">
        <f t="shared" si="0"/>
        <v/>
      </c>
      <c r="I12" s="183"/>
      <c r="J12" s="617">
        <f t="shared" si="1"/>
        <v>0</v>
      </c>
      <c r="K12" s="184" t="str">
        <f t="shared" si="2"/>
        <v/>
      </c>
      <c r="L12" s="183"/>
      <c r="M12" s="617">
        <f>Table13[[#This Row],[Ladder/Service  Arrival Time]]-Table13[[#This Row],[ Dispatch Time]]</f>
        <v>0</v>
      </c>
      <c r="N12" s="184" t="str">
        <f t="shared" si="3"/>
        <v/>
      </c>
      <c r="O12" s="472" t="str">
        <f t="shared" si="4"/>
        <v/>
      </c>
      <c r="P12" s="473"/>
    </row>
    <row r="13" spans="2:18" s="474" customFormat="1" x14ac:dyDescent="0.3">
      <c r="B13" s="471">
        <f t="shared" si="5"/>
        <v>4</v>
      </c>
      <c r="C13" s="182"/>
      <c r="D13" s="94"/>
      <c r="E13" s="183"/>
      <c r="F13" s="183"/>
      <c r="G13" s="617">
        <f>Table13[[#This Row],[1st Engine Arrival Time]]-Table13[[#This Row],[ Dispatch Time]]</f>
        <v>0</v>
      </c>
      <c r="H13" s="184" t="str">
        <f t="shared" si="0"/>
        <v/>
      </c>
      <c r="I13" s="183"/>
      <c r="J13" s="617">
        <f t="shared" si="1"/>
        <v>0</v>
      </c>
      <c r="K13" s="184" t="str">
        <f t="shared" si="2"/>
        <v/>
      </c>
      <c r="L13" s="183"/>
      <c r="M13" s="617">
        <f>Table13[[#This Row],[Ladder/Service  Arrival Time]]-Table13[[#This Row],[ Dispatch Time]]</f>
        <v>0</v>
      </c>
      <c r="N13" s="184" t="str">
        <f t="shared" si="3"/>
        <v/>
      </c>
      <c r="O13" s="472" t="str">
        <f t="shared" si="4"/>
        <v/>
      </c>
      <c r="P13" s="473"/>
    </row>
    <row r="14" spans="2:18" s="474" customFormat="1" x14ac:dyDescent="0.3">
      <c r="B14" s="471">
        <f t="shared" si="5"/>
        <v>5</v>
      </c>
      <c r="C14" s="182"/>
      <c r="D14" s="94"/>
      <c r="E14" s="183"/>
      <c r="F14" s="183"/>
      <c r="G14" s="617">
        <f>Table13[[#This Row],[1st Engine Arrival Time]]-Table13[[#This Row],[ Dispatch Time]]</f>
        <v>0</v>
      </c>
      <c r="H14" s="184" t="str">
        <f t="shared" si="0"/>
        <v/>
      </c>
      <c r="I14" s="183"/>
      <c r="J14" s="617">
        <f t="shared" si="1"/>
        <v>0</v>
      </c>
      <c r="K14" s="184" t="str">
        <f t="shared" si="2"/>
        <v/>
      </c>
      <c r="L14" s="183"/>
      <c r="M14" s="617">
        <f>Table13[[#This Row],[Ladder/Service  Arrival Time]]-Table13[[#This Row],[ Dispatch Time]]</f>
        <v>0</v>
      </c>
      <c r="N14" s="184" t="str">
        <f t="shared" si="3"/>
        <v/>
      </c>
      <c r="O14" s="472" t="str">
        <f t="shared" si="4"/>
        <v/>
      </c>
      <c r="P14" s="473"/>
    </row>
    <row r="15" spans="2:18" s="474" customFormat="1" x14ac:dyDescent="0.3">
      <c r="B15" s="471">
        <f t="shared" si="5"/>
        <v>6</v>
      </c>
      <c r="C15" s="182"/>
      <c r="D15" s="94"/>
      <c r="E15" s="183"/>
      <c r="F15" s="183"/>
      <c r="G15" s="617">
        <f>Table13[[#This Row],[1st Engine Arrival Time]]-Table13[[#This Row],[ Dispatch Time]]</f>
        <v>0</v>
      </c>
      <c r="H15" s="475" t="str">
        <f t="shared" si="0"/>
        <v/>
      </c>
      <c r="I15" s="183"/>
      <c r="J15" s="617">
        <f t="shared" si="1"/>
        <v>0</v>
      </c>
      <c r="K15" s="475" t="str">
        <f t="shared" si="2"/>
        <v/>
      </c>
      <c r="L15" s="183"/>
      <c r="M15" s="617">
        <f>Table13[[#This Row],[Ladder/Service  Arrival Time]]-Table13[[#This Row],[ Dispatch Time]]</f>
        <v>0</v>
      </c>
      <c r="N15" s="475" t="str">
        <f t="shared" si="3"/>
        <v/>
      </c>
      <c r="O15" s="472" t="str">
        <f t="shared" si="4"/>
        <v/>
      </c>
      <c r="P15" s="473"/>
    </row>
    <row r="16" spans="2:18" s="474" customFormat="1" x14ac:dyDescent="0.3">
      <c r="B16" s="471">
        <f t="shared" si="5"/>
        <v>7</v>
      </c>
      <c r="C16" s="182"/>
      <c r="D16" s="94"/>
      <c r="E16" s="183"/>
      <c r="F16" s="183"/>
      <c r="G16" s="617">
        <f>Table13[[#This Row],[1st Engine Arrival Time]]-Table13[[#This Row],[ Dispatch Time]]</f>
        <v>0</v>
      </c>
      <c r="H16" s="184" t="str">
        <f t="shared" si="0"/>
        <v/>
      </c>
      <c r="I16" s="183"/>
      <c r="J16" s="617">
        <f t="shared" si="1"/>
        <v>0</v>
      </c>
      <c r="K16" s="184" t="str">
        <f t="shared" si="2"/>
        <v/>
      </c>
      <c r="L16" s="183"/>
      <c r="M16" s="617">
        <f>Table13[[#This Row],[Ladder/Service  Arrival Time]]-Table13[[#This Row],[ Dispatch Time]]</f>
        <v>0</v>
      </c>
      <c r="N16" s="184" t="str">
        <f t="shared" si="3"/>
        <v/>
      </c>
      <c r="O16" s="472" t="str">
        <f t="shared" si="4"/>
        <v/>
      </c>
      <c r="P16" s="473"/>
    </row>
    <row r="17" spans="2:16" s="474" customFormat="1" x14ac:dyDescent="0.3">
      <c r="B17" s="471">
        <f t="shared" si="5"/>
        <v>8</v>
      </c>
      <c r="C17" s="182"/>
      <c r="D17" s="94"/>
      <c r="E17" s="183"/>
      <c r="F17" s="183"/>
      <c r="G17" s="617">
        <f>Table13[[#This Row],[1st Engine Arrival Time]]-Table13[[#This Row],[ Dispatch Time]]</f>
        <v>0</v>
      </c>
      <c r="H17" s="184" t="str">
        <f t="shared" si="0"/>
        <v/>
      </c>
      <c r="I17" s="183"/>
      <c r="J17" s="617">
        <f t="shared" si="1"/>
        <v>0</v>
      </c>
      <c r="K17" s="184" t="str">
        <f t="shared" si="2"/>
        <v/>
      </c>
      <c r="L17" s="183"/>
      <c r="M17" s="617">
        <f>Table13[[#This Row],[Ladder/Service  Arrival Time]]-Table13[[#This Row],[ Dispatch Time]]</f>
        <v>0</v>
      </c>
      <c r="N17" s="184" t="str">
        <f t="shared" si="3"/>
        <v/>
      </c>
      <c r="O17" s="472" t="str">
        <f t="shared" si="4"/>
        <v/>
      </c>
      <c r="P17" s="473"/>
    </row>
    <row r="18" spans="2:16" s="474" customFormat="1" x14ac:dyDescent="0.3">
      <c r="B18" s="471">
        <f t="shared" si="5"/>
        <v>9</v>
      </c>
      <c r="C18" s="182"/>
      <c r="D18" s="94"/>
      <c r="E18" s="183"/>
      <c r="F18" s="183"/>
      <c r="G18" s="617">
        <f>Table13[[#This Row],[1st Engine Arrival Time]]-Table13[[#This Row],[ Dispatch Time]]</f>
        <v>0</v>
      </c>
      <c r="H18" s="184" t="str">
        <f t="shared" si="0"/>
        <v/>
      </c>
      <c r="I18" s="183"/>
      <c r="J18" s="617">
        <f t="shared" si="1"/>
        <v>0</v>
      </c>
      <c r="K18" s="184" t="str">
        <f t="shared" si="2"/>
        <v/>
      </c>
      <c r="L18" s="183"/>
      <c r="M18" s="617">
        <f>Table13[[#This Row],[Ladder/Service  Arrival Time]]-Table13[[#This Row],[ Dispatch Time]]</f>
        <v>0</v>
      </c>
      <c r="N18" s="184" t="str">
        <f t="shared" si="3"/>
        <v/>
      </c>
      <c r="O18" s="472" t="str">
        <f t="shared" si="4"/>
        <v/>
      </c>
      <c r="P18" s="473"/>
    </row>
    <row r="19" spans="2:16" s="474" customFormat="1" x14ac:dyDescent="0.3">
      <c r="B19" s="471">
        <f t="shared" si="5"/>
        <v>10</v>
      </c>
      <c r="C19" s="182"/>
      <c r="D19" s="94"/>
      <c r="E19" s="183"/>
      <c r="F19" s="183"/>
      <c r="G19" s="617">
        <f>Table13[[#This Row],[1st Engine Arrival Time]]-Table13[[#This Row],[ Dispatch Time]]</f>
        <v>0</v>
      </c>
      <c r="H19" s="184" t="str">
        <f t="shared" si="0"/>
        <v/>
      </c>
      <c r="I19" s="183"/>
      <c r="J19" s="617">
        <f t="shared" si="1"/>
        <v>0</v>
      </c>
      <c r="K19" s="184" t="str">
        <f t="shared" si="2"/>
        <v/>
      </c>
      <c r="L19" s="183"/>
      <c r="M19" s="617">
        <f>Table13[[#This Row],[Ladder/Service  Arrival Time]]-Table13[[#This Row],[ Dispatch Time]]</f>
        <v>0</v>
      </c>
      <c r="N19" s="184" t="str">
        <f t="shared" si="3"/>
        <v/>
      </c>
      <c r="O19" s="472" t="str">
        <f t="shared" si="4"/>
        <v/>
      </c>
      <c r="P19" s="473"/>
    </row>
    <row r="20" spans="2:16" x14ac:dyDescent="0.3">
      <c r="B20" s="471">
        <f t="shared" si="5"/>
        <v>11</v>
      </c>
      <c r="C20" s="182"/>
      <c r="D20" s="94"/>
      <c r="E20" s="183"/>
      <c r="F20" s="183"/>
      <c r="G20" s="617">
        <f>Table13[[#This Row],[1st Engine Arrival Time]]-Table13[[#This Row],[ Dispatch Time]]</f>
        <v>0</v>
      </c>
      <c r="H20" s="184" t="str">
        <f t="shared" si="0"/>
        <v/>
      </c>
      <c r="I20" s="183"/>
      <c r="J20" s="617">
        <f t="shared" si="1"/>
        <v>0</v>
      </c>
      <c r="K20" s="184" t="str">
        <f t="shared" si="2"/>
        <v/>
      </c>
      <c r="L20" s="183"/>
      <c r="M20" s="617">
        <f>Table13[[#This Row],[Ladder/Service  Arrival Time]]-Table13[[#This Row],[ Dispatch Time]]</f>
        <v>0</v>
      </c>
      <c r="N20" s="184" t="str">
        <f t="shared" si="3"/>
        <v/>
      </c>
      <c r="O20" s="472" t="str">
        <f t="shared" si="4"/>
        <v/>
      </c>
      <c r="P20" s="473"/>
    </row>
    <row r="21" spans="2:16" x14ac:dyDescent="0.3">
      <c r="B21" s="471">
        <f t="shared" si="5"/>
        <v>12</v>
      </c>
      <c r="C21" s="182"/>
      <c r="D21" s="94"/>
      <c r="E21" s="183"/>
      <c r="F21" s="183"/>
      <c r="G21" s="617">
        <f>Table13[[#This Row],[1st Engine Arrival Time]]-Table13[[#This Row],[ Dispatch Time]]</f>
        <v>0</v>
      </c>
      <c r="H21" s="184" t="str">
        <f t="shared" si="0"/>
        <v/>
      </c>
      <c r="I21" s="183"/>
      <c r="J21" s="617">
        <f t="shared" si="1"/>
        <v>0</v>
      </c>
      <c r="K21" s="184" t="str">
        <f t="shared" si="2"/>
        <v/>
      </c>
      <c r="L21" s="183"/>
      <c r="M21" s="617">
        <f>Table13[[#This Row],[Ladder/Service  Arrival Time]]-Table13[[#This Row],[ Dispatch Time]]</f>
        <v>0</v>
      </c>
      <c r="N21" s="184" t="str">
        <f t="shared" si="3"/>
        <v/>
      </c>
      <c r="O21" s="472" t="str">
        <f t="shared" si="4"/>
        <v/>
      </c>
      <c r="P21" s="473"/>
    </row>
    <row r="22" spans="2:16" x14ac:dyDescent="0.3">
      <c r="B22" s="471">
        <f t="shared" si="5"/>
        <v>13</v>
      </c>
      <c r="C22" s="182"/>
      <c r="D22" s="94"/>
      <c r="E22" s="183"/>
      <c r="F22" s="183"/>
      <c r="G22" s="617">
        <f>Table13[[#This Row],[1st Engine Arrival Time]]-Table13[[#This Row],[ Dispatch Time]]</f>
        <v>0</v>
      </c>
      <c r="H22" s="184" t="str">
        <f t="shared" si="0"/>
        <v/>
      </c>
      <c r="I22" s="183"/>
      <c r="J22" s="617">
        <f t="shared" si="1"/>
        <v>0</v>
      </c>
      <c r="K22" s="184" t="str">
        <f t="shared" si="2"/>
        <v/>
      </c>
      <c r="L22" s="183"/>
      <c r="M22" s="617">
        <f>Table13[[#This Row],[Ladder/Service  Arrival Time]]-Table13[[#This Row],[ Dispatch Time]]</f>
        <v>0</v>
      </c>
      <c r="N22" s="184" t="str">
        <f t="shared" si="3"/>
        <v/>
      </c>
      <c r="O22" s="472" t="str">
        <f t="shared" si="4"/>
        <v/>
      </c>
      <c r="P22" s="473"/>
    </row>
    <row r="23" spans="2:16" x14ac:dyDescent="0.3">
      <c r="B23" s="471">
        <f t="shared" si="5"/>
        <v>14</v>
      </c>
      <c r="C23" s="182"/>
      <c r="D23" s="94"/>
      <c r="E23" s="183"/>
      <c r="F23" s="183"/>
      <c r="G23" s="617">
        <f>Table13[[#This Row],[1st Engine Arrival Time]]-Table13[[#This Row],[ Dispatch Time]]</f>
        <v>0</v>
      </c>
      <c r="H23" s="184" t="str">
        <f t="shared" si="0"/>
        <v/>
      </c>
      <c r="I23" s="183"/>
      <c r="J23" s="617">
        <f t="shared" si="1"/>
        <v>0</v>
      </c>
      <c r="K23" s="184" t="str">
        <f t="shared" si="2"/>
        <v/>
      </c>
      <c r="L23" s="183"/>
      <c r="M23" s="617">
        <f>Table13[[#This Row],[Ladder/Service  Arrival Time]]-Table13[[#This Row],[ Dispatch Time]]</f>
        <v>0</v>
      </c>
      <c r="N23" s="184" t="str">
        <f t="shared" si="3"/>
        <v/>
      </c>
      <c r="O23" s="472" t="str">
        <f t="shared" si="4"/>
        <v/>
      </c>
      <c r="P23" s="473"/>
    </row>
    <row r="24" spans="2:16" x14ac:dyDescent="0.3">
      <c r="B24" s="471">
        <f t="shared" si="5"/>
        <v>15</v>
      </c>
      <c r="C24" s="182"/>
      <c r="D24" s="94"/>
      <c r="E24" s="183"/>
      <c r="F24" s="183"/>
      <c r="G24" s="617">
        <f>Table13[[#This Row],[1st Engine Arrival Time]]-Table13[[#This Row],[ Dispatch Time]]</f>
        <v>0</v>
      </c>
      <c r="H24" s="184" t="str">
        <f t="shared" si="0"/>
        <v/>
      </c>
      <c r="I24" s="183"/>
      <c r="J24" s="617">
        <f t="shared" si="1"/>
        <v>0</v>
      </c>
      <c r="K24" s="184" t="str">
        <f t="shared" si="2"/>
        <v/>
      </c>
      <c r="L24" s="183"/>
      <c r="M24" s="617">
        <f>Table13[[#This Row],[Ladder/Service  Arrival Time]]-Table13[[#This Row],[ Dispatch Time]]</f>
        <v>0</v>
      </c>
      <c r="N24" s="184" t="str">
        <f t="shared" si="3"/>
        <v/>
      </c>
      <c r="O24" s="472" t="str">
        <f t="shared" si="4"/>
        <v/>
      </c>
      <c r="P24" s="473"/>
    </row>
    <row r="25" spans="2:16" x14ac:dyDescent="0.3">
      <c r="B25" s="471">
        <f t="shared" si="5"/>
        <v>16</v>
      </c>
      <c r="C25" s="182"/>
      <c r="D25" s="94"/>
      <c r="E25" s="183"/>
      <c r="F25" s="183"/>
      <c r="G25" s="617">
        <f>Table13[[#This Row],[1st Engine Arrival Time]]-Table13[[#This Row],[ Dispatch Time]]</f>
        <v>0</v>
      </c>
      <c r="H25" s="184" t="str">
        <f t="shared" si="0"/>
        <v/>
      </c>
      <c r="I25" s="183"/>
      <c r="J25" s="617">
        <f t="shared" si="1"/>
        <v>0</v>
      </c>
      <c r="K25" s="184" t="str">
        <f t="shared" si="2"/>
        <v/>
      </c>
      <c r="L25" s="183"/>
      <c r="M25" s="617">
        <f>Table13[[#This Row],[Ladder/Service  Arrival Time]]-Table13[[#This Row],[ Dispatch Time]]</f>
        <v>0</v>
      </c>
      <c r="N25" s="184" t="str">
        <f t="shared" si="3"/>
        <v/>
      </c>
      <c r="O25" s="472" t="str">
        <f t="shared" si="4"/>
        <v/>
      </c>
      <c r="P25" s="473"/>
    </row>
    <row r="26" spans="2:16" s="477" customFormat="1" x14ac:dyDescent="0.3">
      <c r="B26" s="471">
        <f t="shared" si="5"/>
        <v>17</v>
      </c>
      <c r="C26" s="182"/>
      <c r="D26" s="94"/>
      <c r="E26" s="183"/>
      <c r="F26" s="183"/>
      <c r="G26" s="617">
        <f>Table13[[#This Row],[1st Engine Arrival Time]]-Table13[[#This Row],[ Dispatch Time]]</f>
        <v>0</v>
      </c>
      <c r="H26" s="184" t="str">
        <f t="shared" si="0"/>
        <v/>
      </c>
      <c r="I26" s="183"/>
      <c r="J26" s="617">
        <f t="shared" si="1"/>
        <v>0</v>
      </c>
      <c r="K26" s="184" t="str">
        <f t="shared" si="2"/>
        <v/>
      </c>
      <c r="L26" s="183"/>
      <c r="M26" s="617">
        <f>Table13[[#This Row],[Ladder/Service  Arrival Time]]-Table13[[#This Row],[ Dispatch Time]]</f>
        <v>0</v>
      </c>
      <c r="N26" s="184" t="str">
        <f t="shared" si="3"/>
        <v/>
      </c>
      <c r="O26" s="476" t="str">
        <f t="shared" si="4"/>
        <v/>
      </c>
      <c r="P26" s="473"/>
    </row>
    <row r="27" spans="2:16" x14ac:dyDescent="0.3">
      <c r="B27" s="471">
        <f t="shared" si="5"/>
        <v>18</v>
      </c>
      <c r="C27" s="182"/>
      <c r="D27" s="94"/>
      <c r="E27" s="183"/>
      <c r="F27" s="183"/>
      <c r="G27" s="617">
        <f>Table13[[#This Row],[1st Engine Arrival Time]]-Table13[[#This Row],[ Dispatch Time]]</f>
        <v>0</v>
      </c>
      <c r="H27" s="184" t="str">
        <f t="shared" si="0"/>
        <v/>
      </c>
      <c r="I27" s="183"/>
      <c r="J27" s="617">
        <f t="shared" si="1"/>
        <v>0</v>
      </c>
      <c r="K27" s="184" t="str">
        <f t="shared" si="2"/>
        <v/>
      </c>
      <c r="L27" s="183"/>
      <c r="M27" s="617">
        <f>Table13[[#This Row],[Ladder/Service  Arrival Time]]-Table13[[#This Row],[ Dispatch Time]]</f>
        <v>0</v>
      </c>
      <c r="N27" s="184" t="str">
        <f t="shared" si="3"/>
        <v/>
      </c>
      <c r="O27" s="476" t="str">
        <f t="shared" si="4"/>
        <v/>
      </c>
      <c r="P27" s="473"/>
    </row>
    <row r="28" spans="2:16" x14ac:dyDescent="0.3">
      <c r="B28" s="471">
        <f t="shared" si="5"/>
        <v>19</v>
      </c>
      <c r="C28" s="182"/>
      <c r="D28" s="94"/>
      <c r="E28" s="183"/>
      <c r="F28" s="183"/>
      <c r="G28" s="617">
        <f>Table13[[#This Row],[1st Engine Arrival Time]]-Table13[[#This Row],[ Dispatch Time]]</f>
        <v>0</v>
      </c>
      <c r="H28" s="184" t="str">
        <f t="shared" si="0"/>
        <v/>
      </c>
      <c r="I28" s="183"/>
      <c r="J28" s="617">
        <f t="shared" si="1"/>
        <v>0</v>
      </c>
      <c r="K28" s="184" t="str">
        <f t="shared" si="2"/>
        <v/>
      </c>
      <c r="L28" s="183"/>
      <c r="M28" s="617">
        <f>Table13[[#This Row],[Ladder/Service  Arrival Time]]-Table13[[#This Row],[ Dispatch Time]]</f>
        <v>0</v>
      </c>
      <c r="N28" s="184" t="str">
        <f t="shared" si="3"/>
        <v/>
      </c>
      <c r="O28" s="476" t="str">
        <f t="shared" si="4"/>
        <v/>
      </c>
      <c r="P28" s="473"/>
    </row>
    <row r="29" spans="2:16" x14ac:dyDescent="0.3">
      <c r="B29" s="471">
        <f t="shared" si="5"/>
        <v>20</v>
      </c>
      <c r="C29" s="182"/>
      <c r="D29" s="94"/>
      <c r="E29" s="183"/>
      <c r="F29" s="183"/>
      <c r="G29" s="617">
        <f>Table13[[#This Row],[1st Engine Arrival Time]]-Table13[[#This Row],[ Dispatch Time]]</f>
        <v>0</v>
      </c>
      <c r="H29" s="184" t="str">
        <f t="shared" si="0"/>
        <v/>
      </c>
      <c r="I29" s="183"/>
      <c r="J29" s="617">
        <f t="shared" si="1"/>
        <v>0</v>
      </c>
      <c r="K29" s="184" t="str">
        <f t="shared" si="2"/>
        <v/>
      </c>
      <c r="L29" s="183"/>
      <c r="M29" s="617">
        <f>Table13[[#This Row],[Ladder/Service  Arrival Time]]-Table13[[#This Row],[ Dispatch Time]]</f>
        <v>0</v>
      </c>
      <c r="N29" s="184" t="str">
        <f t="shared" si="3"/>
        <v/>
      </c>
      <c r="O29" s="476" t="str">
        <f t="shared" si="4"/>
        <v/>
      </c>
      <c r="P29" s="473"/>
    </row>
    <row r="30" spans="2:16" x14ac:dyDescent="0.3">
      <c r="B30" s="471">
        <f t="shared" si="5"/>
        <v>21</v>
      </c>
      <c r="C30" s="182"/>
      <c r="D30" s="94"/>
      <c r="E30" s="183"/>
      <c r="F30" s="183"/>
      <c r="G30" s="617">
        <f>Table13[[#This Row],[1st Engine Arrival Time]]-Table13[[#This Row],[ Dispatch Time]]</f>
        <v>0</v>
      </c>
      <c r="H30" s="184" t="str">
        <f t="shared" si="0"/>
        <v/>
      </c>
      <c r="I30" s="183"/>
      <c r="J30" s="617">
        <f t="shared" si="1"/>
        <v>0</v>
      </c>
      <c r="K30" s="184" t="str">
        <f t="shared" si="2"/>
        <v/>
      </c>
      <c r="L30" s="183"/>
      <c r="M30" s="617">
        <f>Table13[[#This Row],[Ladder/Service  Arrival Time]]-Table13[[#This Row],[ Dispatch Time]]</f>
        <v>0</v>
      </c>
      <c r="N30" s="184" t="str">
        <f t="shared" si="3"/>
        <v/>
      </c>
      <c r="O30" s="476" t="str">
        <f t="shared" si="4"/>
        <v/>
      </c>
      <c r="P30" s="473"/>
    </row>
    <row r="31" spans="2:16" x14ac:dyDescent="0.3">
      <c r="B31" s="471">
        <f t="shared" si="5"/>
        <v>22</v>
      </c>
      <c r="C31" s="182"/>
      <c r="D31" s="94"/>
      <c r="E31" s="183"/>
      <c r="F31" s="183"/>
      <c r="G31" s="617">
        <f>Table13[[#This Row],[1st Engine Arrival Time]]-Table13[[#This Row],[ Dispatch Time]]</f>
        <v>0</v>
      </c>
      <c r="H31" s="184" t="str">
        <f t="shared" si="0"/>
        <v/>
      </c>
      <c r="I31" s="183"/>
      <c r="J31" s="617">
        <f t="shared" si="1"/>
        <v>0</v>
      </c>
      <c r="K31" s="184" t="str">
        <f t="shared" si="2"/>
        <v/>
      </c>
      <c r="L31" s="183"/>
      <c r="M31" s="617">
        <f>Table13[[#This Row],[Ladder/Service  Arrival Time]]-Table13[[#This Row],[ Dispatch Time]]</f>
        <v>0</v>
      </c>
      <c r="N31" s="184" t="str">
        <f t="shared" si="3"/>
        <v/>
      </c>
      <c r="O31" s="476" t="str">
        <f t="shared" si="4"/>
        <v/>
      </c>
      <c r="P31" s="473"/>
    </row>
    <row r="32" spans="2:16" x14ac:dyDescent="0.3">
      <c r="B32" s="471">
        <f t="shared" si="5"/>
        <v>23</v>
      </c>
      <c r="C32" s="182"/>
      <c r="D32" s="94"/>
      <c r="E32" s="183"/>
      <c r="F32" s="183"/>
      <c r="G32" s="617">
        <f>Table13[[#This Row],[1st Engine Arrival Time]]-Table13[[#This Row],[ Dispatch Time]]</f>
        <v>0</v>
      </c>
      <c r="H32" s="184" t="str">
        <f t="shared" si="0"/>
        <v/>
      </c>
      <c r="I32" s="183"/>
      <c r="J32" s="617">
        <f t="shared" si="1"/>
        <v>0</v>
      </c>
      <c r="K32" s="184" t="str">
        <f t="shared" si="2"/>
        <v/>
      </c>
      <c r="L32" s="183"/>
      <c r="M32" s="617">
        <f>Table13[[#This Row],[Ladder/Service  Arrival Time]]-Table13[[#This Row],[ Dispatch Time]]</f>
        <v>0</v>
      </c>
      <c r="N32" s="184" t="str">
        <f t="shared" si="3"/>
        <v/>
      </c>
      <c r="O32" s="476" t="str">
        <f t="shared" si="4"/>
        <v/>
      </c>
      <c r="P32" s="473"/>
    </row>
    <row r="33" spans="2:16" x14ac:dyDescent="0.3">
      <c r="B33" s="471">
        <f t="shared" si="5"/>
        <v>24</v>
      </c>
      <c r="C33" s="182"/>
      <c r="D33" s="94"/>
      <c r="E33" s="183"/>
      <c r="F33" s="183"/>
      <c r="G33" s="617">
        <f>Table13[[#This Row],[1st Engine Arrival Time]]-Table13[[#This Row],[ Dispatch Time]]</f>
        <v>0</v>
      </c>
      <c r="H33" s="184" t="str">
        <f t="shared" si="0"/>
        <v/>
      </c>
      <c r="I33" s="183"/>
      <c r="J33" s="617">
        <f t="shared" si="1"/>
        <v>0</v>
      </c>
      <c r="K33" s="184" t="str">
        <f t="shared" si="2"/>
        <v/>
      </c>
      <c r="L33" s="183"/>
      <c r="M33" s="617">
        <f>Table13[[#This Row],[Ladder/Service  Arrival Time]]-Table13[[#This Row],[ Dispatch Time]]</f>
        <v>0</v>
      </c>
      <c r="N33" s="184" t="str">
        <f t="shared" si="3"/>
        <v/>
      </c>
      <c r="O33" s="476" t="str">
        <f t="shared" si="4"/>
        <v/>
      </c>
      <c r="P33" s="473"/>
    </row>
    <row r="34" spans="2:16" x14ac:dyDescent="0.3">
      <c r="B34" s="471">
        <f t="shared" si="5"/>
        <v>25</v>
      </c>
      <c r="C34" s="182"/>
      <c r="D34" s="94"/>
      <c r="E34" s="183"/>
      <c r="F34" s="183"/>
      <c r="G34" s="617">
        <f>Table13[[#This Row],[1st Engine Arrival Time]]-Table13[[#This Row],[ Dispatch Time]]</f>
        <v>0</v>
      </c>
      <c r="H34" s="184" t="str">
        <f t="shared" si="0"/>
        <v/>
      </c>
      <c r="I34" s="183"/>
      <c r="J34" s="617">
        <f t="shared" si="1"/>
        <v>0</v>
      </c>
      <c r="K34" s="184" t="str">
        <f t="shared" si="2"/>
        <v/>
      </c>
      <c r="L34" s="183"/>
      <c r="M34" s="617">
        <f>Table13[[#This Row],[Ladder/Service  Arrival Time]]-Table13[[#This Row],[ Dispatch Time]]</f>
        <v>0</v>
      </c>
      <c r="N34" s="184" t="str">
        <f t="shared" si="3"/>
        <v/>
      </c>
      <c r="O34" s="476" t="str">
        <f t="shared" si="4"/>
        <v/>
      </c>
      <c r="P34" s="473"/>
    </row>
    <row r="35" spans="2:16" x14ac:dyDescent="0.3">
      <c r="B35" s="471">
        <f t="shared" si="5"/>
        <v>26</v>
      </c>
      <c r="C35" s="182"/>
      <c r="D35" s="94"/>
      <c r="E35" s="183"/>
      <c r="F35" s="183"/>
      <c r="G35" s="617">
        <f>Table13[[#This Row],[1st Engine Arrival Time]]-Table13[[#This Row],[ Dispatch Time]]</f>
        <v>0</v>
      </c>
      <c r="H35" s="184" t="str">
        <f t="shared" si="0"/>
        <v/>
      </c>
      <c r="I35" s="183"/>
      <c r="J35" s="617">
        <f t="shared" si="1"/>
        <v>0</v>
      </c>
      <c r="K35" s="184" t="str">
        <f t="shared" si="2"/>
        <v/>
      </c>
      <c r="L35" s="183"/>
      <c r="M35" s="617">
        <f>Table13[[#This Row],[Ladder/Service  Arrival Time]]-Table13[[#This Row],[ Dispatch Time]]</f>
        <v>0</v>
      </c>
      <c r="N35" s="184" t="str">
        <f t="shared" si="3"/>
        <v/>
      </c>
      <c r="O35" s="476" t="str">
        <f t="shared" si="4"/>
        <v/>
      </c>
      <c r="P35" s="473"/>
    </row>
    <row r="36" spans="2:16" x14ac:dyDescent="0.3">
      <c r="B36" s="471">
        <f t="shared" si="5"/>
        <v>27</v>
      </c>
      <c r="C36" s="182"/>
      <c r="D36" s="94"/>
      <c r="E36" s="183"/>
      <c r="F36" s="183"/>
      <c r="G36" s="617">
        <f>Table13[[#This Row],[1st Engine Arrival Time]]-Table13[[#This Row],[ Dispatch Time]]</f>
        <v>0</v>
      </c>
      <c r="H36" s="184" t="str">
        <f t="shared" si="0"/>
        <v/>
      </c>
      <c r="I36" s="183"/>
      <c r="J36" s="617">
        <f t="shared" si="1"/>
        <v>0</v>
      </c>
      <c r="K36" s="184" t="str">
        <f t="shared" si="2"/>
        <v/>
      </c>
      <c r="L36" s="183"/>
      <c r="M36" s="617">
        <f>Table13[[#This Row],[Ladder/Service  Arrival Time]]-Table13[[#This Row],[ Dispatch Time]]</f>
        <v>0</v>
      </c>
      <c r="N36" s="184" t="str">
        <f t="shared" si="3"/>
        <v/>
      </c>
      <c r="O36" s="476" t="str">
        <f t="shared" si="4"/>
        <v/>
      </c>
      <c r="P36" s="473"/>
    </row>
    <row r="37" spans="2:16" x14ac:dyDescent="0.3">
      <c r="B37" s="471">
        <f t="shared" si="5"/>
        <v>28</v>
      </c>
      <c r="C37" s="182"/>
      <c r="D37" s="94"/>
      <c r="E37" s="183"/>
      <c r="F37" s="183"/>
      <c r="G37" s="617">
        <f>Table13[[#This Row],[1st Engine Arrival Time]]-Table13[[#This Row],[ Dispatch Time]]</f>
        <v>0</v>
      </c>
      <c r="H37" s="184" t="str">
        <f t="shared" si="0"/>
        <v/>
      </c>
      <c r="I37" s="183"/>
      <c r="J37" s="617">
        <f t="shared" si="1"/>
        <v>0</v>
      </c>
      <c r="K37" s="184" t="str">
        <f t="shared" si="2"/>
        <v/>
      </c>
      <c r="L37" s="183"/>
      <c r="M37" s="617">
        <f>Table13[[#This Row],[Ladder/Service  Arrival Time]]-Table13[[#This Row],[ Dispatch Time]]</f>
        <v>0</v>
      </c>
      <c r="N37" s="184" t="str">
        <f t="shared" si="3"/>
        <v/>
      </c>
      <c r="O37" s="476" t="str">
        <f t="shared" si="4"/>
        <v/>
      </c>
      <c r="P37" s="473"/>
    </row>
    <row r="38" spans="2:16" x14ac:dyDescent="0.3">
      <c r="B38" s="471">
        <f t="shared" si="5"/>
        <v>29</v>
      </c>
      <c r="C38" s="182"/>
      <c r="D38" s="94"/>
      <c r="E38" s="183"/>
      <c r="F38" s="183"/>
      <c r="G38" s="617">
        <f>Table13[[#This Row],[1st Engine Arrival Time]]-Table13[[#This Row],[ Dispatch Time]]</f>
        <v>0</v>
      </c>
      <c r="H38" s="184" t="str">
        <f t="shared" si="0"/>
        <v/>
      </c>
      <c r="I38" s="183"/>
      <c r="J38" s="617">
        <f t="shared" si="1"/>
        <v>0</v>
      </c>
      <c r="K38" s="184" t="str">
        <f t="shared" si="2"/>
        <v/>
      </c>
      <c r="L38" s="183"/>
      <c r="M38" s="617">
        <f>Table13[[#This Row],[Ladder/Service  Arrival Time]]-Table13[[#This Row],[ Dispatch Time]]</f>
        <v>0</v>
      </c>
      <c r="N38" s="184" t="str">
        <f t="shared" si="3"/>
        <v/>
      </c>
      <c r="O38" s="476" t="str">
        <f t="shared" si="4"/>
        <v/>
      </c>
      <c r="P38" s="473"/>
    </row>
    <row r="39" spans="2:16" x14ac:dyDescent="0.3">
      <c r="B39" s="471">
        <f t="shared" si="5"/>
        <v>30</v>
      </c>
      <c r="C39" s="182"/>
      <c r="D39" s="94"/>
      <c r="E39" s="183"/>
      <c r="F39" s="183"/>
      <c r="G39" s="617">
        <f>Table13[[#This Row],[1st Engine Arrival Time]]-Table13[[#This Row],[ Dispatch Time]]</f>
        <v>0</v>
      </c>
      <c r="H39" s="184" t="str">
        <f t="shared" si="0"/>
        <v/>
      </c>
      <c r="I39" s="183"/>
      <c r="J39" s="617">
        <f t="shared" si="1"/>
        <v>0</v>
      </c>
      <c r="K39" s="184" t="str">
        <f t="shared" si="2"/>
        <v/>
      </c>
      <c r="L39" s="183"/>
      <c r="M39" s="617">
        <f>Table13[[#This Row],[Ladder/Service  Arrival Time]]-Table13[[#This Row],[ Dispatch Time]]</f>
        <v>0</v>
      </c>
      <c r="N39" s="184" t="str">
        <f t="shared" si="3"/>
        <v/>
      </c>
      <c r="O39" s="476" t="str">
        <f t="shared" si="4"/>
        <v/>
      </c>
      <c r="P39" s="473"/>
    </row>
    <row r="40" spans="2:16" x14ac:dyDescent="0.3">
      <c r="B40" s="471">
        <f t="shared" si="5"/>
        <v>31</v>
      </c>
      <c r="C40" s="182"/>
      <c r="D40" s="94"/>
      <c r="E40" s="183"/>
      <c r="F40" s="183"/>
      <c r="G40" s="617">
        <f>Table13[[#This Row],[1st Engine Arrival Time]]-Table13[[#This Row],[ Dispatch Time]]</f>
        <v>0</v>
      </c>
      <c r="H40" s="184" t="str">
        <f t="shared" si="0"/>
        <v/>
      </c>
      <c r="I40" s="183"/>
      <c r="J40" s="617">
        <f t="shared" si="1"/>
        <v>0</v>
      </c>
      <c r="K40" s="184" t="str">
        <f t="shared" si="2"/>
        <v/>
      </c>
      <c r="L40" s="183"/>
      <c r="M40" s="617">
        <f>Table13[[#This Row],[Ladder/Service  Arrival Time]]-Table13[[#This Row],[ Dispatch Time]]</f>
        <v>0</v>
      </c>
      <c r="N40" s="184" t="str">
        <f t="shared" si="3"/>
        <v/>
      </c>
      <c r="O40" s="476" t="str">
        <f t="shared" si="4"/>
        <v/>
      </c>
      <c r="P40" s="473"/>
    </row>
    <row r="41" spans="2:16" x14ac:dyDescent="0.3">
      <c r="B41" s="471">
        <f t="shared" si="5"/>
        <v>32</v>
      </c>
      <c r="C41" s="182"/>
      <c r="D41" s="94"/>
      <c r="E41" s="183"/>
      <c r="F41" s="183"/>
      <c r="G41" s="617">
        <f>Table13[[#This Row],[1st Engine Arrival Time]]-Table13[[#This Row],[ Dispatch Time]]</f>
        <v>0</v>
      </c>
      <c r="H41" s="184" t="str">
        <f t="shared" si="0"/>
        <v/>
      </c>
      <c r="I41" s="183"/>
      <c r="J41" s="617">
        <f t="shared" si="1"/>
        <v>0</v>
      </c>
      <c r="K41" s="184" t="str">
        <f t="shared" si="2"/>
        <v/>
      </c>
      <c r="L41" s="183"/>
      <c r="M41" s="617">
        <f>Table13[[#This Row],[Ladder/Service  Arrival Time]]-Table13[[#This Row],[ Dispatch Time]]</f>
        <v>0</v>
      </c>
      <c r="N41" s="184" t="str">
        <f t="shared" si="3"/>
        <v/>
      </c>
      <c r="O41" s="476" t="str">
        <f t="shared" si="4"/>
        <v/>
      </c>
      <c r="P41" s="473"/>
    </row>
    <row r="42" spans="2:16" x14ac:dyDescent="0.3">
      <c r="B42" s="471">
        <f t="shared" si="5"/>
        <v>33</v>
      </c>
      <c r="C42" s="182"/>
      <c r="D42" s="94"/>
      <c r="E42" s="183"/>
      <c r="F42" s="183"/>
      <c r="G42" s="617">
        <f>Table13[[#This Row],[1st Engine Arrival Time]]-Table13[[#This Row],[ Dispatch Time]]</f>
        <v>0</v>
      </c>
      <c r="H42" s="184" t="str">
        <f t="shared" si="0"/>
        <v/>
      </c>
      <c r="I42" s="183"/>
      <c r="J42" s="617">
        <f t="shared" si="1"/>
        <v>0</v>
      </c>
      <c r="K42" s="184" t="str">
        <f t="shared" si="2"/>
        <v/>
      </c>
      <c r="L42" s="183"/>
      <c r="M42" s="617">
        <f>Table13[[#This Row],[Ladder/Service  Arrival Time]]-Table13[[#This Row],[ Dispatch Time]]</f>
        <v>0</v>
      </c>
      <c r="N42" s="184" t="str">
        <f t="shared" si="3"/>
        <v/>
      </c>
      <c r="O42" s="476" t="str">
        <f t="shared" si="4"/>
        <v/>
      </c>
      <c r="P42" s="473"/>
    </row>
    <row r="43" spans="2:16" x14ac:dyDescent="0.3">
      <c r="B43" s="471">
        <f t="shared" si="5"/>
        <v>34</v>
      </c>
      <c r="C43" s="182"/>
      <c r="D43" s="94"/>
      <c r="E43" s="183"/>
      <c r="F43" s="183"/>
      <c r="G43" s="617">
        <f>Table13[[#This Row],[1st Engine Arrival Time]]-Table13[[#This Row],[ Dispatch Time]]</f>
        <v>0</v>
      </c>
      <c r="H43" s="184" t="str">
        <f t="shared" si="0"/>
        <v/>
      </c>
      <c r="I43" s="183"/>
      <c r="J43" s="617">
        <f t="shared" si="1"/>
        <v>0</v>
      </c>
      <c r="K43" s="184" t="str">
        <f t="shared" si="2"/>
        <v/>
      </c>
      <c r="L43" s="183"/>
      <c r="M43" s="617">
        <f>Table13[[#This Row],[Ladder/Service  Arrival Time]]-Table13[[#This Row],[ Dispatch Time]]</f>
        <v>0</v>
      </c>
      <c r="N43" s="184" t="str">
        <f t="shared" si="3"/>
        <v/>
      </c>
      <c r="O43" s="476" t="str">
        <f t="shared" si="4"/>
        <v/>
      </c>
      <c r="P43" s="473"/>
    </row>
    <row r="44" spans="2:16" x14ac:dyDescent="0.3">
      <c r="B44" s="471">
        <f t="shared" si="5"/>
        <v>35</v>
      </c>
      <c r="C44" s="182"/>
      <c r="D44" s="94"/>
      <c r="E44" s="183"/>
      <c r="F44" s="183"/>
      <c r="G44" s="617">
        <f>Table13[[#This Row],[1st Engine Arrival Time]]-Table13[[#This Row],[ Dispatch Time]]</f>
        <v>0</v>
      </c>
      <c r="H44" s="184" t="str">
        <f t="shared" si="0"/>
        <v/>
      </c>
      <c r="I44" s="183"/>
      <c r="J44" s="617">
        <f t="shared" si="1"/>
        <v>0</v>
      </c>
      <c r="K44" s="184" t="str">
        <f t="shared" si="2"/>
        <v/>
      </c>
      <c r="L44" s="183"/>
      <c r="M44" s="617">
        <f>Table13[[#This Row],[Ladder/Service  Arrival Time]]-Table13[[#This Row],[ Dispatch Time]]</f>
        <v>0</v>
      </c>
      <c r="N44" s="184" t="str">
        <f t="shared" si="3"/>
        <v/>
      </c>
      <c r="O44" s="476" t="str">
        <f t="shared" si="4"/>
        <v/>
      </c>
      <c r="P44" s="473"/>
    </row>
    <row r="45" spans="2:16" x14ac:dyDescent="0.3">
      <c r="B45" s="471">
        <f t="shared" si="5"/>
        <v>36</v>
      </c>
      <c r="C45" s="182"/>
      <c r="D45" s="94"/>
      <c r="E45" s="183"/>
      <c r="F45" s="183"/>
      <c r="G45" s="617">
        <f>Table13[[#This Row],[1st Engine Arrival Time]]-Table13[[#This Row],[ Dispatch Time]]</f>
        <v>0</v>
      </c>
      <c r="H45" s="184" t="str">
        <f t="shared" si="0"/>
        <v/>
      </c>
      <c r="I45" s="183"/>
      <c r="J45" s="617">
        <f t="shared" si="1"/>
        <v>0</v>
      </c>
      <c r="K45" s="184" t="str">
        <f t="shared" si="2"/>
        <v/>
      </c>
      <c r="L45" s="183"/>
      <c r="M45" s="617">
        <f>Table13[[#This Row],[Ladder/Service  Arrival Time]]-Table13[[#This Row],[ Dispatch Time]]</f>
        <v>0</v>
      </c>
      <c r="N45" s="184" t="str">
        <f t="shared" si="3"/>
        <v/>
      </c>
      <c r="O45" s="476" t="str">
        <f t="shared" si="4"/>
        <v/>
      </c>
      <c r="P45" s="473"/>
    </row>
    <row r="46" spans="2:16" x14ac:dyDescent="0.3">
      <c r="B46" s="471">
        <f t="shared" si="5"/>
        <v>37</v>
      </c>
      <c r="C46" s="182"/>
      <c r="D46" s="94"/>
      <c r="E46" s="183"/>
      <c r="F46" s="183"/>
      <c r="G46" s="617">
        <f>Table13[[#This Row],[1st Engine Arrival Time]]-Table13[[#This Row],[ Dispatch Time]]</f>
        <v>0</v>
      </c>
      <c r="H46" s="184" t="str">
        <f t="shared" si="0"/>
        <v/>
      </c>
      <c r="I46" s="183"/>
      <c r="J46" s="617">
        <f t="shared" si="1"/>
        <v>0</v>
      </c>
      <c r="K46" s="184" t="str">
        <f t="shared" si="2"/>
        <v/>
      </c>
      <c r="L46" s="183"/>
      <c r="M46" s="617">
        <f>Table13[[#This Row],[Ladder/Service  Arrival Time]]-Table13[[#This Row],[ Dispatch Time]]</f>
        <v>0</v>
      </c>
      <c r="N46" s="184" t="str">
        <f t="shared" si="3"/>
        <v/>
      </c>
      <c r="O46" s="476" t="str">
        <f t="shared" si="4"/>
        <v/>
      </c>
      <c r="P46" s="473"/>
    </row>
    <row r="47" spans="2:16" x14ac:dyDescent="0.3">
      <c r="B47" s="471">
        <f t="shared" si="5"/>
        <v>38</v>
      </c>
      <c r="C47" s="182"/>
      <c r="D47" s="94"/>
      <c r="E47" s="183"/>
      <c r="F47" s="183"/>
      <c r="G47" s="617">
        <f>Table13[[#This Row],[1st Engine Arrival Time]]-Table13[[#This Row],[ Dispatch Time]]</f>
        <v>0</v>
      </c>
      <c r="H47" s="184" t="str">
        <f t="shared" si="0"/>
        <v/>
      </c>
      <c r="I47" s="183"/>
      <c r="J47" s="617">
        <f t="shared" si="1"/>
        <v>0</v>
      </c>
      <c r="K47" s="184" t="str">
        <f t="shared" si="2"/>
        <v/>
      </c>
      <c r="L47" s="183"/>
      <c r="M47" s="617">
        <f>Table13[[#This Row],[Ladder/Service  Arrival Time]]-Table13[[#This Row],[ Dispatch Time]]</f>
        <v>0</v>
      </c>
      <c r="N47" s="184" t="str">
        <f t="shared" si="3"/>
        <v/>
      </c>
      <c r="O47" s="476" t="str">
        <f t="shared" si="4"/>
        <v/>
      </c>
      <c r="P47" s="473"/>
    </row>
    <row r="48" spans="2:16" x14ac:dyDescent="0.3">
      <c r="B48" s="471">
        <f t="shared" si="5"/>
        <v>39</v>
      </c>
      <c r="C48" s="182"/>
      <c r="D48" s="94"/>
      <c r="E48" s="183"/>
      <c r="F48" s="183"/>
      <c r="G48" s="617">
        <f>Table13[[#This Row],[1st Engine Arrival Time]]-Table13[[#This Row],[ Dispatch Time]]</f>
        <v>0</v>
      </c>
      <c r="H48" s="184" t="str">
        <f t="shared" si="0"/>
        <v/>
      </c>
      <c r="I48" s="183"/>
      <c r="J48" s="617">
        <f t="shared" si="1"/>
        <v>0</v>
      </c>
      <c r="K48" s="184" t="str">
        <f t="shared" si="2"/>
        <v/>
      </c>
      <c r="L48" s="183"/>
      <c r="M48" s="617">
        <f>Table13[[#This Row],[Ladder/Service  Arrival Time]]-Table13[[#This Row],[ Dispatch Time]]</f>
        <v>0</v>
      </c>
      <c r="N48" s="184" t="str">
        <f t="shared" si="3"/>
        <v/>
      </c>
      <c r="O48" s="476" t="str">
        <f t="shared" si="4"/>
        <v/>
      </c>
      <c r="P48" s="473"/>
    </row>
    <row r="49" spans="2:16" x14ac:dyDescent="0.3">
      <c r="B49" s="471">
        <f t="shared" si="5"/>
        <v>40</v>
      </c>
      <c r="C49" s="182"/>
      <c r="D49" s="94"/>
      <c r="E49" s="183"/>
      <c r="F49" s="183"/>
      <c r="G49" s="617">
        <f>Table13[[#This Row],[1st Engine Arrival Time]]-Table13[[#This Row],[ Dispatch Time]]</f>
        <v>0</v>
      </c>
      <c r="H49" s="184" t="str">
        <f t="shared" si="0"/>
        <v/>
      </c>
      <c r="I49" s="183"/>
      <c r="J49" s="617">
        <f t="shared" si="1"/>
        <v>0</v>
      </c>
      <c r="K49" s="184" t="str">
        <f t="shared" si="2"/>
        <v/>
      </c>
      <c r="L49" s="183"/>
      <c r="M49" s="617">
        <f>Table13[[#This Row],[Ladder/Service  Arrival Time]]-Table13[[#This Row],[ Dispatch Time]]</f>
        <v>0</v>
      </c>
      <c r="N49" s="184" t="str">
        <f t="shared" si="3"/>
        <v/>
      </c>
      <c r="O49" s="476" t="str">
        <f t="shared" si="4"/>
        <v/>
      </c>
      <c r="P49" s="473"/>
    </row>
    <row r="50" spans="2:16" x14ac:dyDescent="0.3">
      <c r="B50" s="471">
        <f t="shared" si="5"/>
        <v>41</v>
      </c>
      <c r="C50" s="182"/>
      <c r="D50" s="94"/>
      <c r="E50" s="183"/>
      <c r="F50" s="183"/>
      <c r="G50" s="617">
        <f>Table13[[#This Row],[1st Engine Arrival Time]]-Table13[[#This Row],[ Dispatch Time]]</f>
        <v>0</v>
      </c>
      <c r="H50" s="184" t="str">
        <f t="shared" si="0"/>
        <v/>
      </c>
      <c r="I50" s="183"/>
      <c r="J50" s="617">
        <f t="shared" si="1"/>
        <v>0</v>
      </c>
      <c r="K50" s="184" t="str">
        <f t="shared" si="2"/>
        <v/>
      </c>
      <c r="L50" s="183"/>
      <c r="M50" s="617">
        <f>Table13[[#This Row],[Ladder/Service  Arrival Time]]-Table13[[#This Row],[ Dispatch Time]]</f>
        <v>0</v>
      </c>
      <c r="N50" s="184" t="str">
        <f t="shared" si="3"/>
        <v/>
      </c>
      <c r="O50" s="476" t="str">
        <f t="shared" si="4"/>
        <v/>
      </c>
      <c r="P50" s="473"/>
    </row>
    <row r="51" spans="2:16" x14ac:dyDescent="0.3">
      <c r="B51" s="471">
        <f t="shared" si="5"/>
        <v>42</v>
      </c>
      <c r="C51" s="182"/>
      <c r="D51" s="94"/>
      <c r="E51" s="183"/>
      <c r="F51" s="183"/>
      <c r="G51" s="617">
        <f>Table13[[#This Row],[1st Engine Arrival Time]]-Table13[[#This Row],[ Dispatch Time]]</f>
        <v>0</v>
      </c>
      <c r="H51" s="184" t="str">
        <f t="shared" si="0"/>
        <v/>
      </c>
      <c r="I51" s="183"/>
      <c r="J51" s="617">
        <f t="shared" si="1"/>
        <v>0</v>
      </c>
      <c r="K51" s="184" t="str">
        <f t="shared" si="2"/>
        <v/>
      </c>
      <c r="L51" s="183"/>
      <c r="M51" s="617">
        <f>Table13[[#This Row],[Ladder/Service  Arrival Time]]-Table13[[#This Row],[ Dispatch Time]]</f>
        <v>0</v>
      </c>
      <c r="N51" s="184" t="str">
        <f t="shared" si="3"/>
        <v/>
      </c>
      <c r="O51" s="476" t="str">
        <f t="shared" si="4"/>
        <v/>
      </c>
      <c r="P51" s="473"/>
    </row>
    <row r="52" spans="2:16" x14ac:dyDescent="0.3">
      <c r="B52" s="471">
        <f t="shared" si="5"/>
        <v>43</v>
      </c>
      <c r="C52" s="182"/>
      <c r="D52" s="94"/>
      <c r="E52" s="183"/>
      <c r="F52" s="183"/>
      <c r="G52" s="617">
        <f>Table13[[#This Row],[1st Engine Arrival Time]]-Table13[[#This Row],[ Dispatch Time]]</f>
        <v>0</v>
      </c>
      <c r="H52" s="184" t="str">
        <f t="shared" si="0"/>
        <v/>
      </c>
      <c r="I52" s="183"/>
      <c r="J52" s="617">
        <f t="shared" si="1"/>
        <v>0</v>
      </c>
      <c r="K52" s="184" t="str">
        <f t="shared" si="2"/>
        <v/>
      </c>
      <c r="L52" s="183"/>
      <c r="M52" s="617">
        <f>Table13[[#This Row],[Ladder/Service  Arrival Time]]-Table13[[#This Row],[ Dispatch Time]]</f>
        <v>0</v>
      </c>
      <c r="N52" s="184" t="str">
        <f t="shared" si="3"/>
        <v/>
      </c>
      <c r="O52" s="476" t="str">
        <f t="shared" si="4"/>
        <v/>
      </c>
      <c r="P52" s="473"/>
    </row>
    <row r="53" spans="2:16" x14ac:dyDescent="0.3">
      <c r="B53" s="471">
        <f t="shared" si="5"/>
        <v>44</v>
      </c>
      <c r="C53" s="182"/>
      <c r="D53" s="94"/>
      <c r="E53" s="183"/>
      <c r="F53" s="183"/>
      <c r="G53" s="617">
        <f>Table13[[#This Row],[1st Engine Arrival Time]]-Table13[[#This Row],[ Dispatch Time]]</f>
        <v>0</v>
      </c>
      <c r="H53" s="184" t="str">
        <f t="shared" si="0"/>
        <v/>
      </c>
      <c r="I53" s="183"/>
      <c r="J53" s="617">
        <f t="shared" si="1"/>
        <v>0</v>
      </c>
      <c r="K53" s="184" t="str">
        <f t="shared" si="2"/>
        <v/>
      </c>
      <c r="L53" s="183"/>
      <c r="M53" s="617">
        <f>Table13[[#This Row],[Ladder/Service  Arrival Time]]-Table13[[#This Row],[ Dispatch Time]]</f>
        <v>0</v>
      </c>
      <c r="N53" s="184" t="str">
        <f t="shared" si="3"/>
        <v/>
      </c>
      <c r="O53" s="476" t="str">
        <f t="shared" si="4"/>
        <v/>
      </c>
      <c r="P53" s="473"/>
    </row>
    <row r="54" spans="2:16" x14ac:dyDescent="0.3">
      <c r="B54" s="471">
        <f t="shared" si="5"/>
        <v>45</v>
      </c>
      <c r="C54" s="182"/>
      <c r="D54" s="94"/>
      <c r="E54" s="183"/>
      <c r="F54" s="183"/>
      <c r="G54" s="617">
        <f>Table13[[#This Row],[1st Engine Arrival Time]]-Table13[[#This Row],[ Dispatch Time]]</f>
        <v>0</v>
      </c>
      <c r="H54" s="184" t="str">
        <f t="shared" si="0"/>
        <v/>
      </c>
      <c r="I54" s="183"/>
      <c r="J54" s="617">
        <f t="shared" si="1"/>
        <v>0</v>
      </c>
      <c r="K54" s="184" t="str">
        <f t="shared" si="2"/>
        <v/>
      </c>
      <c r="L54" s="183"/>
      <c r="M54" s="617">
        <f>Table13[[#This Row],[Ladder/Service  Arrival Time]]-Table13[[#This Row],[ Dispatch Time]]</f>
        <v>0</v>
      </c>
      <c r="N54" s="184" t="str">
        <f t="shared" si="3"/>
        <v/>
      </c>
      <c r="O54" s="476" t="str">
        <f t="shared" si="4"/>
        <v/>
      </c>
      <c r="P54" s="473"/>
    </row>
    <row r="55" spans="2:16" x14ac:dyDescent="0.3">
      <c r="B55" s="471">
        <f t="shared" si="5"/>
        <v>46</v>
      </c>
      <c r="C55" s="182"/>
      <c r="D55" s="94"/>
      <c r="E55" s="183"/>
      <c r="F55" s="183"/>
      <c r="G55" s="617">
        <f>Table13[[#This Row],[1st Engine Arrival Time]]-Table13[[#This Row],[ Dispatch Time]]</f>
        <v>0</v>
      </c>
      <c r="H55" s="184" t="str">
        <f t="shared" si="0"/>
        <v/>
      </c>
      <c r="I55" s="183"/>
      <c r="J55" s="617">
        <f t="shared" si="1"/>
        <v>0</v>
      </c>
      <c r="K55" s="184" t="str">
        <f t="shared" si="2"/>
        <v/>
      </c>
      <c r="L55" s="183"/>
      <c r="M55" s="617">
        <f>Table13[[#This Row],[Ladder/Service  Arrival Time]]-Table13[[#This Row],[ Dispatch Time]]</f>
        <v>0</v>
      </c>
      <c r="N55" s="184" t="str">
        <f t="shared" si="3"/>
        <v/>
      </c>
      <c r="O55" s="476" t="str">
        <f t="shared" si="4"/>
        <v/>
      </c>
      <c r="P55" s="473"/>
    </row>
    <row r="56" spans="2:16" x14ac:dyDescent="0.3">
      <c r="B56" s="471">
        <f t="shared" si="5"/>
        <v>47</v>
      </c>
      <c r="C56" s="182"/>
      <c r="D56" s="94"/>
      <c r="E56" s="183"/>
      <c r="F56" s="183"/>
      <c r="G56" s="617">
        <f>Table13[[#This Row],[1st Engine Arrival Time]]-Table13[[#This Row],[ Dispatch Time]]</f>
        <v>0</v>
      </c>
      <c r="H56" s="184" t="str">
        <f t="shared" si="0"/>
        <v/>
      </c>
      <c r="I56" s="183"/>
      <c r="J56" s="617">
        <f t="shared" si="1"/>
        <v>0</v>
      </c>
      <c r="K56" s="184" t="str">
        <f t="shared" si="2"/>
        <v/>
      </c>
      <c r="L56" s="183"/>
      <c r="M56" s="617">
        <f>Table13[[#This Row],[Ladder/Service  Arrival Time]]-Table13[[#This Row],[ Dispatch Time]]</f>
        <v>0</v>
      </c>
      <c r="N56" s="184" t="str">
        <f t="shared" si="3"/>
        <v/>
      </c>
      <c r="O56" s="476" t="str">
        <f t="shared" si="4"/>
        <v/>
      </c>
      <c r="P56" s="473"/>
    </row>
    <row r="57" spans="2:16" x14ac:dyDescent="0.3">
      <c r="B57" s="471">
        <f t="shared" si="5"/>
        <v>48</v>
      </c>
      <c r="C57" s="182"/>
      <c r="D57" s="94"/>
      <c r="E57" s="183"/>
      <c r="F57" s="183"/>
      <c r="G57" s="617">
        <f>Table13[[#This Row],[1st Engine Arrival Time]]-Table13[[#This Row],[ Dispatch Time]]</f>
        <v>0</v>
      </c>
      <c r="H57" s="184" t="str">
        <f t="shared" si="0"/>
        <v/>
      </c>
      <c r="I57" s="183"/>
      <c r="J57" s="617">
        <f t="shared" si="1"/>
        <v>0</v>
      </c>
      <c r="K57" s="184" t="str">
        <f t="shared" si="2"/>
        <v/>
      </c>
      <c r="L57" s="183"/>
      <c r="M57" s="617">
        <f>Table13[[#This Row],[Ladder/Service  Arrival Time]]-Table13[[#This Row],[ Dispatch Time]]</f>
        <v>0</v>
      </c>
      <c r="N57" s="184" t="str">
        <f t="shared" si="3"/>
        <v/>
      </c>
      <c r="O57" s="476" t="str">
        <f t="shared" si="4"/>
        <v/>
      </c>
      <c r="P57" s="473"/>
    </row>
    <row r="58" spans="2:16" x14ac:dyDescent="0.3">
      <c r="B58" s="471">
        <f t="shared" si="5"/>
        <v>49</v>
      </c>
      <c r="C58" s="182"/>
      <c r="D58" s="94"/>
      <c r="E58" s="183"/>
      <c r="F58" s="183"/>
      <c r="G58" s="617">
        <f>Table13[[#This Row],[1st Engine Arrival Time]]-Table13[[#This Row],[ Dispatch Time]]</f>
        <v>0</v>
      </c>
      <c r="H58" s="184" t="str">
        <f t="shared" si="0"/>
        <v/>
      </c>
      <c r="I58" s="183"/>
      <c r="J58" s="617">
        <f t="shared" si="1"/>
        <v>0</v>
      </c>
      <c r="K58" s="184" t="str">
        <f t="shared" si="2"/>
        <v/>
      </c>
      <c r="L58" s="183"/>
      <c r="M58" s="617">
        <f>Table13[[#This Row],[Ladder/Service  Arrival Time]]-Table13[[#This Row],[ Dispatch Time]]</f>
        <v>0</v>
      </c>
      <c r="N58" s="184" t="str">
        <f t="shared" si="3"/>
        <v/>
      </c>
      <c r="O58" s="476" t="str">
        <f t="shared" si="4"/>
        <v/>
      </c>
      <c r="P58" s="473"/>
    </row>
    <row r="59" spans="2:16" x14ac:dyDescent="0.3">
      <c r="B59" s="471">
        <f t="shared" si="5"/>
        <v>50</v>
      </c>
      <c r="C59" s="182"/>
      <c r="D59" s="94"/>
      <c r="E59" s="183"/>
      <c r="F59" s="183"/>
      <c r="G59" s="617">
        <f>Table13[[#This Row],[1st Engine Arrival Time]]-Table13[[#This Row],[ Dispatch Time]]</f>
        <v>0</v>
      </c>
      <c r="H59" s="184" t="str">
        <f t="shared" si="0"/>
        <v/>
      </c>
      <c r="I59" s="183"/>
      <c r="J59" s="617">
        <f t="shared" si="1"/>
        <v>0</v>
      </c>
      <c r="K59" s="184" t="str">
        <f t="shared" si="2"/>
        <v/>
      </c>
      <c r="L59" s="183"/>
      <c r="M59" s="617">
        <f>Table13[[#This Row],[Ladder/Service  Arrival Time]]-Table13[[#This Row],[ Dispatch Time]]</f>
        <v>0</v>
      </c>
      <c r="N59" s="184" t="str">
        <f t="shared" si="3"/>
        <v/>
      </c>
      <c r="O59" s="476" t="str">
        <f t="shared" si="4"/>
        <v/>
      </c>
      <c r="P59" s="473"/>
    </row>
    <row r="60" spans="2:16" x14ac:dyDescent="0.3">
      <c r="B60" s="471">
        <f t="shared" si="5"/>
        <v>51</v>
      </c>
      <c r="C60" s="182"/>
      <c r="D60" s="94"/>
      <c r="E60" s="183"/>
      <c r="F60" s="183"/>
      <c r="G60" s="617">
        <f>Table13[[#This Row],[1st Engine Arrival Time]]-Table13[[#This Row],[ Dispatch Time]]</f>
        <v>0</v>
      </c>
      <c r="H60" s="184" t="str">
        <f t="shared" si="0"/>
        <v/>
      </c>
      <c r="I60" s="183"/>
      <c r="J60" s="617">
        <f t="shared" si="1"/>
        <v>0</v>
      </c>
      <c r="K60" s="184" t="str">
        <f t="shared" si="2"/>
        <v/>
      </c>
      <c r="L60" s="183"/>
      <c r="M60" s="617">
        <f>Table13[[#This Row],[Ladder/Service  Arrival Time]]-Table13[[#This Row],[ Dispatch Time]]</f>
        <v>0</v>
      </c>
      <c r="N60" s="184" t="str">
        <f t="shared" si="3"/>
        <v/>
      </c>
      <c r="O60" s="476" t="str">
        <f t="shared" si="4"/>
        <v/>
      </c>
      <c r="P60" s="473"/>
    </row>
    <row r="61" spans="2:16" x14ac:dyDescent="0.3">
      <c r="B61" s="471">
        <f t="shared" si="5"/>
        <v>52</v>
      </c>
      <c r="C61" s="182"/>
      <c r="D61" s="94"/>
      <c r="E61" s="183"/>
      <c r="F61" s="183"/>
      <c r="G61" s="617">
        <f>Table13[[#This Row],[1st Engine Arrival Time]]-Table13[[#This Row],[ Dispatch Time]]</f>
        <v>0</v>
      </c>
      <c r="H61" s="184" t="str">
        <f t="shared" si="0"/>
        <v/>
      </c>
      <c r="I61" s="183"/>
      <c r="J61" s="617">
        <f t="shared" si="1"/>
        <v>0</v>
      </c>
      <c r="K61" s="184" t="str">
        <f t="shared" si="2"/>
        <v/>
      </c>
      <c r="L61" s="183"/>
      <c r="M61" s="617">
        <f>Table13[[#This Row],[Ladder/Service  Arrival Time]]-Table13[[#This Row],[ Dispatch Time]]</f>
        <v>0</v>
      </c>
      <c r="N61" s="184" t="str">
        <f t="shared" si="3"/>
        <v/>
      </c>
      <c r="O61" s="476" t="str">
        <f t="shared" si="4"/>
        <v/>
      </c>
      <c r="P61" s="473"/>
    </row>
    <row r="62" spans="2:16" x14ac:dyDescent="0.3">
      <c r="B62" s="471">
        <f t="shared" si="5"/>
        <v>53</v>
      </c>
      <c r="C62" s="182"/>
      <c r="D62" s="94"/>
      <c r="E62" s="183"/>
      <c r="F62" s="183"/>
      <c r="G62" s="617">
        <f>Table13[[#This Row],[1st Engine Arrival Time]]-Table13[[#This Row],[ Dispatch Time]]</f>
        <v>0</v>
      </c>
      <c r="H62" s="184" t="str">
        <f t="shared" si="0"/>
        <v/>
      </c>
      <c r="I62" s="183"/>
      <c r="J62" s="617">
        <f t="shared" si="1"/>
        <v>0</v>
      </c>
      <c r="K62" s="184" t="str">
        <f t="shared" si="2"/>
        <v/>
      </c>
      <c r="L62" s="183"/>
      <c r="M62" s="617">
        <f>Table13[[#This Row],[Ladder/Service  Arrival Time]]-Table13[[#This Row],[ Dispatch Time]]</f>
        <v>0</v>
      </c>
      <c r="N62" s="184" t="str">
        <f t="shared" si="3"/>
        <v/>
      </c>
      <c r="O62" s="476" t="str">
        <f t="shared" si="4"/>
        <v/>
      </c>
      <c r="P62" s="473"/>
    </row>
    <row r="63" spans="2:16" x14ac:dyDescent="0.3">
      <c r="B63" s="471">
        <f t="shared" si="5"/>
        <v>54</v>
      </c>
      <c r="C63" s="182"/>
      <c r="D63" s="94"/>
      <c r="E63" s="183"/>
      <c r="F63" s="183"/>
      <c r="G63" s="617">
        <f>Table13[[#This Row],[1st Engine Arrival Time]]-Table13[[#This Row],[ Dispatch Time]]</f>
        <v>0</v>
      </c>
      <c r="H63" s="184" t="str">
        <f t="shared" si="0"/>
        <v/>
      </c>
      <c r="I63" s="183"/>
      <c r="J63" s="617">
        <f t="shared" si="1"/>
        <v>0</v>
      </c>
      <c r="K63" s="184" t="str">
        <f t="shared" si="2"/>
        <v/>
      </c>
      <c r="L63" s="183"/>
      <c r="M63" s="617">
        <f>Table13[[#This Row],[Ladder/Service  Arrival Time]]-Table13[[#This Row],[ Dispatch Time]]</f>
        <v>0</v>
      </c>
      <c r="N63" s="184" t="str">
        <f t="shared" si="3"/>
        <v/>
      </c>
      <c r="O63" s="476" t="str">
        <f t="shared" si="4"/>
        <v/>
      </c>
      <c r="P63" s="473"/>
    </row>
    <row r="64" spans="2:16" x14ac:dyDescent="0.3">
      <c r="B64" s="471">
        <f t="shared" si="5"/>
        <v>55</v>
      </c>
      <c r="C64" s="182"/>
      <c r="D64" s="94"/>
      <c r="E64" s="183"/>
      <c r="F64" s="183"/>
      <c r="G64" s="617">
        <f>Table13[[#This Row],[1st Engine Arrival Time]]-Table13[[#This Row],[ Dispatch Time]]</f>
        <v>0</v>
      </c>
      <c r="H64" s="184" t="str">
        <f t="shared" si="0"/>
        <v/>
      </c>
      <c r="I64" s="183"/>
      <c r="J64" s="617">
        <f t="shared" si="1"/>
        <v>0</v>
      </c>
      <c r="K64" s="184" t="str">
        <f t="shared" si="2"/>
        <v/>
      </c>
      <c r="L64" s="183"/>
      <c r="M64" s="617">
        <f>Table13[[#This Row],[Ladder/Service  Arrival Time]]-Table13[[#This Row],[ Dispatch Time]]</f>
        <v>0</v>
      </c>
      <c r="N64" s="184" t="str">
        <f t="shared" si="3"/>
        <v/>
      </c>
      <c r="O64" s="476" t="str">
        <f t="shared" si="4"/>
        <v/>
      </c>
      <c r="P64" s="473"/>
    </row>
    <row r="65" spans="2:16" x14ac:dyDescent="0.3">
      <c r="B65" s="471">
        <f t="shared" si="5"/>
        <v>56</v>
      </c>
      <c r="C65" s="182"/>
      <c r="D65" s="94"/>
      <c r="E65" s="183"/>
      <c r="F65" s="183"/>
      <c r="G65" s="617">
        <f>Table13[[#This Row],[1st Engine Arrival Time]]-Table13[[#This Row],[ Dispatch Time]]</f>
        <v>0</v>
      </c>
      <c r="H65" s="184" t="str">
        <f t="shared" si="0"/>
        <v/>
      </c>
      <c r="I65" s="183"/>
      <c r="J65" s="617">
        <f t="shared" si="1"/>
        <v>0</v>
      </c>
      <c r="K65" s="184" t="str">
        <f t="shared" si="2"/>
        <v/>
      </c>
      <c r="L65" s="183"/>
      <c r="M65" s="617">
        <f>Table13[[#This Row],[Ladder/Service  Arrival Time]]-Table13[[#This Row],[ Dispatch Time]]</f>
        <v>0</v>
      </c>
      <c r="N65" s="184" t="str">
        <f t="shared" si="3"/>
        <v/>
      </c>
      <c r="O65" s="476" t="str">
        <f t="shared" si="4"/>
        <v/>
      </c>
      <c r="P65" s="473"/>
    </row>
    <row r="66" spans="2:16" x14ac:dyDescent="0.3">
      <c r="B66" s="471">
        <f t="shared" si="5"/>
        <v>57</v>
      </c>
      <c r="C66" s="182"/>
      <c r="D66" s="94"/>
      <c r="E66" s="183"/>
      <c r="F66" s="183"/>
      <c r="G66" s="617">
        <f>Table13[[#This Row],[1st Engine Arrival Time]]-Table13[[#This Row],[ Dispatch Time]]</f>
        <v>0</v>
      </c>
      <c r="H66" s="184" t="str">
        <f t="shared" si="0"/>
        <v/>
      </c>
      <c r="I66" s="183"/>
      <c r="J66" s="617">
        <f t="shared" si="1"/>
        <v>0</v>
      </c>
      <c r="K66" s="184" t="str">
        <f t="shared" si="2"/>
        <v/>
      </c>
      <c r="L66" s="183"/>
      <c r="M66" s="617">
        <f>Table13[[#This Row],[Ladder/Service  Arrival Time]]-Table13[[#This Row],[ Dispatch Time]]</f>
        <v>0</v>
      </c>
      <c r="N66" s="184" t="str">
        <f t="shared" si="3"/>
        <v/>
      </c>
      <c r="O66" s="476" t="str">
        <f t="shared" si="4"/>
        <v/>
      </c>
      <c r="P66" s="473"/>
    </row>
    <row r="67" spans="2:16" x14ac:dyDescent="0.3">
      <c r="B67" s="471">
        <f t="shared" si="5"/>
        <v>58</v>
      </c>
      <c r="C67" s="182"/>
      <c r="D67" s="94"/>
      <c r="E67" s="183"/>
      <c r="F67" s="183"/>
      <c r="G67" s="617">
        <f>Table13[[#This Row],[1st Engine Arrival Time]]-Table13[[#This Row],[ Dispatch Time]]</f>
        <v>0</v>
      </c>
      <c r="H67" s="184" t="str">
        <f t="shared" si="0"/>
        <v/>
      </c>
      <c r="I67" s="183"/>
      <c r="J67" s="617">
        <f t="shared" si="1"/>
        <v>0</v>
      </c>
      <c r="K67" s="184" t="str">
        <f t="shared" si="2"/>
        <v/>
      </c>
      <c r="L67" s="183"/>
      <c r="M67" s="617">
        <f>Table13[[#This Row],[Ladder/Service  Arrival Time]]-Table13[[#This Row],[ Dispatch Time]]</f>
        <v>0</v>
      </c>
      <c r="N67" s="184" t="str">
        <f t="shared" si="3"/>
        <v/>
      </c>
      <c r="O67" s="476" t="str">
        <f t="shared" si="4"/>
        <v/>
      </c>
      <c r="P67" s="473"/>
    </row>
    <row r="68" spans="2:16" x14ac:dyDescent="0.3">
      <c r="B68" s="471">
        <f t="shared" si="5"/>
        <v>59</v>
      </c>
      <c r="C68" s="182"/>
      <c r="D68" s="94"/>
      <c r="E68" s="183"/>
      <c r="F68" s="183"/>
      <c r="G68" s="617">
        <f>Table13[[#This Row],[1st Engine Arrival Time]]-Table13[[#This Row],[ Dispatch Time]]</f>
        <v>0</v>
      </c>
      <c r="H68" s="184" t="str">
        <f t="shared" si="0"/>
        <v/>
      </c>
      <c r="I68" s="183"/>
      <c r="J68" s="617">
        <f t="shared" si="1"/>
        <v>0</v>
      </c>
      <c r="K68" s="184" t="str">
        <f t="shared" si="2"/>
        <v/>
      </c>
      <c r="L68" s="183"/>
      <c r="M68" s="617">
        <f>Table13[[#This Row],[Ladder/Service  Arrival Time]]-Table13[[#This Row],[ Dispatch Time]]</f>
        <v>0</v>
      </c>
      <c r="N68" s="184" t="str">
        <f t="shared" si="3"/>
        <v/>
      </c>
      <c r="O68" s="476" t="str">
        <f t="shared" si="4"/>
        <v/>
      </c>
      <c r="P68" s="473"/>
    </row>
    <row r="69" spans="2:16" x14ac:dyDescent="0.3">
      <c r="B69" s="471">
        <f t="shared" si="5"/>
        <v>60</v>
      </c>
      <c r="C69" s="182"/>
      <c r="D69" s="94"/>
      <c r="E69" s="183"/>
      <c r="F69" s="183"/>
      <c r="G69" s="617">
        <f>Table13[[#This Row],[1st Engine Arrival Time]]-Table13[[#This Row],[ Dispatch Time]]</f>
        <v>0</v>
      </c>
      <c r="H69" s="184" t="str">
        <f t="shared" si="0"/>
        <v/>
      </c>
      <c r="I69" s="183"/>
      <c r="J69" s="617">
        <f t="shared" si="1"/>
        <v>0</v>
      </c>
      <c r="K69" s="184" t="str">
        <f t="shared" si="2"/>
        <v/>
      </c>
      <c r="L69" s="183"/>
      <c r="M69" s="617">
        <f>Table13[[#This Row],[Ladder/Service  Arrival Time]]-Table13[[#This Row],[ Dispatch Time]]</f>
        <v>0</v>
      </c>
      <c r="N69" s="184" t="str">
        <f t="shared" si="3"/>
        <v/>
      </c>
      <c r="O69" s="476" t="str">
        <f t="shared" si="4"/>
        <v/>
      </c>
      <c r="P69" s="473"/>
    </row>
    <row r="70" spans="2:16" x14ac:dyDescent="0.3">
      <c r="B70" s="471">
        <f t="shared" si="5"/>
        <v>61</v>
      </c>
      <c r="C70" s="182"/>
      <c r="D70" s="94"/>
      <c r="E70" s="183"/>
      <c r="F70" s="183"/>
      <c r="G70" s="617">
        <f>Table13[[#This Row],[1st Engine Arrival Time]]-Table13[[#This Row],[ Dispatch Time]]</f>
        <v>0</v>
      </c>
      <c r="H70" s="184" t="str">
        <f t="shared" si="0"/>
        <v/>
      </c>
      <c r="I70" s="183"/>
      <c r="J70" s="617">
        <f t="shared" si="1"/>
        <v>0</v>
      </c>
      <c r="K70" s="184" t="str">
        <f t="shared" si="2"/>
        <v/>
      </c>
      <c r="L70" s="183"/>
      <c r="M70" s="617">
        <f>Table13[[#This Row],[Ladder/Service  Arrival Time]]-Table13[[#This Row],[ Dispatch Time]]</f>
        <v>0</v>
      </c>
      <c r="N70" s="184" t="str">
        <f t="shared" si="3"/>
        <v/>
      </c>
      <c r="O70" s="476" t="str">
        <f t="shared" si="4"/>
        <v/>
      </c>
      <c r="P70" s="473"/>
    </row>
    <row r="71" spans="2:16" x14ac:dyDescent="0.3">
      <c r="B71" s="471">
        <f t="shared" si="5"/>
        <v>62</v>
      </c>
      <c r="C71" s="182"/>
      <c r="D71" s="94"/>
      <c r="E71" s="183"/>
      <c r="F71" s="183"/>
      <c r="G71" s="617">
        <f>Table13[[#This Row],[1st Engine Arrival Time]]-Table13[[#This Row],[ Dispatch Time]]</f>
        <v>0</v>
      </c>
      <c r="H71" s="184" t="str">
        <f t="shared" si="0"/>
        <v/>
      </c>
      <c r="I71" s="183"/>
      <c r="J71" s="617">
        <f t="shared" si="1"/>
        <v>0</v>
      </c>
      <c r="K71" s="184" t="str">
        <f t="shared" si="2"/>
        <v/>
      </c>
      <c r="L71" s="183"/>
      <c r="M71" s="617">
        <f>Table13[[#This Row],[Ladder/Service  Arrival Time]]-Table13[[#This Row],[ Dispatch Time]]</f>
        <v>0</v>
      </c>
      <c r="N71" s="184" t="str">
        <f t="shared" si="3"/>
        <v/>
      </c>
      <c r="O71" s="476" t="str">
        <f t="shared" si="4"/>
        <v/>
      </c>
      <c r="P71" s="473"/>
    </row>
    <row r="72" spans="2:16" x14ac:dyDescent="0.3">
      <c r="B72" s="471">
        <f t="shared" si="5"/>
        <v>63</v>
      </c>
      <c r="C72" s="182"/>
      <c r="D72" s="94"/>
      <c r="E72" s="183"/>
      <c r="F72" s="183"/>
      <c r="G72" s="617">
        <f>Table13[[#This Row],[1st Engine Arrival Time]]-Table13[[#This Row],[ Dispatch Time]]</f>
        <v>0</v>
      </c>
      <c r="H72" s="184" t="str">
        <f t="shared" si="0"/>
        <v/>
      </c>
      <c r="I72" s="183"/>
      <c r="J72" s="617">
        <f t="shared" si="1"/>
        <v>0</v>
      </c>
      <c r="K72" s="184" t="str">
        <f t="shared" si="2"/>
        <v/>
      </c>
      <c r="L72" s="183"/>
      <c r="M72" s="617">
        <f>Table13[[#This Row],[Ladder/Service  Arrival Time]]-Table13[[#This Row],[ Dispatch Time]]</f>
        <v>0</v>
      </c>
      <c r="N72" s="184" t="str">
        <f t="shared" si="3"/>
        <v/>
      </c>
      <c r="O72" s="476" t="str">
        <f t="shared" si="4"/>
        <v/>
      </c>
      <c r="P72" s="473"/>
    </row>
    <row r="73" spans="2:16" x14ac:dyDescent="0.3">
      <c r="B73" s="471">
        <f t="shared" si="5"/>
        <v>64</v>
      </c>
      <c r="C73" s="182"/>
      <c r="D73" s="94"/>
      <c r="E73" s="183"/>
      <c r="F73" s="183"/>
      <c r="G73" s="617">
        <f>Table13[[#This Row],[1st Engine Arrival Time]]-Table13[[#This Row],[ Dispatch Time]]</f>
        <v>0</v>
      </c>
      <c r="H73" s="184" t="str">
        <f t="shared" si="0"/>
        <v/>
      </c>
      <c r="I73" s="183"/>
      <c r="J73" s="617">
        <f t="shared" si="1"/>
        <v>0</v>
      </c>
      <c r="K73" s="184" t="str">
        <f t="shared" si="2"/>
        <v/>
      </c>
      <c r="L73" s="183"/>
      <c r="M73" s="617">
        <f>Table13[[#This Row],[Ladder/Service  Arrival Time]]-Table13[[#This Row],[ Dispatch Time]]</f>
        <v>0</v>
      </c>
      <c r="N73" s="184" t="str">
        <f t="shared" si="3"/>
        <v/>
      </c>
      <c r="O73" s="476" t="str">
        <f t="shared" si="4"/>
        <v/>
      </c>
      <c r="P73" s="473"/>
    </row>
    <row r="74" spans="2:16" x14ac:dyDescent="0.3">
      <c r="B74" s="471">
        <f t="shared" si="5"/>
        <v>65</v>
      </c>
      <c r="C74" s="182"/>
      <c r="D74" s="94"/>
      <c r="E74" s="183"/>
      <c r="F74" s="183"/>
      <c r="G74" s="617">
        <f>Table13[[#This Row],[1st Engine Arrival Time]]-Table13[[#This Row],[ Dispatch Time]]</f>
        <v>0</v>
      </c>
      <c r="H74" s="184" t="str">
        <f t="shared" ref="H74:H137" si="6">IF(ISBLANK(E74),"",IF(G74&lt;$Q$10,"Yes","No"))</f>
        <v/>
      </c>
      <c r="I74" s="183"/>
      <c r="J74" s="617">
        <f t="shared" ref="J74:J137" si="7">I74-E74</f>
        <v>0</v>
      </c>
      <c r="K74" s="184" t="str">
        <f t="shared" ref="K74:K137" si="8">IF(ISBLANK(E74),"",IF(J74&lt;$R$10,"Yes","No"))</f>
        <v/>
      </c>
      <c r="L74" s="183"/>
      <c r="M74" s="617">
        <f>Table13[[#This Row],[Ladder/Service  Arrival Time]]-Table13[[#This Row],[ Dispatch Time]]</f>
        <v>0</v>
      </c>
      <c r="N74" s="184" t="str">
        <f t="shared" ref="N74:N137" si="9">IF(ISBLANK(E74),"",IF(M74&lt;$R$10,"Yes","No"))</f>
        <v/>
      </c>
      <c r="O74" s="476" t="str">
        <f t="shared" ref="O74:O137" si="10">IF(ISBLANK(E74),"",IF(AND(K74=$Q$11,N74=$Q$11),"Yes","No"))</f>
        <v/>
      </c>
      <c r="P74" s="473"/>
    </row>
    <row r="75" spans="2:16" x14ac:dyDescent="0.3">
      <c r="B75" s="471">
        <f t="shared" si="5"/>
        <v>66</v>
      </c>
      <c r="C75" s="182"/>
      <c r="D75" s="94"/>
      <c r="E75" s="183"/>
      <c r="F75" s="183"/>
      <c r="G75" s="617">
        <f>Table13[[#This Row],[1st Engine Arrival Time]]-Table13[[#This Row],[ Dispatch Time]]</f>
        <v>0</v>
      </c>
      <c r="H75" s="184" t="str">
        <f t="shared" si="6"/>
        <v/>
      </c>
      <c r="I75" s="183"/>
      <c r="J75" s="617">
        <f t="shared" si="7"/>
        <v>0</v>
      </c>
      <c r="K75" s="184" t="str">
        <f t="shared" si="8"/>
        <v/>
      </c>
      <c r="L75" s="183"/>
      <c r="M75" s="617">
        <f>Table13[[#This Row],[Ladder/Service  Arrival Time]]-Table13[[#This Row],[ Dispatch Time]]</f>
        <v>0</v>
      </c>
      <c r="N75" s="184" t="str">
        <f t="shared" si="9"/>
        <v/>
      </c>
      <c r="O75" s="476" t="str">
        <f t="shared" si="10"/>
        <v/>
      </c>
      <c r="P75" s="473"/>
    </row>
    <row r="76" spans="2:16" x14ac:dyDescent="0.3">
      <c r="B76" s="471">
        <f t="shared" ref="B76:B139" si="11">B75+1</f>
        <v>67</v>
      </c>
      <c r="C76" s="182"/>
      <c r="D76" s="94"/>
      <c r="E76" s="183"/>
      <c r="F76" s="183"/>
      <c r="G76" s="617">
        <f>Table13[[#This Row],[1st Engine Arrival Time]]-Table13[[#This Row],[ Dispatch Time]]</f>
        <v>0</v>
      </c>
      <c r="H76" s="184" t="str">
        <f t="shared" si="6"/>
        <v/>
      </c>
      <c r="I76" s="183"/>
      <c r="J76" s="617">
        <f t="shared" si="7"/>
        <v>0</v>
      </c>
      <c r="K76" s="184" t="str">
        <f t="shared" si="8"/>
        <v/>
      </c>
      <c r="L76" s="183"/>
      <c r="M76" s="617">
        <f>Table13[[#This Row],[Ladder/Service  Arrival Time]]-Table13[[#This Row],[ Dispatch Time]]</f>
        <v>0</v>
      </c>
      <c r="N76" s="184" t="str">
        <f t="shared" si="9"/>
        <v/>
      </c>
      <c r="O76" s="476" t="str">
        <f t="shared" si="10"/>
        <v/>
      </c>
      <c r="P76" s="473"/>
    </row>
    <row r="77" spans="2:16" x14ac:dyDescent="0.3">
      <c r="B77" s="471">
        <f t="shared" si="11"/>
        <v>68</v>
      </c>
      <c r="C77" s="182"/>
      <c r="D77" s="94"/>
      <c r="E77" s="183"/>
      <c r="F77" s="183"/>
      <c r="G77" s="617">
        <f>Table13[[#This Row],[1st Engine Arrival Time]]-Table13[[#This Row],[ Dispatch Time]]</f>
        <v>0</v>
      </c>
      <c r="H77" s="184" t="str">
        <f t="shared" si="6"/>
        <v/>
      </c>
      <c r="I77" s="183"/>
      <c r="J77" s="617">
        <f t="shared" si="7"/>
        <v>0</v>
      </c>
      <c r="K77" s="184" t="str">
        <f t="shared" si="8"/>
        <v/>
      </c>
      <c r="L77" s="183"/>
      <c r="M77" s="617">
        <f>Table13[[#This Row],[Ladder/Service  Arrival Time]]-Table13[[#This Row],[ Dispatch Time]]</f>
        <v>0</v>
      </c>
      <c r="N77" s="184" t="str">
        <f t="shared" si="9"/>
        <v/>
      </c>
      <c r="O77" s="476" t="str">
        <f t="shared" si="10"/>
        <v/>
      </c>
      <c r="P77" s="473"/>
    </row>
    <row r="78" spans="2:16" x14ac:dyDescent="0.3">
      <c r="B78" s="471">
        <f t="shared" si="11"/>
        <v>69</v>
      </c>
      <c r="C78" s="182"/>
      <c r="D78" s="94"/>
      <c r="E78" s="183"/>
      <c r="F78" s="183"/>
      <c r="G78" s="617">
        <f>Table13[[#This Row],[1st Engine Arrival Time]]-Table13[[#This Row],[ Dispatch Time]]</f>
        <v>0</v>
      </c>
      <c r="H78" s="184" t="str">
        <f t="shared" si="6"/>
        <v/>
      </c>
      <c r="I78" s="183"/>
      <c r="J78" s="617">
        <f t="shared" si="7"/>
        <v>0</v>
      </c>
      <c r="K78" s="184" t="str">
        <f t="shared" si="8"/>
        <v/>
      </c>
      <c r="L78" s="183"/>
      <c r="M78" s="617">
        <f>Table13[[#This Row],[Ladder/Service  Arrival Time]]-Table13[[#This Row],[ Dispatch Time]]</f>
        <v>0</v>
      </c>
      <c r="N78" s="184" t="str">
        <f t="shared" si="9"/>
        <v/>
      </c>
      <c r="O78" s="476" t="str">
        <f t="shared" si="10"/>
        <v/>
      </c>
      <c r="P78" s="473"/>
    </row>
    <row r="79" spans="2:16" x14ac:dyDescent="0.3">
      <c r="B79" s="471">
        <f t="shared" si="11"/>
        <v>70</v>
      </c>
      <c r="C79" s="182"/>
      <c r="D79" s="94"/>
      <c r="E79" s="183"/>
      <c r="F79" s="183"/>
      <c r="G79" s="617">
        <f>Table13[[#This Row],[1st Engine Arrival Time]]-Table13[[#This Row],[ Dispatch Time]]</f>
        <v>0</v>
      </c>
      <c r="H79" s="184" t="str">
        <f t="shared" si="6"/>
        <v/>
      </c>
      <c r="I79" s="183"/>
      <c r="J79" s="617">
        <f t="shared" si="7"/>
        <v>0</v>
      </c>
      <c r="K79" s="184" t="str">
        <f t="shared" si="8"/>
        <v/>
      </c>
      <c r="L79" s="183"/>
      <c r="M79" s="617">
        <f>Table13[[#This Row],[Ladder/Service  Arrival Time]]-Table13[[#This Row],[ Dispatch Time]]</f>
        <v>0</v>
      </c>
      <c r="N79" s="184" t="str">
        <f t="shared" si="9"/>
        <v/>
      </c>
      <c r="O79" s="476" t="str">
        <f t="shared" si="10"/>
        <v/>
      </c>
      <c r="P79" s="473"/>
    </row>
    <row r="80" spans="2:16" x14ac:dyDescent="0.3">
      <c r="B80" s="471">
        <f t="shared" si="11"/>
        <v>71</v>
      </c>
      <c r="C80" s="182"/>
      <c r="D80" s="94"/>
      <c r="E80" s="183"/>
      <c r="F80" s="183"/>
      <c r="G80" s="617">
        <f>Table13[[#This Row],[1st Engine Arrival Time]]-Table13[[#This Row],[ Dispatch Time]]</f>
        <v>0</v>
      </c>
      <c r="H80" s="184" t="str">
        <f t="shared" si="6"/>
        <v/>
      </c>
      <c r="I80" s="183"/>
      <c r="J80" s="617">
        <f t="shared" si="7"/>
        <v>0</v>
      </c>
      <c r="K80" s="184" t="str">
        <f t="shared" si="8"/>
        <v/>
      </c>
      <c r="L80" s="183"/>
      <c r="M80" s="617">
        <f>Table13[[#This Row],[Ladder/Service  Arrival Time]]-Table13[[#This Row],[ Dispatch Time]]</f>
        <v>0</v>
      </c>
      <c r="N80" s="184" t="str">
        <f t="shared" si="9"/>
        <v/>
      </c>
      <c r="O80" s="476" t="str">
        <f t="shared" si="10"/>
        <v/>
      </c>
      <c r="P80" s="473"/>
    </row>
    <row r="81" spans="2:16" x14ac:dyDescent="0.3">
      <c r="B81" s="471">
        <f t="shared" si="11"/>
        <v>72</v>
      </c>
      <c r="C81" s="182"/>
      <c r="D81" s="94"/>
      <c r="E81" s="183"/>
      <c r="F81" s="183"/>
      <c r="G81" s="617">
        <f>Table13[[#This Row],[1st Engine Arrival Time]]-Table13[[#This Row],[ Dispatch Time]]</f>
        <v>0</v>
      </c>
      <c r="H81" s="184" t="str">
        <f t="shared" si="6"/>
        <v/>
      </c>
      <c r="I81" s="183"/>
      <c r="J81" s="617">
        <f t="shared" si="7"/>
        <v>0</v>
      </c>
      <c r="K81" s="184" t="str">
        <f t="shared" si="8"/>
        <v/>
      </c>
      <c r="L81" s="183"/>
      <c r="M81" s="617">
        <f>Table13[[#This Row],[Ladder/Service  Arrival Time]]-Table13[[#This Row],[ Dispatch Time]]</f>
        <v>0</v>
      </c>
      <c r="N81" s="184" t="str">
        <f t="shared" si="9"/>
        <v/>
      </c>
      <c r="O81" s="476" t="str">
        <f t="shared" si="10"/>
        <v/>
      </c>
      <c r="P81" s="473"/>
    </row>
    <row r="82" spans="2:16" x14ac:dyDescent="0.3">
      <c r="B82" s="471">
        <f t="shared" si="11"/>
        <v>73</v>
      </c>
      <c r="C82" s="182"/>
      <c r="D82" s="94"/>
      <c r="E82" s="183"/>
      <c r="F82" s="183"/>
      <c r="G82" s="617">
        <f>Table13[[#This Row],[1st Engine Arrival Time]]-Table13[[#This Row],[ Dispatch Time]]</f>
        <v>0</v>
      </c>
      <c r="H82" s="184" t="str">
        <f t="shared" si="6"/>
        <v/>
      </c>
      <c r="I82" s="183"/>
      <c r="J82" s="617">
        <f t="shared" si="7"/>
        <v>0</v>
      </c>
      <c r="K82" s="184" t="str">
        <f t="shared" si="8"/>
        <v/>
      </c>
      <c r="L82" s="183"/>
      <c r="M82" s="617">
        <f>Table13[[#This Row],[Ladder/Service  Arrival Time]]-Table13[[#This Row],[ Dispatch Time]]</f>
        <v>0</v>
      </c>
      <c r="N82" s="184" t="str">
        <f t="shared" si="9"/>
        <v/>
      </c>
      <c r="O82" s="476" t="str">
        <f t="shared" si="10"/>
        <v/>
      </c>
      <c r="P82" s="473"/>
    </row>
    <row r="83" spans="2:16" x14ac:dyDescent="0.3">
      <c r="B83" s="471">
        <f t="shared" si="11"/>
        <v>74</v>
      </c>
      <c r="C83" s="182"/>
      <c r="D83" s="94"/>
      <c r="E83" s="183"/>
      <c r="F83" s="183"/>
      <c r="G83" s="617">
        <f>Table13[[#This Row],[1st Engine Arrival Time]]-Table13[[#This Row],[ Dispatch Time]]</f>
        <v>0</v>
      </c>
      <c r="H83" s="184" t="str">
        <f t="shared" si="6"/>
        <v/>
      </c>
      <c r="I83" s="183"/>
      <c r="J83" s="617">
        <f t="shared" si="7"/>
        <v>0</v>
      </c>
      <c r="K83" s="184" t="str">
        <f t="shared" si="8"/>
        <v/>
      </c>
      <c r="L83" s="183"/>
      <c r="M83" s="617">
        <f>Table13[[#This Row],[Ladder/Service  Arrival Time]]-Table13[[#This Row],[ Dispatch Time]]</f>
        <v>0</v>
      </c>
      <c r="N83" s="184" t="str">
        <f t="shared" si="9"/>
        <v/>
      </c>
      <c r="O83" s="476" t="str">
        <f t="shared" si="10"/>
        <v/>
      </c>
      <c r="P83" s="473"/>
    </row>
    <row r="84" spans="2:16" x14ac:dyDescent="0.3">
      <c r="B84" s="471">
        <f t="shared" si="11"/>
        <v>75</v>
      </c>
      <c r="C84" s="182"/>
      <c r="D84" s="94"/>
      <c r="E84" s="183"/>
      <c r="F84" s="183"/>
      <c r="G84" s="617">
        <f>Table13[[#This Row],[1st Engine Arrival Time]]-Table13[[#This Row],[ Dispatch Time]]</f>
        <v>0</v>
      </c>
      <c r="H84" s="184" t="str">
        <f t="shared" si="6"/>
        <v/>
      </c>
      <c r="I84" s="183"/>
      <c r="J84" s="617">
        <f t="shared" si="7"/>
        <v>0</v>
      </c>
      <c r="K84" s="184" t="str">
        <f t="shared" si="8"/>
        <v/>
      </c>
      <c r="L84" s="183"/>
      <c r="M84" s="617">
        <f>Table13[[#This Row],[Ladder/Service  Arrival Time]]-Table13[[#This Row],[ Dispatch Time]]</f>
        <v>0</v>
      </c>
      <c r="N84" s="184" t="str">
        <f t="shared" si="9"/>
        <v/>
      </c>
      <c r="O84" s="476" t="str">
        <f t="shared" si="10"/>
        <v/>
      </c>
      <c r="P84" s="473"/>
    </row>
    <row r="85" spans="2:16" x14ac:dyDescent="0.3">
      <c r="B85" s="471">
        <f t="shared" si="11"/>
        <v>76</v>
      </c>
      <c r="C85" s="182"/>
      <c r="D85" s="94"/>
      <c r="E85" s="183"/>
      <c r="F85" s="183"/>
      <c r="G85" s="617">
        <f>Table13[[#This Row],[1st Engine Arrival Time]]-Table13[[#This Row],[ Dispatch Time]]</f>
        <v>0</v>
      </c>
      <c r="H85" s="184" t="str">
        <f t="shared" si="6"/>
        <v/>
      </c>
      <c r="I85" s="183"/>
      <c r="J85" s="617">
        <f t="shared" si="7"/>
        <v>0</v>
      </c>
      <c r="K85" s="184" t="str">
        <f t="shared" si="8"/>
        <v/>
      </c>
      <c r="L85" s="183"/>
      <c r="M85" s="617">
        <f>Table13[[#This Row],[Ladder/Service  Arrival Time]]-Table13[[#This Row],[ Dispatch Time]]</f>
        <v>0</v>
      </c>
      <c r="N85" s="184" t="str">
        <f t="shared" si="9"/>
        <v/>
      </c>
      <c r="O85" s="476" t="str">
        <f t="shared" si="10"/>
        <v/>
      </c>
      <c r="P85" s="473"/>
    </row>
    <row r="86" spans="2:16" x14ac:dyDescent="0.3">
      <c r="B86" s="471">
        <f t="shared" si="11"/>
        <v>77</v>
      </c>
      <c r="C86" s="182"/>
      <c r="D86" s="94"/>
      <c r="E86" s="183"/>
      <c r="F86" s="183"/>
      <c r="G86" s="617">
        <f>Table13[[#This Row],[1st Engine Arrival Time]]-Table13[[#This Row],[ Dispatch Time]]</f>
        <v>0</v>
      </c>
      <c r="H86" s="184" t="str">
        <f t="shared" si="6"/>
        <v/>
      </c>
      <c r="I86" s="183"/>
      <c r="J86" s="617">
        <f t="shared" si="7"/>
        <v>0</v>
      </c>
      <c r="K86" s="184" t="str">
        <f t="shared" si="8"/>
        <v/>
      </c>
      <c r="L86" s="183"/>
      <c r="M86" s="617">
        <f>Table13[[#This Row],[Ladder/Service  Arrival Time]]-Table13[[#This Row],[ Dispatch Time]]</f>
        <v>0</v>
      </c>
      <c r="N86" s="184" t="str">
        <f t="shared" si="9"/>
        <v/>
      </c>
      <c r="O86" s="476" t="str">
        <f t="shared" si="10"/>
        <v/>
      </c>
      <c r="P86" s="473"/>
    </row>
    <row r="87" spans="2:16" x14ac:dyDescent="0.3">
      <c r="B87" s="471">
        <f t="shared" si="11"/>
        <v>78</v>
      </c>
      <c r="C87" s="182"/>
      <c r="D87" s="94"/>
      <c r="E87" s="183"/>
      <c r="F87" s="183"/>
      <c r="G87" s="617">
        <f>Table13[[#This Row],[1st Engine Arrival Time]]-Table13[[#This Row],[ Dispatch Time]]</f>
        <v>0</v>
      </c>
      <c r="H87" s="184" t="str">
        <f t="shared" si="6"/>
        <v/>
      </c>
      <c r="I87" s="183"/>
      <c r="J87" s="617">
        <f t="shared" si="7"/>
        <v>0</v>
      </c>
      <c r="K87" s="184" t="str">
        <f t="shared" si="8"/>
        <v/>
      </c>
      <c r="L87" s="183"/>
      <c r="M87" s="617">
        <f>Table13[[#This Row],[Ladder/Service  Arrival Time]]-Table13[[#This Row],[ Dispatch Time]]</f>
        <v>0</v>
      </c>
      <c r="N87" s="184" t="str">
        <f t="shared" si="9"/>
        <v/>
      </c>
      <c r="O87" s="476" t="str">
        <f t="shared" si="10"/>
        <v/>
      </c>
      <c r="P87" s="473"/>
    </row>
    <row r="88" spans="2:16" x14ac:dyDescent="0.3">
      <c r="B88" s="471">
        <f t="shared" si="11"/>
        <v>79</v>
      </c>
      <c r="C88" s="182"/>
      <c r="D88" s="94"/>
      <c r="E88" s="183"/>
      <c r="F88" s="183"/>
      <c r="G88" s="617">
        <f>Table13[[#This Row],[1st Engine Arrival Time]]-Table13[[#This Row],[ Dispatch Time]]</f>
        <v>0</v>
      </c>
      <c r="H88" s="184" t="str">
        <f t="shared" si="6"/>
        <v/>
      </c>
      <c r="I88" s="183"/>
      <c r="J88" s="617">
        <f t="shared" si="7"/>
        <v>0</v>
      </c>
      <c r="K88" s="184" t="str">
        <f t="shared" si="8"/>
        <v/>
      </c>
      <c r="L88" s="183"/>
      <c r="M88" s="617">
        <f>Table13[[#This Row],[Ladder/Service  Arrival Time]]-Table13[[#This Row],[ Dispatch Time]]</f>
        <v>0</v>
      </c>
      <c r="N88" s="184" t="str">
        <f t="shared" si="9"/>
        <v/>
      </c>
      <c r="O88" s="476" t="str">
        <f t="shared" si="10"/>
        <v/>
      </c>
      <c r="P88" s="473"/>
    </row>
    <row r="89" spans="2:16" x14ac:dyDescent="0.3">
      <c r="B89" s="471">
        <f t="shared" si="11"/>
        <v>80</v>
      </c>
      <c r="C89" s="182"/>
      <c r="D89" s="94"/>
      <c r="E89" s="183"/>
      <c r="F89" s="183"/>
      <c r="G89" s="617">
        <f>Table13[[#This Row],[1st Engine Arrival Time]]-Table13[[#This Row],[ Dispatch Time]]</f>
        <v>0</v>
      </c>
      <c r="H89" s="184" t="str">
        <f t="shared" si="6"/>
        <v/>
      </c>
      <c r="I89" s="183"/>
      <c r="J89" s="617">
        <f t="shared" si="7"/>
        <v>0</v>
      </c>
      <c r="K89" s="184" t="str">
        <f t="shared" si="8"/>
        <v/>
      </c>
      <c r="L89" s="183"/>
      <c r="M89" s="617">
        <f>Table13[[#This Row],[Ladder/Service  Arrival Time]]-Table13[[#This Row],[ Dispatch Time]]</f>
        <v>0</v>
      </c>
      <c r="N89" s="184" t="str">
        <f t="shared" si="9"/>
        <v/>
      </c>
      <c r="O89" s="476" t="str">
        <f t="shared" si="10"/>
        <v/>
      </c>
      <c r="P89" s="473"/>
    </row>
    <row r="90" spans="2:16" x14ac:dyDescent="0.3">
      <c r="B90" s="471">
        <f t="shared" si="11"/>
        <v>81</v>
      </c>
      <c r="C90" s="182"/>
      <c r="D90" s="94"/>
      <c r="E90" s="183"/>
      <c r="F90" s="183"/>
      <c r="G90" s="617">
        <f>Table13[[#This Row],[1st Engine Arrival Time]]-Table13[[#This Row],[ Dispatch Time]]</f>
        <v>0</v>
      </c>
      <c r="H90" s="184" t="str">
        <f t="shared" si="6"/>
        <v/>
      </c>
      <c r="I90" s="183"/>
      <c r="J90" s="617">
        <f t="shared" si="7"/>
        <v>0</v>
      </c>
      <c r="K90" s="184" t="str">
        <f t="shared" si="8"/>
        <v/>
      </c>
      <c r="L90" s="183"/>
      <c r="M90" s="617">
        <f>Table13[[#This Row],[Ladder/Service  Arrival Time]]-Table13[[#This Row],[ Dispatch Time]]</f>
        <v>0</v>
      </c>
      <c r="N90" s="184" t="str">
        <f t="shared" si="9"/>
        <v/>
      </c>
      <c r="O90" s="476" t="str">
        <f t="shared" si="10"/>
        <v/>
      </c>
      <c r="P90" s="473"/>
    </row>
    <row r="91" spans="2:16" x14ac:dyDescent="0.3">
      <c r="B91" s="471">
        <f t="shared" si="11"/>
        <v>82</v>
      </c>
      <c r="C91" s="182"/>
      <c r="D91" s="94"/>
      <c r="E91" s="183"/>
      <c r="F91" s="183"/>
      <c r="G91" s="617">
        <f>Table13[[#This Row],[1st Engine Arrival Time]]-Table13[[#This Row],[ Dispatch Time]]</f>
        <v>0</v>
      </c>
      <c r="H91" s="184" t="str">
        <f t="shared" si="6"/>
        <v/>
      </c>
      <c r="I91" s="183"/>
      <c r="J91" s="617">
        <f t="shared" si="7"/>
        <v>0</v>
      </c>
      <c r="K91" s="184" t="str">
        <f t="shared" si="8"/>
        <v/>
      </c>
      <c r="L91" s="183"/>
      <c r="M91" s="617">
        <f>Table13[[#This Row],[Ladder/Service  Arrival Time]]-Table13[[#This Row],[ Dispatch Time]]</f>
        <v>0</v>
      </c>
      <c r="N91" s="184" t="str">
        <f t="shared" si="9"/>
        <v/>
      </c>
      <c r="O91" s="476" t="str">
        <f t="shared" si="10"/>
        <v/>
      </c>
      <c r="P91" s="473"/>
    </row>
    <row r="92" spans="2:16" x14ac:dyDescent="0.3">
      <c r="B92" s="471">
        <f t="shared" si="11"/>
        <v>83</v>
      </c>
      <c r="C92" s="182"/>
      <c r="D92" s="94"/>
      <c r="E92" s="183"/>
      <c r="F92" s="183"/>
      <c r="G92" s="617">
        <f>Table13[[#This Row],[1st Engine Arrival Time]]-Table13[[#This Row],[ Dispatch Time]]</f>
        <v>0</v>
      </c>
      <c r="H92" s="184" t="str">
        <f t="shared" si="6"/>
        <v/>
      </c>
      <c r="I92" s="183"/>
      <c r="J92" s="617">
        <f t="shared" si="7"/>
        <v>0</v>
      </c>
      <c r="K92" s="184" t="str">
        <f t="shared" si="8"/>
        <v/>
      </c>
      <c r="L92" s="183"/>
      <c r="M92" s="617">
        <f>Table13[[#This Row],[Ladder/Service  Arrival Time]]-Table13[[#This Row],[ Dispatch Time]]</f>
        <v>0</v>
      </c>
      <c r="N92" s="184" t="str">
        <f t="shared" si="9"/>
        <v/>
      </c>
      <c r="O92" s="476" t="str">
        <f t="shared" si="10"/>
        <v/>
      </c>
      <c r="P92" s="473"/>
    </row>
    <row r="93" spans="2:16" x14ac:dyDescent="0.3">
      <c r="B93" s="471">
        <f t="shared" si="11"/>
        <v>84</v>
      </c>
      <c r="C93" s="182"/>
      <c r="D93" s="94"/>
      <c r="E93" s="183"/>
      <c r="F93" s="183"/>
      <c r="G93" s="617">
        <f>Table13[[#This Row],[1st Engine Arrival Time]]-Table13[[#This Row],[ Dispatch Time]]</f>
        <v>0</v>
      </c>
      <c r="H93" s="184" t="str">
        <f t="shared" si="6"/>
        <v/>
      </c>
      <c r="I93" s="183"/>
      <c r="J93" s="617">
        <f t="shared" si="7"/>
        <v>0</v>
      </c>
      <c r="K93" s="184" t="str">
        <f t="shared" si="8"/>
        <v/>
      </c>
      <c r="L93" s="183"/>
      <c r="M93" s="617">
        <f>Table13[[#This Row],[Ladder/Service  Arrival Time]]-Table13[[#This Row],[ Dispatch Time]]</f>
        <v>0</v>
      </c>
      <c r="N93" s="184" t="str">
        <f t="shared" si="9"/>
        <v/>
      </c>
      <c r="O93" s="476" t="str">
        <f t="shared" si="10"/>
        <v/>
      </c>
      <c r="P93" s="473"/>
    </row>
    <row r="94" spans="2:16" x14ac:dyDescent="0.3">
      <c r="B94" s="471">
        <f t="shared" si="11"/>
        <v>85</v>
      </c>
      <c r="C94" s="182"/>
      <c r="D94" s="94"/>
      <c r="E94" s="183"/>
      <c r="F94" s="183"/>
      <c r="G94" s="617">
        <f>Table13[[#This Row],[1st Engine Arrival Time]]-Table13[[#This Row],[ Dispatch Time]]</f>
        <v>0</v>
      </c>
      <c r="H94" s="184" t="str">
        <f t="shared" si="6"/>
        <v/>
      </c>
      <c r="I94" s="183"/>
      <c r="J94" s="617">
        <f t="shared" si="7"/>
        <v>0</v>
      </c>
      <c r="K94" s="184" t="str">
        <f t="shared" si="8"/>
        <v/>
      </c>
      <c r="L94" s="183"/>
      <c r="M94" s="617">
        <f>Table13[[#This Row],[Ladder/Service  Arrival Time]]-Table13[[#This Row],[ Dispatch Time]]</f>
        <v>0</v>
      </c>
      <c r="N94" s="184" t="str">
        <f t="shared" si="9"/>
        <v/>
      </c>
      <c r="O94" s="476" t="str">
        <f t="shared" si="10"/>
        <v/>
      </c>
      <c r="P94" s="473"/>
    </row>
    <row r="95" spans="2:16" x14ac:dyDescent="0.3">
      <c r="B95" s="471">
        <f t="shared" si="11"/>
        <v>86</v>
      </c>
      <c r="C95" s="182"/>
      <c r="D95" s="94"/>
      <c r="E95" s="183"/>
      <c r="F95" s="183"/>
      <c r="G95" s="617">
        <f>Table13[[#This Row],[1st Engine Arrival Time]]-Table13[[#This Row],[ Dispatch Time]]</f>
        <v>0</v>
      </c>
      <c r="H95" s="184" t="str">
        <f t="shared" si="6"/>
        <v/>
      </c>
      <c r="I95" s="183"/>
      <c r="J95" s="617">
        <f t="shared" si="7"/>
        <v>0</v>
      </c>
      <c r="K95" s="184" t="str">
        <f t="shared" si="8"/>
        <v/>
      </c>
      <c r="L95" s="183"/>
      <c r="M95" s="617">
        <f>Table13[[#This Row],[Ladder/Service  Arrival Time]]-Table13[[#This Row],[ Dispatch Time]]</f>
        <v>0</v>
      </c>
      <c r="N95" s="184" t="str">
        <f t="shared" si="9"/>
        <v/>
      </c>
      <c r="O95" s="476" t="str">
        <f t="shared" si="10"/>
        <v/>
      </c>
      <c r="P95" s="473"/>
    </row>
    <row r="96" spans="2:16" x14ac:dyDescent="0.3">
      <c r="B96" s="471">
        <f t="shared" si="11"/>
        <v>87</v>
      </c>
      <c r="C96" s="182"/>
      <c r="D96" s="94"/>
      <c r="E96" s="183"/>
      <c r="F96" s="183"/>
      <c r="G96" s="617">
        <f>Table13[[#This Row],[1st Engine Arrival Time]]-Table13[[#This Row],[ Dispatch Time]]</f>
        <v>0</v>
      </c>
      <c r="H96" s="184" t="str">
        <f t="shared" si="6"/>
        <v/>
      </c>
      <c r="I96" s="183"/>
      <c r="J96" s="617">
        <f t="shared" si="7"/>
        <v>0</v>
      </c>
      <c r="K96" s="184" t="str">
        <f t="shared" si="8"/>
        <v/>
      </c>
      <c r="L96" s="183"/>
      <c r="M96" s="617">
        <f>Table13[[#This Row],[Ladder/Service  Arrival Time]]-Table13[[#This Row],[ Dispatch Time]]</f>
        <v>0</v>
      </c>
      <c r="N96" s="184" t="str">
        <f t="shared" si="9"/>
        <v/>
      </c>
      <c r="O96" s="476" t="str">
        <f t="shared" si="10"/>
        <v/>
      </c>
      <c r="P96" s="473"/>
    </row>
    <row r="97" spans="2:16" x14ac:dyDescent="0.3">
      <c r="B97" s="471">
        <f t="shared" si="11"/>
        <v>88</v>
      </c>
      <c r="C97" s="182"/>
      <c r="D97" s="94"/>
      <c r="E97" s="183"/>
      <c r="F97" s="183"/>
      <c r="G97" s="617">
        <f>Table13[[#This Row],[1st Engine Arrival Time]]-Table13[[#This Row],[ Dispatch Time]]</f>
        <v>0</v>
      </c>
      <c r="H97" s="184" t="str">
        <f t="shared" si="6"/>
        <v/>
      </c>
      <c r="I97" s="183"/>
      <c r="J97" s="617">
        <f t="shared" si="7"/>
        <v>0</v>
      </c>
      <c r="K97" s="184" t="str">
        <f t="shared" si="8"/>
        <v/>
      </c>
      <c r="L97" s="183"/>
      <c r="M97" s="617">
        <f>Table13[[#This Row],[Ladder/Service  Arrival Time]]-Table13[[#This Row],[ Dispatch Time]]</f>
        <v>0</v>
      </c>
      <c r="N97" s="184" t="str">
        <f t="shared" si="9"/>
        <v/>
      </c>
      <c r="O97" s="476" t="str">
        <f t="shared" si="10"/>
        <v/>
      </c>
      <c r="P97" s="473"/>
    </row>
    <row r="98" spans="2:16" x14ac:dyDescent="0.3">
      <c r="B98" s="471">
        <f t="shared" si="11"/>
        <v>89</v>
      </c>
      <c r="C98" s="182"/>
      <c r="D98" s="94"/>
      <c r="E98" s="183"/>
      <c r="F98" s="183"/>
      <c r="G98" s="617">
        <f>Table13[[#This Row],[1st Engine Arrival Time]]-Table13[[#This Row],[ Dispatch Time]]</f>
        <v>0</v>
      </c>
      <c r="H98" s="184" t="str">
        <f t="shared" si="6"/>
        <v/>
      </c>
      <c r="I98" s="183"/>
      <c r="J98" s="617">
        <f t="shared" si="7"/>
        <v>0</v>
      </c>
      <c r="K98" s="184" t="str">
        <f t="shared" si="8"/>
        <v/>
      </c>
      <c r="L98" s="183"/>
      <c r="M98" s="617">
        <f>Table13[[#This Row],[Ladder/Service  Arrival Time]]-Table13[[#This Row],[ Dispatch Time]]</f>
        <v>0</v>
      </c>
      <c r="N98" s="184" t="str">
        <f t="shared" si="9"/>
        <v/>
      </c>
      <c r="O98" s="476" t="str">
        <f t="shared" si="10"/>
        <v/>
      </c>
      <c r="P98" s="473"/>
    </row>
    <row r="99" spans="2:16" x14ac:dyDescent="0.3">
      <c r="B99" s="471">
        <f t="shared" si="11"/>
        <v>90</v>
      </c>
      <c r="C99" s="182"/>
      <c r="D99" s="94"/>
      <c r="E99" s="183"/>
      <c r="F99" s="183"/>
      <c r="G99" s="617">
        <f>Table13[[#This Row],[1st Engine Arrival Time]]-Table13[[#This Row],[ Dispatch Time]]</f>
        <v>0</v>
      </c>
      <c r="H99" s="184" t="str">
        <f t="shared" si="6"/>
        <v/>
      </c>
      <c r="I99" s="183"/>
      <c r="J99" s="617">
        <f t="shared" si="7"/>
        <v>0</v>
      </c>
      <c r="K99" s="184" t="str">
        <f t="shared" si="8"/>
        <v/>
      </c>
      <c r="L99" s="183"/>
      <c r="M99" s="617">
        <f>Table13[[#This Row],[Ladder/Service  Arrival Time]]-Table13[[#This Row],[ Dispatch Time]]</f>
        <v>0</v>
      </c>
      <c r="N99" s="184" t="str">
        <f t="shared" si="9"/>
        <v/>
      </c>
      <c r="O99" s="476" t="str">
        <f t="shared" si="10"/>
        <v/>
      </c>
      <c r="P99" s="473"/>
    </row>
    <row r="100" spans="2:16" x14ac:dyDescent="0.3">
      <c r="B100" s="471">
        <f t="shared" si="11"/>
        <v>91</v>
      </c>
      <c r="C100" s="182"/>
      <c r="D100" s="94"/>
      <c r="E100" s="183"/>
      <c r="F100" s="183"/>
      <c r="G100" s="617">
        <f>Table13[[#This Row],[1st Engine Arrival Time]]-Table13[[#This Row],[ Dispatch Time]]</f>
        <v>0</v>
      </c>
      <c r="H100" s="184" t="str">
        <f t="shared" si="6"/>
        <v/>
      </c>
      <c r="I100" s="183"/>
      <c r="J100" s="617">
        <f t="shared" si="7"/>
        <v>0</v>
      </c>
      <c r="K100" s="184" t="str">
        <f t="shared" si="8"/>
        <v/>
      </c>
      <c r="L100" s="183"/>
      <c r="M100" s="617">
        <f>Table13[[#This Row],[Ladder/Service  Arrival Time]]-Table13[[#This Row],[ Dispatch Time]]</f>
        <v>0</v>
      </c>
      <c r="N100" s="184" t="str">
        <f t="shared" si="9"/>
        <v/>
      </c>
      <c r="O100" s="476" t="str">
        <f t="shared" si="10"/>
        <v/>
      </c>
      <c r="P100" s="473"/>
    </row>
    <row r="101" spans="2:16" x14ac:dyDescent="0.3">
      <c r="B101" s="471">
        <f t="shared" si="11"/>
        <v>92</v>
      </c>
      <c r="C101" s="182"/>
      <c r="D101" s="94"/>
      <c r="E101" s="183"/>
      <c r="F101" s="183"/>
      <c r="G101" s="617">
        <f>Table13[[#This Row],[1st Engine Arrival Time]]-Table13[[#This Row],[ Dispatch Time]]</f>
        <v>0</v>
      </c>
      <c r="H101" s="184" t="str">
        <f t="shared" si="6"/>
        <v/>
      </c>
      <c r="I101" s="183"/>
      <c r="J101" s="617">
        <f t="shared" si="7"/>
        <v>0</v>
      </c>
      <c r="K101" s="184" t="str">
        <f t="shared" si="8"/>
        <v/>
      </c>
      <c r="L101" s="183"/>
      <c r="M101" s="617">
        <f>Table13[[#This Row],[Ladder/Service  Arrival Time]]-Table13[[#This Row],[ Dispatch Time]]</f>
        <v>0</v>
      </c>
      <c r="N101" s="184" t="str">
        <f t="shared" si="9"/>
        <v/>
      </c>
      <c r="O101" s="476" t="str">
        <f t="shared" si="10"/>
        <v/>
      </c>
      <c r="P101" s="473"/>
    </row>
    <row r="102" spans="2:16" x14ac:dyDescent="0.3">
      <c r="B102" s="471">
        <f t="shared" si="11"/>
        <v>93</v>
      </c>
      <c r="C102" s="182"/>
      <c r="D102" s="94"/>
      <c r="E102" s="183"/>
      <c r="F102" s="183"/>
      <c r="G102" s="617">
        <f>Table13[[#This Row],[1st Engine Arrival Time]]-Table13[[#This Row],[ Dispatch Time]]</f>
        <v>0</v>
      </c>
      <c r="H102" s="184" t="str">
        <f t="shared" si="6"/>
        <v/>
      </c>
      <c r="I102" s="183"/>
      <c r="J102" s="617">
        <f t="shared" si="7"/>
        <v>0</v>
      </c>
      <c r="K102" s="184" t="str">
        <f t="shared" si="8"/>
        <v/>
      </c>
      <c r="L102" s="183"/>
      <c r="M102" s="617">
        <f>Table13[[#This Row],[Ladder/Service  Arrival Time]]-Table13[[#This Row],[ Dispatch Time]]</f>
        <v>0</v>
      </c>
      <c r="N102" s="184" t="str">
        <f t="shared" si="9"/>
        <v/>
      </c>
      <c r="O102" s="476" t="str">
        <f t="shared" si="10"/>
        <v/>
      </c>
      <c r="P102" s="473"/>
    </row>
    <row r="103" spans="2:16" x14ac:dyDescent="0.3">
      <c r="B103" s="471">
        <f t="shared" si="11"/>
        <v>94</v>
      </c>
      <c r="C103" s="182"/>
      <c r="D103" s="94"/>
      <c r="E103" s="183"/>
      <c r="F103" s="183"/>
      <c r="G103" s="617">
        <f>Table13[[#This Row],[1st Engine Arrival Time]]-Table13[[#This Row],[ Dispatch Time]]</f>
        <v>0</v>
      </c>
      <c r="H103" s="184" t="str">
        <f t="shared" si="6"/>
        <v/>
      </c>
      <c r="I103" s="183"/>
      <c r="J103" s="617">
        <f t="shared" si="7"/>
        <v>0</v>
      </c>
      <c r="K103" s="184" t="str">
        <f t="shared" si="8"/>
        <v/>
      </c>
      <c r="L103" s="183"/>
      <c r="M103" s="617">
        <f>Table13[[#This Row],[Ladder/Service  Arrival Time]]-Table13[[#This Row],[ Dispatch Time]]</f>
        <v>0</v>
      </c>
      <c r="N103" s="184" t="str">
        <f t="shared" si="9"/>
        <v/>
      </c>
      <c r="O103" s="476" t="str">
        <f t="shared" si="10"/>
        <v/>
      </c>
      <c r="P103" s="473"/>
    </row>
    <row r="104" spans="2:16" x14ac:dyDescent="0.3">
      <c r="B104" s="471">
        <f t="shared" si="11"/>
        <v>95</v>
      </c>
      <c r="C104" s="182"/>
      <c r="D104" s="94"/>
      <c r="E104" s="183"/>
      <c r="F104" s="183"/>
      <c r="G104" s="617">
        <f>Table13[[#This Row],[1st Engine Arrival Time]]-Table13[[#This Row],[ Dispatch Time]]</f>
        <v>0</v>
      </c>
      <c r="H104" s="184" t="str">
        <f t="shared" si="6"/>
        <v/>
      </c>
      <c r="I104" s="183"/>
      <c r="J104" s="617">
        <f t="shared" si="7"/>
        <v>0</v>
      </c>
      <c r="K104" s="184" t="str">
        <f t="shared" si="8"/>
        <v/>
      </c>
      <c r="L104" s="183"/>
      <c r="M104" s="617">
        <f>Table13[[#This Row],[Ladder/Service  Arrival Time]]-Table13[[#This Row],[ Dispatch Time]]</f>
        <v>0</v>
      </c>
      <c r="N104" s="184" t="str">
        <f t="shared" si="9"/>
        <v/>
      </c>
      <c r="O104" s="476" t="str">
        <f t="shared" si="10"/>
        <v/>
      </c>
      <c r="P104" s="473"/>
    </row>
    <row r="105" spans="2:16" x14ac:dyDescent="0.3">
      <c r="B105" s="471">
        <f t="shared" si="11"/>
        <v>96</v>
      </c>
      <c r="C105" s="182"/>
      <c r="D105" s="94"/>
      <c r="E105" s="183"/>
      <c r="F105" s="183"/>
      <c r="G105" s="617">
        <f>Table13[[#This Row],[1st Engine Arrival Time]]-Table13[[#This Row],[ Dispatch Time]]</f>
        <v>0</v>
      </c>
      <c r="H105" s="184" t="str">
        <f t="shared" si="6"/>
        <v/>
      </c>
      <c r="I105" s="183"/>
      <c r="J105" s="617">
        <f t="shared" si="7"/>
        <v>0</v>
      </c>
      <c r="K105" s="184" t="str">
        <f t="shared" si="8"/>
        <v/>
      </c>
      <c r="L105" s="183"/>
      <c r="M105" s="617">
        <f>Table13[[#This Row],[Ladder/Service  Arrival Time]]-Table13[[#This Row],[ Dispatch Time]]</f>
        <v>0</v>
      </c>
      <c r="N105" s="184" t="str">
        <f t="shared" si="9"/>
        <v/>
      </c>
      <c r="O105" s="476" t="str">
        <f t="shared" si="10"/>
        <v/>
      </c>
      <c r="P105" s="473"/>
    </row>
    <row r="106" spans="2:16" x14ac:dyDescent="0.3">
      <c r="B106" s="471">
        <f t="shared" si="11"/>
        <v>97</v>
      </c>
      <c r="C106" s="182"/>
      <c r="D106" s="94"/>
      <c r="E106" s="183"/>
      <c r="F106" s="183"/>
      <c r="G106" s="617">
        <f>Table13[[#This Row],[1st Engine Arrival Time]]-Table13[[#This Row],[ Dispatch Time]]</f>
        <v>0</v>
      </c>
      <c r="H106" s="184" t="str">
        <f t="shared" si="6"/>
        <v/>
      </c>
      <c r="I106" s="183"/>
      <c r="J106" s="617">
        <f t="shared" si="7"/>
        <v>0</v>
      </c>
      <c r="K106" s="184" t="str">
        <f t="shared" si="8"/>
        <v/>
      </c>
      <c r="L106" s="183"/>
      <c r="M106" s="617">
        <f>Table13[[#This Row],[Ladder/Service  Arrival Time]]-Table13[[#This Row],[ Dispatch Time]]</f>
        <v>0</v>
      </c>
      <c r="N106" s="184" t="str">
        <f t="shared" si="9"/>
        <v/>
      </c>
      <c r="O106" s="476" t="str">
        <f t="shared" si="10"/>
        <v/>
      </c>
      <c r="P106" s="473"/>
    </row>
    <row r="107" spans="2:16" x14ac:dyDescent="0.3">
      <c r="B107" s="471">
        <f t="shared" si="11"/>
        <v>98</v>
      </c>
      <c r="C107" s="182"/>
      <c r="D107" s="94"/>
      <c r="E107" s="183"/>
      <c r="F107" s="183"/>
      <c r="G107" s="617">
        <f>Table13[[#This Row],[1st Engine Arrival Time]]-Table13[[#This Row],[ Dispatch Time]]</f>
        <v>0</v>
      </c>
      <c r="H107" s="184" t="str">
        <f t="shared" si="6"/>
        <v/>
      </c>
      <c r="I107" s="183"/>
      <c r="J107" s="617">
        <f t="shared" si="7"/>
        <v>0</v>
      </c>
      <c r="K107" s="184" t="str">
        <f t="shared" si="8"/>
        <v/>
      </c>
      <c r="L107" s="183"/>
      <c r="M107" s="617">
        <f>Table13[[#This Row],[Ladder/Service  Arrival Time]]-Table13[[#This Row],[ Dispatch Time]]</f>
        <v>0</v>
      </c>
      <c r="N107" s="184" t="str">
        <f t="shared" si="9"/>
        <v/>
      </c>
      <c r="O107" s="476" t="str">
        <f t="shared" si="10"/>
        <v/>
      </c>
      <c r="P107" s="473"/>
    </row>
    <row r="108" spans="2:16" x14ac:dyDescent="0.3">
      <c r="B108" s="471">
        <f t="shared" si="11"/>
        <v>99</v>
      </c>
      <c r="C108" s="182"/>
      <c r="D108" s="94"/>
      <c r="E108" s="183"/>
      <c r="F108" s="183"/>
      <c r="G108" s="617">
        <f>Table13[[#This Row],[1st Engine Arrival Time]]-Table13[[#This Row],[ Dispatch Time]]</f>
        <v>0</v>
      </c>
      <c r="H108" s="184" t="str">
        <f t="shared" si="6"/>
        <v/>
      </c>
      <c r="I108" s="183"/>
      <c r="J108" s="617">
        <f t="shared" si="7"/>
        <v>0</v>
      </c>
      <c r="K108" s="184" t="str">
        <f t="shared" si="8"/>
        <v/>
      </c>
      <c r="L108" s="183"/>
      <c r="M108" s="617">
        <f>Table13[[#This Row],[Ladder/Service  Arrival Time]]-Table13[[#This Row],[ Dispatch Time]]</f>
        <v>0</v>
      </c>
      <c r="N108" s="184" t="str">
        <f t="shared" si="9"/>
        <v/>
      </c>
      <c r="O108" s="476" t="str">
        <f t="shared" si="10"/>
        <v/>
      </c>
      <c r="P108" s="473"/>
    </row>
    <row r="109" spans="2:16" x14ac:dyDescent="0.3">
      <c r="B109" s="471">
        <f t="shared" si="11"/>
        <v>100</v>
      </c>
      <c r="C109" s="182"/>
      <c r="D109" s="94"/>
      <c r="E109" s="183"/>
      <c r="F109" s="183"/>
      <c r="G109" s="617">
        <f>Table13[[#This Row],[1st Engine Arrival Time]]-Table13[[#This Row],[ Dispatch Time]]</f>
        <v>0</v>
      </c>
      <c r="H109" s="184" t="str">
        <f t="shared" si="6"/>
        <v/>
      </c>
      <c r="I109" s="183"/>
      <c r="J109" s="617">
        <f t="shared" si="7"/>
        <v>0</v>
      </c>
      <c r="K109" s="184" t="str">
        <f t="shared" si="8"/>
        <v/>
      </c>
      <c r="L109" s="183"/>
      <c r="M109" s="617">
        <f>Table13[[#This Row],[Ladder/Service  Arrival Time]]-Table13[[#This Row],[ Dispatch Time]]</f>
        <v>0</v>
      </c>
      <c r="N109" s="184" t="str">
        <f t="shared" si="9"/>
        <v/>
      </c>
      <c r="O109" s="476" t="str">
        <f t="shared" si="10"/>
        <v/>
      </c>
      <c r="P109" s="473"/>
    </row>
    <row r="110" spans="2:16" x14ac:dyDescent="0.3">
      <c r="B110" s="471">
        <f t="shared" si="11"/>
        <v>101</v>
      </c>
      <c r="C110" s="182"/>
      <c r="D110" s="94"/>
      <c r="E110" s="183"/>
      <c r="F110" s="183"/>
      <c r="G110" s="617">
        <f>Table13[[#This Row],[1st Engine Arrival Time]]-Table13[[#This Row],[ Dispatch Time]]</f>
        <v>0</v>
      </c>
      <c r="H110" s="184" t="str">
        <f t="shared" si="6"/>
        <v/>
      </c>
      <c r="I110" s="183"/>
      <c r="J110" s="617">
        <f t="shared" si="7"/>
        <v>0</v>
      </c>
      <c r="K110" s="184" t="str">
        <f t="shared" si="8"/>
        <v/>
      </c>
      <c r="L110" s="183"/>
      <c r="M110" s="617">
        <f>Table13[[#This Row],[Ladder/Service  Arrival Time]]-Table13[[#This Row],[ Dispatch Time]]</f>
        <v>0</v>
      </c>
      <c r="N110" s="184" t="str">
        <f t="shared" si="9"/>
        <v/>
      </c>
      <c r="O110" s="476" t="str">
        <f t="shared" si="10"/>
        <v/>
      </c>
      <c r="P110" s="473"/>
    </row>
    <row r="111" spans="2:16" x14ac:dyDescent="0.3">
      <c r="B111" s="471">
        <f t="shared" si="11"/>
        <v>102</v>
      </c>
      <c r="C111" s="182"/>
      <c r="D111" s="94"/>
      <c r="E111" s="183"/>
      <c r="F111" s="183"/>
      <c r="G111" s="617">
        <f>Table13[[#This Row],[1st Engine Arrival Time]]-Table13[[#This Row],[ Dispatch Time]]</f>
        <v>0</v>
      </c>
      <c r="H111" s="184" t="str">
        <f t="shared" si="6"/>
        <v/>
      </c>
      <c r="I111" s="183"/>
      <c r="J111" s="617">
        <f t="shared" si="7"/>
        <v>0</v>
      </c>
      <c r="K111" s="184" t="str">
        <f t="shared" si="8"/>
        <v/>
      </c>
      <c r="L111" s="183"/>
      <c r="M111" s="617">
        <f>Table13[[#This Row],[Ladder/Service  Arrival Time]]-Table13[[#This Row],[ Dispatch Time]]</f>
        <v>0</v>
      </c>
      <c r="N111" s="184" t="str">
        <f t="shared" si="9"/>
        <v/>
      </c>
      <c r="O111" s="476" t="str">
        <f t="shared" si="10"/>
        <v/>
      </c>
      <c r="P111" s="473"/>
    </row>
    <row r="112" spans="2:16" x14ac:dyDescent="0.3">
      <c r="B112" s="471">
        <f t="shared" si="11"/>
        <v>103</v>
      </c>
      <c r="C112" s="182"/>
      <c r="D112" s="94"/>
      <c r="E112" s="183"/>
      <c r="F112" s="183"/>
      <c r="G112" s="617">
        <f>Table13[[#This Row],[1st Engine Arrival Time]]-Table13[[#This Row],[ Dispatch Time]]</f>
        <v>0</v>
      </c>
      <c r="H112" s="184" t="str">
        <f t="shared" si="6"/>
        <v/>
      </c>
      <c r="I112" s="183"/>
      <c r="J112" s="617">
        <f t="shared" si="7"/>
        <v>0</v>
      </c>
      <c r="K112" s="184" t="str">
        <f t="shared" si="8"/>
        <v/>
      </c>
      <c r="L112" s="183"/>
      <c r="M112" s="617">
        <f>Table13[[#This Row],[Ladder/Service  Arrival Time]]-Table13[[#This Row],[ Dispatch Time]]</f>
        <v>0</v>
      </c>
      <c r="N112" s="184" t="str">
        <f t="shared" si="9"/>
        <v/>
      </c>
      <c r="O112" s="476" t="str">
        <f t="shared" si="10"/>
        <v/>
      </c>
      <c r="P112" s="473"/>
    </row>
    <row r="113" spans="2:16" x14ac:dyDescent="0.3">
      <c r="B113" s="471">
        <f t="shared" si="11"/>
        <v>104</v>
      </c>
      <c r="C113" s="182"/>
      <c r="D113" s="94"/>
      <c r="E113" s="183"/>
      <c r="F113" s="183"/>
      <c r="G113" s="617">
        <f>Table13[[#This Row],[1st Engine Arrival Time]]-Table13[[#This Row],[ Dispatch Time]]</f>
        <v>0</v>
      </c>
      <c r="H113" s="184" t="str">
        <f t="shared" si="6"/>
        <v/>
      </c>
      <c r="I113" s="183"/>
      <c r="J113" s="617">
        <f t="shared" si="7"/>
        <v>0</v>
      </c>
      <c r="K113" s="184" t="str">
        <f t="shared" si="8"/>
        <v/>
      </c>
      <c r="L113" s="183"/>
      <c r="M113" s="617">
        <f>Table13[[#This Row],[Ladder/Service  Arrival Time]]-Table13[[#This Row],[ Dispatch Time]]</f>
        <v>0</v>
      </c>
      <c r="N113" s="184" t="str">
        <f t="shared" si="9"/>
        <v/>
      </c>
      <c r="O113" s="476" t="str">
        <f t="shared" si="10"/>
        <v/>
      </c>
      <c r="P113" s="473"/>
    </row>
    <row r="114" spans="2:16" x14ac:dyDescent="0.3">
      <c r="B114" s="471">
        <f t="shared" si="11"/>
        <v>105</v>
      </c>
      <c r="C114" s="182"/>
      <c r="D114" s="94"/>
      <c r="E114" s="183"/>
      <c r="F114" s="183"/>
      <c r="G114" s="617">
        <f>Table13[[#This Row],[1st Engine Arrival Time]]-Table13[[#This Row],[ Dispatch Time]]</f>
        <v>0</v>
      </c>
      <c r="H114" s="184" t="str">
        <f t="shared" si="6"/>
        <v/>
      </c>
      <c r="I114" s="183"/>
      <c r="J114" s="617">
        <f t="shared" si="7"/>
        <v>0</v>
      </c>
      <c r="K114" s="184" t="str">
        <f t="shared" si="8"/>
        <v/>
      </c>
      <c r="L114" s="183"/>
      <c r="M114" s="617">
        <f>Table13[[#This Row],[Ladder/Service  Arrival Time]]-Table13[[#This Row],[ Dispatch Time]]</f>
        <v>0</v>
      </c>
      <c r="N114" s="184" t="str">
        <f t="shared" si="9"/>
        <v/>
      </c>
      <c r="O114" s="476" t="str">
        <f t="shared" si="10"/>
        <v/>
      </c>
      <c r="P114" s="473"/>
    </row>
    <row r="115" spans="2:16" x14ac:dyDescent="0.3">
      <c r="B115" s="471">
        <f t="shared" si="11"/>
        <v>106</v>
      </c>
      <c r="C115" s="182"/>
      <c r="D115" s="94"/>
      <c r="E115" s="183"/>
      <c r="F115" s="183"/>
      <c r="G115" s="617">
        <f>Table13[[#This Row],[1st Engine Arrival Time]]-Table13[[#This Row],[ Dispatch Time]]</f>
        <v>0</v>
      </c>
      <c r="H115" s="184" t="str">
        <f t="shared" si="6"/>
        <v/>
      </c>
      <c r="I115" s="183"/>
      <c r="J115" s="617">
        <f t="shared" si="7"/>
        <v>0</v>
      </c>
      <c r="K115" s="184" t="str">
        <f t="shared" si="8"/>
        <v/>
      </c>
      <c r="L115" s="183"/>
      <c r="M115" s="617">
        <f>Table13[[#This Row],[Ladder/Service  Arrival Time]]-Table13[[#This Row],[ Dispatch Time]]</f>
        <v>0</v>
      </c>
      <c r="N115" s="184" t="str">
        <f t="shared" si="9"/>
        <v/>
      </c>
      <c r="O115" s="476" t="str">
        <f t="shared" si="10"/>
        <v/>
      </c>
      <c r="P115" s="473"/>
    </row>
    <row r="116" spans="2:16" x14ac:dyDescent="0.3">
      <c r="B116" s="471">
        <f t="shared" si="11"/>
        <v>107</v>
      </c>
      <c r="C116" s="182"/>
      <c r="D116" s="94"/>
      <c r="E116" s="183"/>
      <c r="F116" s="183"/>
      <c r="G116" s="617">
        <f>Table13[[#This Row],[1st Engine Arrival Time]]-Table13[[#This Row],[ Dispatch Time]]</f>
        <v>0</v>
      </c>
      <c r="H116" s="184" t="str">
        <f t="shared" si="6"/>
        <v/>
      </c>
      <c r="I116" s="183"/>
      <c r="J116" s="617">
        <f t="shared" si="7"/>
        <v>0</v>
      </c>
      <c r="K116" s="184" t="str">
        <f t="shared" si="8"/>
        <v/>
      </c>
      <c r="L116" s="183"/>
      <c r="M116" s="617">
        <f>Table13[[#This Row],[Ladder/Service  Arrival Time]]-Table13[[#This Row],[ Dispatch Time]]</f>
        <v>0</v>
      </c>
      <c r="N116" s="184" t="str">
        <f t="shared" si="9"/>
        <v/>
      </c>
      <c r="O116" s="476" t="str">
        <f t="shared" si="10"/>
        <v/>
      </c>
      <c r="P116" s="473"/>
    </row>
    <row r="117" spans="2:16" x14ac:dyDescent="0.3">
      <c r="B117" s="471">
        <f t="shared" si="11"/>
        <v>108</v>
      </c>
      <c r="C117" s="182"/>
      <c r="D117" s="94"/>
      <c r="E117" s="183"/>
      <c r="F117" s="183"/>
      <c r="G117" s="617">
        <f>Table13[[#This Row],[1st Engine Arrival Time]]-Table13[[#This Row],[ Dispatch Time]]</f>
        <v>0</v>
      </c>
      <c r="H117" s="184" t="str">
        <f t="shared" si="6"/>
        <v/>
      </c>
      <c r="I117" s="183"/>
      <c r="J117" s="617">
        <f t="shared" si="7"/>
        <v>0</v>
      </c>
      <c r="K117" s="184" t="str">
        <f t="shared" si="8"/>
        <v/>
      </c>
      <c r="L117" s="183"/>
      <c r="M117" s="617">
        <f>Table13[[#This Row],[Ladder/Service  Arrival Time]]-Table13[[#This Row],[ Dispatch Time]]</f>
        <v>0</v>
      </c>
      <c r="N117" s="184" t="str">
        <f t="shared" si="9"/>
        <v/>
      </c>
      <c r="O117" s="476" t="str">
        <f t="shared" si="10"/>
        <v/>
      </c>
      <c r="P117" s="473"/>
    </row>
    <row r="118" spans="2:16" x14ac:dyDescent="0.3">
      <c r="B118" s="471">
        <f t="shared" si="11"/>
        <v>109</v>
      </c>
      <c r="C118" s="182"/>
      <c r="D118" s="94"/>
      <c r="E118" s="183"/>
      <c r="F118" s="183"/>
      <c r="G118" s="617">
        <f>Table13[[#This Row],[1st Engine Arrival Time]]-Table13[[#This Row],[ Dispatch Time]]</f>
        <v>0</v>
      </c>
      <c r="H118" s="184" t="str">
        <f t="shared" si="6"/>
        <v/>
      </c>
      <c r="I118" s="183"/>
      <c r="J118" s="617">
        <f t="shared" si="7"/>
        <v>0</v>
      </c>
      <c r="K118" s="184" t="str">
        <f t="shared" si="8"/>
        <v/>
      </c>
      <c r="L118" s="183"/>
      <c r="M118" s="617">
        <f>Table13[[#This Row],[Ladder/Service  Arrival Time]]-Table13[[#This Row],[ Dispatch Time]]</f>
        <v>0</v>
      </c>
      <c r="N118" s="184" t="str">
        <f t="shared" si="9"/>
        <v/>
      </c>
      <c r="O118" s="476" t="str">
        <f t="shared" si="10"/>
        <v/>
      </c>
      <c r="P118" s="473"/>
    </row>
    <row r="119" spans="2:16" x14ac:dyDescent="0.3">
      <c r="B119" s="471">
        <f t="shared" si="11"/>
        <v>110</v>
      </c>
      <c r="C119" s="182"/>
      <c r="D119" s="94"/>
      <c r="E119" s="183"/>
      <c r="F119" s="183"/>
      <c r="G119" s="617">
        <f>Table13[[#This Row],[1st Engine Arrival Time]]-Table13[[#This Row],[ Dispatch Time]]</f>
        <v>0</v>
      </c>
      <c r="H119" s="184" t="str">
        <f t="shared" si="6"/>
        <v/>
      </c>
      <c r="I119" s="183"/>
      <c r="J119" s="617">
        <f t="shared" si="7"/>
        <v>0</v>
      </c>
      <c r="K119" s="184" t="str">
        <f t="shared" si="8"/>
        <v/>
      </c>
      <c r="L119" s="183"/>
      <c r="M119" s="617">
        <f>Table13[[#This Row],[Ladder/Service  Arrival Time]]-Table13[[#This Row],[ Dispatch Time]]</f>
        <v>0</v>
      </c>
      <c r="N119" s="184" t="str">
        <f t="shared" si="9"/>
        <v/>
      </c>
      <c r="O119" s="476" t="str">
        <f t="shared" si="10"/>
        <v/>
      </c>
      <c r="P119" s="473"/>
    </row>
    <row r="120" spans="2:16" x14ac:dyDescent="0.3">
      <c r="B120" s="471">
        <f t="shared" si="11"/>
        <v>111</v>
      </c>
      <c r="C120" s="182"/>
      <c r="D120" s="94"/>
      <c r="E120" s="183"/>
      <c r="F120" s="183"/>
      <c r="G120" s="617">
        <f>Table13[[#This Row],[1st Engine Arrival Time]]-Table13[[#This Row],[ Dispatch Time]]</f>
        <v>0</v>
      </c>
      <c r="H120" s="184" t="str">
        <f t="shared" si="6"/>
        <v/>
      </c>
      <c r="I120" s="183"/>
      <c r="J120" s="617">
        <f t="shared" si="7"/>
        <v>0</v>
      </c>
      <c r="K120" s="184" t="str">
        <f t="shared" si="8"/>
        <v/>
      </c>
      <c r="L120" s="183"/>
      <c r="M120" s="617">
        <f>Table13[[#This Row],[Ladder/Service  Arrival Time]]-Table13[[#This Row],[ Dispatch Time]]</f>
        <v>0</v>
      </c>
      <c r="N120" s="184" t="str">
        <f t="shared" si="9"/>
        <v/>
      </c>
      <c r="O120" s="476" t="str">
        <f t="shared" si="10"/>
        <v/>
      </c>
      <c r="P120" s="473"/>
    </row>
    <row r="121" spans="2:16" x14ac:dyDescent="0.3">
      <c r="B121" s="471">
        <f t="shared" si="11"/>
        <v>112</v>
      </c>
      <c r="C121" s="182"/>
      <c r="D121" s="94"/>
      <c r="E121" s="183"/>
      <c r="F121" s="183"/>
      <c r="G121" s="617">
        <f>Table13[[#This Row],[1st Engine Arrival Time]]-Table13[[#This Row],[ Dispatch Time]]</f>
        <v>0</v>
      </c>
      <c r="H121" s="184" t="str">
        <f t="shared" si="6"/>
        <v/>
      </c>
      <c r="I121" s="183"/>
      <c r="J121" s="617">
        <f t="shared" si="7"/>
        <v>0</v>
      </c>
      <c r="K121" s="184" t="str">
        <f t="shared" si="8"/>
        <v/>
      </c>
      <c r="L121" s="183"/>
      <c r="M121" s="617">
        <f>Table13[[#This Row],[Ladder/Service  Arrival Time]]-Table13[[#This Row],[ Dispatch Time]]</f>
        <v>0</v>
      </c>
      <c r="N121" s="184" t="str">
        <f t="shared" si="9"/>
        <v/>
      </c>
      <c r="O121" s="476" t="str">
        <f t="shared" si="10"/>
        <v/>
      </c>
      <c r="P121" s="473"/>
    </row>
    <row r="122" spans="2:16" x14ac:dyDescent="0.3">
      <c r="B122" s="471">
        <f t="shared" si="11"/>
        <v>113</v>
      </c>
      <c r="C122" s="182"/>
      <c r="D122" s="94"/>
      <c r="E122" s="183"/>
      <c r="F122" s="183"/>
      <c r="G122" s="617">
        <f>Table13[[#This Row],[1st Engine Arrival Time]]-Table13[[#This Row],[ Dispatch Time]]</f>
        <v>0</v>
      </c>
      <c r="H122" s="184" t="str">
        <f t="shared" si="6"/>
        <v/>
      </c>
      <c r="I122" s="183"/>
      <c r="J122" s="617">
        <f t="shared" si="7"/>
        <v>0</v>
      </c>
      <c r="K122" s="184" t="str">
        <f t="shared" si="8"/>
        <v/>
      </c>
      <c r="L122" s="183"/>
      <c r="M122" s="617">
        <f>Table13[[#This Row],[Ladder/Service  Arrival Time]]-Table13[[#This Row],[ Dispatch Time]]</f>
        <v>0</v>
      </c>
      <c r="N122" s="184" t="str">
        <f t="shared" si="9"/>
        <v/>
      </c>
      <c r="O122" s="476" t="str">
        <f t="shared" si="10"/>
        <v/>
      </c>
      <c r="P122" s="473"/>
    </row>
    <row r="123" spans="2:16" x14ac:dyDescent="0.3">
      <c r="B123" s="471">
        <f t="shared" si="11"/>
        <v>114</v>
      </c>
      <c r="C123" s="182"/>
      <c r="D123" s="94"/>
      <c r="E123" s="183"/>
      <c r="F123" s="183"/>
      <c r="G123" s="617">
        <f>Table13[[#This Row],[1st Engine Arrival Time]]-Table13[[#This Row],[ Dispatch Time]]</f>
        <v>0</v>
      </c>
      <c r="H123" s="184" t="str">
        <f t="shared" si="6"/>
        <v/>
      </c>
      <c r="I123" s="183"/>
      <c r="J123" s="617">
        <f t="shared" si="7"/>
        <v>0</v>
      </c>
      <c r="K123" s="184" t="str">
        <f t="shared" si="8"/>
        <v/>
      </c>
      <c r="L123" s="183"/>
      <c r="M123" s="617">
        <f>Table13[[#This Row],[Ladder/Service  Arrival Time]]-Table13[[#This Row],[ Dispatch Time]]</f>
        <v>0</v>
      </c>
      <c r="N123" s="184" t="str">
        <f t="shared" si="9"/>
        <v/>
      </c>
      <c r="O123" s="476" t="str">
        <f t="shared" si="10"/>
        <v/>
      </c>
      <c r="P123" s="473"/>
    </row>
    <row r="124" spans="2:16" x14ac:dyDescent="0.3">
      <c r="B124" s="471">
        <f t="shared" si="11"/>
        <v>115</v>
      </c>
      <c r="C124" s="182"/>
      <c r="D124" s="94"/>
      <c r="E124" s="183"/>
      <c r="F124" s="183"/>
      <c r="G124" s="617">
        <f>Table13[[#This Row],[1st Engine Arrival Time]]-Table13[[#This Row],[ Dispatch Time]]</f>
        <v>0</v>
      </c>
      <c r="H124" s="184" t="str">
        <f t="shared" si="6"/>
        <v/>
      </c>
      <c r="I124" s="183"/>
      <c r="J124" s="617">
        <f t="shared" si="7"/>
        <v>0</v>
      </c>
      <c r="K124" s="184" t="str">
        <f t="shared" si="8"/>
        <v/>
      </c>
      <c r="L124" s="183"/>
      <c r="M124" s="617">
        <f>Table13[[#This Row],[Ladder/Service  Arrival Time]]-Table13[[#This Row],[ Dispatch Time]]</f>
        <v>0</v>
      </c>
      <c r="N124" s="184" t="str">
        <f t="shared" si="9"/>
        <v/>
      </c>
      <c r="O124" s="476" t="str">
        <f t="shared" si="10"/>
        <v/>
      </c>
      <c r="P124" s="473"/>
    </row>
    <row r="125" spans="2:16" x14ac:dyDescent="0.3">
      <c r="B125" s="471">
        <f t="shared" si="11"/>
        <v>116</v>
      </c>
      <c r="C125" s="182"/>
      <c r="D125" s="94"/>
      <c r="E125" s="183"/>
      <c r="F125" s="183"/>
      <c r="G125" s="617">
        <f>Table13[[#This Row],[1st Engine Arrival Time]]-Table13[[#This Row],[ Dispatch Time]]</f>
        <v>0</v>
      </c>
      <c r="H125" s="184" t="str">
        <f t="shared" si="6"/>
        <v/>
      </c>
      <c r="I125" s="183"/>
      <c r="J125" s="617">
        <f t="shared" si="7"/>
        <v>0</v>
      </c>
      <c r="K125" s="184" t="str">
        <f t="shared" si="8"/>
        <v/>
      </c>
      <c r="L125" s="183"/>
      <c r="M125" s="617">
        <f>Table13[[#This Row],[Ladder/Service  Arrival Time]]-Table13[[#This Row],[ Dispatch Time]]</f>
        <v>0</v>
      </c>
      <c r="N125" s="184" t="str">
        <f t="shared" si="9"/>
        <v/>
      </c>
      <c r="O125" s="476" t="str">
        <f t="shared" si="10"/>
        <v/>
      </c>
      <c r="P125" s="473"/>
    </row>
    <row r="126" spans="2:16" x14ac:dyDescent="0.3">
      <c r="B126" s="471">
        <f t="shared" si="11"/>
        <v>117</v>
      </c>
      <c r="C126" s="182"/>
      <c r="D126" s="94"/>
      <c r="E126" s="183"/>
      <c r="F126" s="183"/>
      <c r="G126" s="617">
        <f>Table13[[#This Row],[1st Engine Arrival Time]]-Table13[[#This Row],[ Dispatch Time]]</f>
        <v>0</v>
      </c>
      <c r="H126" s="184" t="str">
        <f t="shared" si="6"/>
        <v/>
      </c>
      <c r="I126" s="183"/>
      <c r="J126" s="617">
        <f t="shared" si="7"/>
        <v>0</v>
      </c>
      <c r="K126" s="184" t="str">
        <f t="shared" si="8"/>
        <v/>
      </c>
      <c r="L126" s="183"/>
      <c r="M126" s="617">
        <f>Table13[[#This Row],[Ladder/Service  Arrival Time]]-Table13[[#This Row],[ Dispatch Time]]</f>
        <v>0</v>
      </c>
      <c r="N126" s="184" t="str">
        <f t="shared" si="9"/>
        <v/>
      </c>
      <c r="O126" s="476" t="str">
        <f t="shared" si="10"/>
        <v/>
      </c>
      <c r="P126" s="473"/>
    </row>
    <row r="127" spans="2:16" x14ac:dyDescent="0.3">
      <c r="B127" s="471">
        <f t="shared" si="11"/>
        <v>118</v>
      </c>
      <c r="C127" s="182"/>
      <c r="D127" s="94"/>
      <c r="E127" s="183"/>
      <c r="F127" s="183"/>
      <c r="G127" s="617">
        <f>Table13[[#This Row],[1st Engine Arrival Time]]-Table13[[#This Row],[ Dispatch Time]]</f>
        <v>0</v>
      </c>
      <c r="H127" s="184" t="str">
        <f t="shared" si="6"/>
        <v/>
      </c>
      <c r="I127" s="183"/>
      <c r="J127" s="617">
        <f t="shared" si="7"/>
        <v>0</v>
      </c>
      <c r="K127" s="184" t="str">
        <f t="shared" si="8"/>
        <v/>
      </c>
      <c r="L127" s="183"/>
      <c r="M127" s="617">
        <f>Table13[[#This Row],[Ladder/Service  Arrival Time]]-Table13[[#This Row],[ Dispatch Time]]</f>
        <v>0</v>
      </c>
      <c r="N127" s="184" t="str">
        <f t="shared" si="9"/>
        <v/>
      </c>
      <c r="O127" s="476" t="str">
        <f t="shared" si="10"/>
        <v/>
      </c>
      <c r="P127" s="473"/>
    </row>
    <row r="128" spans="2:16" x14ac:dyDescent="0.3">
      <c r="B128" s="471">
        <f t="shared" si="11"/>
        <v>119</v>
      </c>
      <c r="C128" s="182"/>
      <c r="D128" s="94"/>
      <c r="E128" s="183"/>
      <c r="F128" s="183"/>
      <c r="G128" s="617">
        <f>Table13[[#This Row],[1st Engine Arrival Time]]-Table13[[#This Row],[ Dispatch Time]]</f>
        <v>0</v>
      </c>
      <c r="H128" s="184" t="str">
        <f t="shared" si="6"/>
        <v/>
      </c>
      <c r="I128" s="183"/>
      <c r="J128" s="617">
        <f t="shared" si="7"/>
        <v>0</v>
      </c>
      <c r="K128" s="184" t="str">
        <f t="shared" si="8"/>
        <v/>
      </c>
      <c r="L128" s="183"/>
      <c r="M128" s="617">
        <f>Table13[[#This Row],[Ladder/Service  Arrival Time]]-Table13[[#This Row],[ Dispatch Time]]</f>
        <v>0</v>
      </c>
      <c r="N128" s="184" t="str">
        <f t="shared" si="9"/>
        <v/>
      </c>
      <c r="O128" s="476" t="str">
        <f t="shared" si="10"/>
        <v/>
      </c>
      <c r="P128" s="473"/>
    </row>
    <row r="129" spans="2:16" x14ac:dyDescent="0.3">
      <c r="B129" s="471">
        <f t="shared" si="11"/>
        <v>120</v>
      </c>
      <c r="C129" s="182"/>
      <c r="D129" s="94"/>
      <c r="E129" s="183"/>
      <c r="F129" s="183"/>
      <c r="G129" s="617">
        <f>Table13[[#This Row],[1st Engine Arrival Time]]-Table13[[#This Row],[ Dispatch Time]]</f>
        <v>0</v>
      </c>
      <c r="H129" s="184" t="str">
        <f t="shared" si="6"/>
        <v/>
      </c>
      <c r="I129" s="183"/>
      <c r="J129" s="617">
        <f t="shared" si="7"/>
        <v>0</v>
      </c>
      <c r="K129" s="184" t="str">
        <f t="shared" si="8"/>
        <v/>
      </c>
      <c r="L129" s="183"/>
      <c r="M129" s="617">
        <f>Table13[[#This Row],[Ladder/Service  Arrival Time]]-Table13[[#This Row],[ Dispatch Time]]</f>
        <v>0</v>
      </c>
      <c r="N129" s="184" t="str">
        <f t="shared" si="9"/>
        <v/>
      </c>
      <c r="O129" s="476" t="str">
        <f t="shared" si="10"/>
        <v/>
      </c>
      <c r="P129" s="473"/>
    </row>
    <row r="130" spans="2:16" x14ac:dyDescent="0.3">
      <c r="B130" s="471">
        <f t="shared" si="11"/>
        <v>121</v>
      </c>
      <c r="C130" s="182"/>
      <c r="D130" s="94"/>
      <c r="E130" s="183"/>
      <c r="F130" s="183"/>
      <c r="G130" s="617">
        <f>Table13[[#This Row],[1st Engine Arrival Time]]-Table13[[#This Row],[ Dispatch Time]]</f>
        <v>0</v>
      </c>
      <c r="H130" s="184" t="str">
        <f t="shared" si="6"/>
        <v/>
      </c>
      <c r="I130" s="183"/>
      <c r="J130" s="617">
        <f t="shared" si="7"/>
        <v>0</v>
      </c>
      <c r="K130" s="184" t="str">
        <f t="shared" si="8"/>
        <v/>
      </c>
      <c r="L130" s="183"/>
      <c r="M130" s="617">
        <f>Table13[[#This Row],[Ladder/Service  Arrival Time]]-Table13[[#This Row],[ Dispatch Time]]</f>
        <v>0</v>
      </c>
      <c r="N130" s="184" t="str">
        <f t="shared" si="9"/>
        <v/>
      </c>
      <c r="O130" s="476" t="str">
        <f t="shared" si="10"/>
        <v/>
      </c>
      <c r="P130" s="473"/>
    </row>
    <row r="131" spans="2:16" x14ac:dyDescent="0.3">
      <c r="B131" s="471">
        <f t="shared" si="11"/>
        <v>122</v>
      </c>
      <c r="C131" s="182"/>
      <c r="D131" s="94"/>
      <c r="E131" s="183"/>
      <c r="F131" s="183"/>
      <c r="G131" s="617">
        <f>Table13[[#This Row],[1st Engine Arrival Time]]-Table13[[#This Row],[ Dispatch Time]]</f>
        <v>0</v>
      </c>
      <c r="H131" s="184" t="str">
        <f t="shared" si="6"/>
        <v/>
      </c>
      <c r="I131" s="183"/>
      <c r="J131" s="617">
        <f t="shared" si="7"/>
        <v>0</v>
      </c>
      <c r="K131" s="184" t="str">
        <f t="shared" si="8"/>
        <v/>
      </c>
      <c r="L131" s="183"/>
      <c r="M131" s="617">
        <f>Table13[[#This Row],[Ladder/Service  Arrival Time]]-Table13[[#This Row],[ Dispatch Time]]</f>
        <v>0</v>
      </c>
      <c r="N131" s="184" t="str">
        <f t="shared" si="9"/>
        <v/>
      </c>
      <c r="O131" s="476" t="str">
        <f t="shared" si="10"/>
        <v/>
      </c>
      <c r="P131" s="473"/>
    </row>
    <row r="132" spans="2:16" x14ac:dyDescent="0.3">
      <c r="B132" s="471">
        <f t="shared" si="11"/>
        <v>123</v>
      </c>
      <c r="C132" s="182"/>
      <c r="D132" s="94"/>
      <c r="E132" s="183"/>
      <c r="F132" s="183"/>
      <c r="G132" s="617">
        <f>Table13[[#This Row],[1st Engine Arrival Time]]-Table13[[#This Row],[ Dispatch Time]]</f>
        <v>0</v>
      </c>
      <c r="H132" s="184" t="str">
        <f t="shared" si="6"/>
        <v/>
      </c>
      <c r="I132" s="183"/>
      <c r="J132" s="617">
        <f t="shared" si="7"/>
        <v>0</v>
      </c>
      <c r="K132" s="184" t="str">
        <f t="shared" si="8"/>
        <v/>
      </c>
      <c r="L132" s="183"/>
      <c r="M132" s="617">
        <f>Table13[[#This Row],[Ladder/Service  Arrival Time]]-Table13[[#This Row],[ Dispatch Time]]</f>
        <v>0</v>
      </c>
      <c r="N132" s="184" t="str">
        <f t="shared" si="9"/>
        <v/>
      </c>
      <c r="O132" s="476" t="str">
        <f t="shared" si="10"/>
        <v/>
      </c>
      <c r="P132" s="473"/>
    </row>
    <row r="133" spans="2:16" x14ac:dyDescent="0.3">
      <c r="B133" s="471">
        <f t="shared" si="11"/>
        <v>124</v>
      </c>
      <c r="C133" s="182"/>
      <c r="D133" s="94"/>
      <c r="E133" s="183"/>
      <c r="F133" s="183"/>
      <c r="G133" s="617">
        <f>Table13[[#This Row],[1st Engine Arrival Time]]-Table13[[#This Row],[ Dispatch Time]]</f>
        <v>0</v>
      </c>
      <c r="H133" s="184" t="str">
        <f t="shared" si="6"/>
        <v/>
      </c>
      <c r="I133" s="183"/>
      <c r="J133" s="617">
        <f t="shared" si="7"/>
        <v>0</v>
      </c>
      <c r="K133" s="184" t="str">
        <f t="shared" si="8"/>
        <v/>
      </c>
      <c r="L133" s="183"/>
      <c r="M133" s="617">
        <f>Table13[[#This Row],[Ladder/Service  Arrival Time]]-Table13[[#This Row],[ Dispatch Time]]</f>
        <v>0</v>
      </c>
      <c r="N133" s="184" t="str">
        <f t="shared" si="9"/>
        <v/>
      </c>
      <c r="O133" s="476" t="str">
        <f t="shared" si="10"/>
        <v/>
      </c>
      <c r="P133" s="473"/>
    </row>
    <row r="134" spans="2:16" x14ac:dyDescent="0.3">
      <c r="B134" s="471">
        <f t="shared" si="11"/>
        <v>125</v>
      </c>
      <c r="C134" s="182"/>
      <c r="D134" s="94"/>
      <c r="E134" s="183"/>
      <c r="F134" s="183"/>
      <c r="G134" s="617">
        <f>Table13[[#This Row],[1st Engine Arrival Time]]-Table13[[#This Row],[ Dispatch Time]]</f>
        <v>0</v>
      </c>
      <c r="H134" s="184" t="str">
        <f t="shared" si="6"/>
        <v/>
      </c>
      <c r="I134" s="183"/>
      <c r="J134" s="617">
        <f t="shared" si="7"/>
        <v>0</v>
      </c>
      <c r="K134" s="184" t="str">
        <f t="shared" si="8"/>
        <v/>
      </c>
      <c r="L134" s="183"/>
      <c r="M134" s="617">
        <f>Table13[[#This Row],[Ladder/Service  Arrival Time]]-Table13[[#This Row],[ Dispatch Time]]</f>
        <v>0</v>
      </c>
      <c r="N134" s="184" t="str">
        <f t="shared" si="9"/>
        <v/>
      </c>
      <c r="O134" s="476" t="str">
        <f t="shared" si="10"/>
        <v/>
      </c>
      <c r="P134" s="473"/>
    </row>
    <row r="135" spans="2:16" x14ac:dyDescent="0.3">
      <c r="B135" s="471">
        <f t="shared" si="11"/>
        <v>126</v>
      </c>
      <c r="C135" s="182"/>
      <c r="D135" s="94"/>
      <c r="E135" s="183"/>
      <c r="F135" s="183"/>
      <c r="G135" s="617">
        <f>Table13[[#This Row],[1st Engine Arrival Time]]-Table13[[#This Row],[ Dispatch Time]]</f>
        <v>0</v>
      </c>
      <c r="H135" s="184" t="str">
        <f t="shared" si="6"/>
        <v/>
      </c>
      <c r="I135" s="183"/>
      <c r="J135" s="617">
        <f t="shared" si="7"/>
        <v>0</v>
      </c>
      <c r="K135" s="184" t="str">
        <f t="shared" si="8"/>
        <v/>
      </c>
      <c r="L135" s="183"/>
      <c r="M135" s="617">
        <f>Table13[[#This Row],[Ladder/Service  Arrival Time]]-Table13[[#This Row],[ Dispatch Time]]</f>
        <v>0</v>
      </c>
      <c r="N135" s="184" t="str">
        <f t="shared" si="9"/>
        <v/>
      </c>
      <c r="O135" s="476" t="str">
        <f t="shared" si="10"/>
        <v/>
      </c>
      <c r="P135" s="473"/>
    </row>
    <row r="136" spans="2:16" x14ac:dyDescent="0.3">
      <c r="B136" s="471">
        <f t="shared" si="11"/>
        <v>127</v>
      </c>
      <c r="C136" s="182"/>
      <c r="D136" s="94"/>
      <c r="E136" s="183"/>
      <c r="F136" s="183"/>
      <c r="G136" s="617">
        <f>Table13[[#This Row],[1st Engine Arrival Time]]-Table13[[#This Row],[ Dispatch Time]]</f>
        <v>0</v>
      </c>
      <c r="H136" s="184" t="str">
        <f t="shared" si="6"/>
        <v/>
      </c>
      <c r="I136" s="183"/>
      <c r="J136" s="617">
        <f t="shared" si="7"/>
        <v>0</v>
      </c>
      <c r="K136" s="184" t="str">
        <f t="shared" si="8"/>
        <v/>
      </c>
      <c r="L136" s="183"/>
      <c r="M136" s="617">
        <f>Table13[[#This Row],[Ladder/Service  Arrival Time]]-Table13[[#This Row],[ Dispatch Time]]</f>
        <v>0</v>
      </c>
      <c r="N136" s="184" t="str">
        <f t="shared" si="9"/>
        <v/>
      </c>
      <c r="O136" s="476" t="str">
        <f t="shared" si="10"/>
        <v/>
      </c>
      <c r="P136" s="473"/>
    </row>
    <row r="137" spans="2:16" x14ac:dyDescent="0.3">
      <c r="B137" s="471">
        <f t="shared" si="11"/>
        <v>128</v>
      </c>
      <c r="C137" s="182"/>
      <c r="D137" s="94"/>
      <c r="E137" s="183"/>
      <c r="F137" s="183"/>
      <c r="G137" s="617">
        <f>Table13[[#This Row],[1st Engine Arrival Time]]-Table13[[#This Row],[ Dispatch Time]]</f>
        <v>0</v>
      </c>
      <c r="H137" s="184" t="str">
        <f t="shared" si="6"/>
        <v/>
      </c>
      <c r="I137" s="183"/>
      <c r="J137" s="617">
        <f t="shared" si="7"/>
        <v>0</v>
      </c>
      <c r="K137" s="184" t="str">
        <f t="shared" si="8"/>
        <v/>
      </c>
      <c r="L137" s="183"/>
      <c r="M137" s="617">
        <f>Table13[[#This Row],[Ladder/Service  Arrival Time]]-Table13[[#This Row],[ Dispatch Time]]</f>
        <v>0</v>
      </c>
      <c r="N137" s="184" t="str">
        <f t="shared" si="9"/>
        <v/>
      </c>
      <c r="O137" s="476" t="str">
        <f t="shared" si="10"/>
        <v/>
      </c>
      <c r="P137" s="473"/>
    </row>
    <row r="138" spans="2:16" x14ac:dyDescent="0.3">
      <c r="B138" s="471">
        <f t="shared" si="11"/>
        <v>129</v>
      </c>
      <c r="C138" s="182"/>
      <c r="D138" s="94"/>
      <c r="E138" s="183"/>
      <c r="F138" s="183"/>
      <c r="G138" s="617">
        <f>Table13[[#This Row],[1st Engine Arrival Time]]-Table13[[#This Row],[ Dispatch Time]]</f>
        <v>0</v>
      </c>
      <c r="H138" s="184" t="str">
        <f t="shared" ref="H138:H201" si="12">IF(ISBLANK(E138),"",IF(G138&lt;$Q$10,"Yes","No"))</f>
        <v/>
      </c>
      <c r="I138" s="183"/>
      <c r="J138" s="617">
        <f t="shared" ref="J138:J201" si="13">I138-E138</f>
        <v>0</v>
      </c>
      <c r="K138" s="184" t="str">
        <f t="shared" ref="K138:K201" si="14">IF(ISBLANK(E138),"",IF(J138&lt;$R$10,"Yes","No"))</f>
        <v/>
      </c>
      <c r="L138" s="183"/>
      <c r="M138" s="617">
        <f>Table13[[#This Row],[Ladder/Service  Arrival Time]]-Table13[[#This Row],[ Dispatch Time]]</f>
        <v>0</v>
      </c>
      <c r="N138" s="184" t="str">
        <f t="shared" ref="N138:N201" si="15">IF(ISBLANK(E138),"",IF(M138&lt;$R$10,"Yes","No"))</f>
        <v/>
      </c>
      <c r="O138" s="476" t="str">
        <f t="shared" ref="O138:O201" si="16">IF(ISBLANK(E138),"",IF(AND(K138=$Q$11,N138=$Q$11),"Yes","No"))</f>
        <v/>
      </c>
      <c r="P138" s="473"/>
    </row>
    <row r="139" spans="2:16" x14ac:dyDescent="0.3">
      <c r="B139" s="471">
        <f t="shared" si="11"/>
        <v>130</v>
      </c>
      <c r="C139" s="182"/>
      <c r="D139" s="94"/>
      <c r="E139" s="183"/>
      <c r="F139" s="183"/>
      <c r="G139" s="617">
        <f>Table13[[#This Row],[1st Engine Arrival Time]]-Table13[[#This Row],[ Dispatch Time]]</f>
        <v>0</v>
      </c>
      <c r="H139" s="184" t="str">
        <f t="shared" si="12"/>
        <v/>
      </c>
      <c r="I139" s="183"/>
      <c r="J139" s="617">
        <f t="shared" si="13"/>
        <v>0</v>
      </c>
      <c r="K139" s="184" t="str">
        <f t="shared" si="14"/>
        <v/>
      </c>
      <c r="L139" s="183"/>
      <c r="M139" s="617">
        <f>Table13[[#This Row],[Ladder/Service  Arrival Time]]-Table13[[#This Row],[ Dispatch Time]]</f>
        <v>0</v>
      </c>
      <c r="N139" s="184" t="str">
        <f t="shared" si="15"/>
        <v/>
      </c>
      <c r="O139" s="476" t="str">
        <f t="shared" si="16"/>
        <v/>
      </c>
      <c r="P139" s="473"/>
    </row>
    <row r="140" spans="2:16" x14ac:dyDescent="0.3">
      <c r="B140" s="471">
        <f t="shared" ref="B140:B203" si="17">B139+1</f>
        <v>131</v>
      </c>
      <c r="C140" s="182"/>
      <c r="D140" s="94"/>
      <c r="E140" s="183"/>
      <c r="F140" s="183"/>
      <c r="G140" s="617">
        <f>Table13[[#This Row],[1st Engine Arrival Time]]-Table13[[#This Row],[ Dispatch Time]]</f>
        <v>0</v>
      </c>
      <c r="H140" s="184" t="str">
        <f t="shared" si="12"/>
        <v/>
      </c>
      <c r="I140" s="183"/>
      <c r="J140" s="617">
        <f t="shared" si="13"/>
        <v>0</v>
      </c>
      <c r="K140" s="184" t="str">
        <f t="shared" si="14"/>
        <v/>
      </c>
      <c r="L140" s="183"/>
      <c r="M140" s="617">
        <f>Table13[[#This Row],[Ladder/Service  Arrival Time]]-Table13[[#This Row],[ Dispatch Time]]</f>
        <v>0</v>
      </c>
      <c r="N140" s="184" t="str">
        <f t="shared" si="15"/>
        <v/>
      </c>
      <c r="O140" s="476" t="str">
        <f t="shared" si="16"/>
        <v/>
      </c>
      <c r="P140" s="473"/>
    </row>
    <row r="141" spans="2:16" x14ac:dyDescent="0.3">
      <c r="B141" s="471">
        <f t="shared" si="17"/>
        <v>132</v>
      </c>
      <c r="C141" s="182"/>
      <c r="D141" s="94"/>
      <c r="E141" s="183"/>
      <c r="F141" s="183"/>
      <c r="G141" s="617">
        <f>Table13[[#This Row],[1st Engine Arrival Time]]-Table13[[#This Row],[ Dispatch Time]]</f>
        <v>0</v>
      </c>
      <c r="H141" s="184" t="str">
        <f t="shared" si="12"/>
        <v/>
      </c>
      <c r="I141" s="183"/>
      <c r="J141" s="617">
        <f t="shared" si="13"/>
        <v>0</v>
      </c>
      <c r="K141" s="184" t="str">
        <f t="shared" si="14"/>
        <v/>
      </c>
      <c r="L141" s="183"/>
      <c r="M141" s="617">
        <f>Table13[[#This Row],[Ladder/Service  Arrival Time]]-Table13[[#This Row],[ Dispatch Time]]</f>
        <v>0</v>
      </c>
      <c r="N141" s="184" t="str">
        <f t="shared" si="15"/>
        <v/>
      </c>
      <c r="O141" s="476" t="str">
        <f t="shared" si="16"/>
        <v/>
      </c>
      <c r="P141" s="473"/>
    </row>
    <row r="142" spans="2:16" x14ac:dyDescent="0.3">
      <c r="B142" s="471">
        <f t="shared" si="17"/>
        <v>133</v>
      </c>
      <c r="C142" s="182"/>
      <c r="D142" s="94"/>
      <c r="E142" s="183"/>
      <c r="F142" s="183"/>
      <c r="G142" s="617">
        <f>Table13[[#This Row],[1st Engine Arrival Time]]-Table13[[#This Row],[ Dispatch Time]]</f>
        <v>0</v>
      </c>
      <c r="H142" s="184" t="str">
        <f t="shared" si="12"/>
        <v/>
      </c>
      <c r="I142" s="183"/>
      <c r="J142" s="617">
        <f t="shared" si="13"/>
        <v>0</v>
      </c>
      <c r="K142" s="184" t="str">
        <f t="shared" si="14"/>
        <v/>
      </c>
      <c r="L142" s="183"/>
      <c r="M142" s="617">
        <f>Table13[[#This Row],[Ladder/Service  Arrival Time]]-Table13[[#This Row],[ Dispatch Time]]</f>
        <v>0</v>
      </c>
      <c r="N142" s="184" t="str">
        <f t="shared" si="15"/>
        <v/>
      </c>
      <c r="O142" s="476" t="str">
        <f t="shared" si="16"/>
        <v/>
      </c>
      <c r="P142" s="473"/>
    </row>
    <row r="143" spans="2:16" x14ac:dyDescent="0.3">
      <c r="B143" s="471">
        <f t="shared" si="17"/>
        <v>134</v>
      </c>
      <c r="C143" s="182"/>
      <c r="D143" s="94"/>
      <c r="E143" s="183"/>
      <c r="F143" s="183"/>
      <c r="G143" s="617">
        <f>Table13[[#This Row],[1st Engine Arrival Time]]-Table13[[#This Row],[ Dispatch Time]]</f>
        <v>0</v>
      </c>
      <c r="H143" s="184" t="str">
        <f t="shared" si="12"/>
        <v/>
      </c>
      <c r="I143" s="183"/>
      <c r="J143" s="617">
        <f t="shared" si="13"/>
        <v>0</v>
      </c>
      <c r="K143" s="184" t="str">
        <f t="shared" si="14"/>
        <v/>
      </c>
      <c r="L143" s="183"/>
      <c r="M143" s="617">
        <f>Table13[[#This Row],[Ladder/Service  Arrival Time]]-Table13[[#This Row],[ Dispatch Time]]</f>
        <v>0</v>
      </c>
      <c r="N143" s="184" t="str">
        <f t="shared" si="15"/>
        <v/>
      </c>
      <c r="O143" s="476" t="str">
        <f t="shared" si="16"/>
        <v/>
      </c>
      <c r="P143" s="473"/>
    </row>
    <row r="144" spans="2:16" x14ac:dyDescent="0.3">
      <c r="B144" s="471">
        <f t="shared" si="17"/>
        <v>135</v>
      </c>
      <c r="C144" s="182"/>
      <c r="D144" s="94"/>
      <c r="E144" s="183"/>
      <c r="F144" s="183"/>
      <c r="G144" s="617">
        <f>Table13[[#This Row],[1st Engine Arrival Time]]-Table13[[#This Row],[ Dispatch Time]]</f>
        <v>0</v>
      </c>
      <c r="H144" s="184" t="str">
        <f t="shared" si="12"/>
        <v/>
      </c>
      <c r="I144" s="183"/>
      <c r="J144" s="617">
        <f t="shared" si="13"/>
        <v>0</v>
      </c>
      <c r="K144" s="184" t="str">
        <f t="shared" si="14"/>
        <v/>
      </c>
      <c r="L144" s="183"/>
      <c r="M144" s="617">
        <f>Table13[[#This Row],[Ladder/Service  Arrival Time]]-Table13[[#This Row],[ Dispatch Time]]</f>
        <v>0</v>
      </c>
      <c r="N144" s="184" t="str">
        <f t="shared" si="15"/>
        <v/>
      </c>
      <c r="O144" s="476" t="str">
        <f t="shared" si="16"/>
        <v/>
      </c>
      <c r="P144" s="473"/>
    </row>
    <row r="145" spans="2:16" x14ac:dyDescent="0.3">
      <c r="B145" s="471">
        <f t="shared" si="17"/>
        <v>136</v>
      </c>
      <c r="C145" s="182"/>
      <c r="D145" s="94"/>
      <c r="E145" s="183"/>
      <c r="F145" s="183"/>
      <c r="G145" s="617">
        <f>Table13[[#This Row],[1st Engine Arrival Time]]-Table13[[#This Row],[ Dispatch Time]]</f>
        <v>0</v>
      </c>
      <c r="H145" s="184" t="str">
        <f t="shared" si="12"/>
        <v/>
      </c>
      <c r="I145" s="183"/>
      <c r="J145" s="617">
        <f t="shared" si="13"/>
        <v>0</v>
      </c>
      <c r="K145" s="184" t="str">
        <f t="shared" si="14"/>
        <v/>
      </c>
      <c r="L145" s="183"/>
      <c r="M145" s="617">
        <f>Table13[[#This Row],[Ladder/Service  Arrival Time]]-Table13[[#This Row],[ Dispatch Time]]</f>
        <v>0</v>
      </c>
      <c r="N145" s="184" t="str">
        <f t="shared" si="15"/>
        <v/>
      </c>
      <c r="O145" s="476" t="str">
        <f t="shared" si="16"/>
        <v/>
      </c>
      <c r="P145" s="473"/>
    </row>
    <row r="146" spans="2:16" x14ac:dyDescent="0.3">
      <c r="B146" s="471">
        <f t="shared" si="17"/>
        <v>137</v>
      </c>
      <c r="C146" s="182"/>
      <c r="D146" s="94"/>
      <c r="E146" s="183"/>
      <c r="F146" s="183"/>
      <c r="G146" s="617">
        <f>Table13[[#This Row],[1st Engine Arrival Time]]-Table13[[#This Row],[ Dispatch Time]]</f>
        <v>0</v>
      </c>
      <c r="H146" s="184" t="str">
        <f t="shared" si="12"/>
        <v/>
      </c>
      <c r="I146" s="183"/>
      <c r="J146" s="617">
        <f t="shared" si="13"/>
        <v>0</v>
      </c>
      <c r="K146" s="184" t="str">
        <f t="shared" si="14"/>
        <v/>
      </c>
      <c r="L146" s="183"/>
      <c r="M146" s="617">
        <f>Table13[[#This Row],[Ladder/Service  Arrival Time]]-Table13[[#This Row],[ Dispatch Time]]</f>
        <v>0</v>
      </c>
      <c r="N146" s="184" t="str">
        <f t="shared" si="15"/>
        <v/>
      </c>
      <c r="O146" s="476" t="str">
        <f t="shared" si="16"/>
        <v/>
      </c>
      <c r="P146" s="473"/>
    </row>
    <row r="147" spans="2:16" x14ac:dyDescent="0.3">
      <c r="B147" s="471">
        <f t="shared" si="17"/>
        <v>138</v>
      </c>
      <c r="C147" s="182"/>
      <c r="D147" s="94"/>
      <c r="E147" s="183"/>
      <c r="F147" s="183"/>
      <c r="G147" s="617">
        <f>Table13[[#This Row],[1st Engine Arrival Time]]-Table13[[#This Row],[ Dispatch Time]]</f>
        <v>0</v>
      </c>
      <c r="H147" s="184" t="str">
        <f t="shared" si="12"/>
        <v/>
      </c>
      <c r="I147" s="183"/>
      <c r="J147" s="617">
        <f t="shared" si="13"/>
        <v>0</v>
      </c>
      <c r="K147" s="184" t="str">
        <f t="shared" si="14"/>
        <v/>
      </c>
      <c r="L147" s="183"/>
      <c r="M147" s="617">
        <f>Table13[[#This Row],[Ladder/Service  Arrival Time]]-Table13[[#This Row],[ Dispatch Time]]</f>
        <v>0</v>
      </c>
      <c r="N147" s="184" t="str">
        <f t="shared" si="15"/>
        <v/>
      </c>
      <c r="O147" s="476" t="str">
        <f t="shared" si="16"/>
        <v/>
      </c>
      <c r="P147" s="473"/>
    </row>
    <row r="148" spans="2:16" x14ac:dyDescent="0.3">
      <c r="B148" s="471">
        <f t="shared" si="17"/>
        <v>139</v>
      </c>
      <c r="C148" s="182"/>
      <c r="D148" s="94"/>
      <c r="E148" s="183"/>
      <c r="F148" s="183"/>
      <c r="G148" s="617">
        <f>Table13[[#This Row],[1st Engine Arrival Time]]-Table13[[#This Row],[ Dispatch Time]]</f>
        <v>0</v>
      </c>
      <c r="H148" s="184" t="str">
        <f t="shared" si="12"/>
        <v/>
      </c>
      <c r="I148" s="183"/>
      <c r="J148" s="617">
        <f t="shared" si="13"/>
        <v>0</v>
      </c>
      <c r="K148" s="184" t="str">
        <f t="shared" si="14"/>
        <v/>
      </c>
      <c r="L148" s="183"/>
      <c r="M148" s="617">
        <f>Table13[[#This Row],[Ladder/Service  Arrival Time]]-Table13[[#This Row],[ Dispatch Time]]</f>
        <v>0</v>
      </c>
      <c r="N148" s="184" t="str">
        <f t="shared" si="15"/>
        <v/>
      </c>
      <c r="O148" s="476" t="str">
        <f t="shared" si="16"/>
        <v/>
      </c>
      <c r="P148" s="473"/>
    </row>
    <row r="149" spans="2:16" x14ac:dyDescent="0.3">
      <c r="B149" s="471">
        <f t="shared" si="17"/>
        <v>140</v>
      </c>
      <c r="C149" s="182"/>
      <c r="D149" s="94"/>
      <c r="E149" s="183"/>
      <c r="F149" s="183"/>
      <c r="G149" s="617">
        <f>Table13[[#This Row],[1st Engine Arrival Time]]-Table13[[#This Row],[ Dispatch Time]]</f>
        <v>0</v>
      </c>
      <c r="H149" s="184" t="str">
        <f t="shared" si="12"/>
        <v/>
      </c>
      <c r="I149" s="183"/>
      <c r="J149" s="617">
        <f t="shared" si="13"/>
        <v>0</v>
      </c>
      <c r="K149" s="184" t="str">
        <f t="shared" si="14"/>
        <v/>
      </c>
      <c r="L149" s="183"/>
      <c r="M149" s="617">
        <f>Table13[[#This Row],[Ladder/Service  Arrival Time]]-Table13[[#This Row],[ Dispatch Time]]</f>
        <v>0</v>
      </c>
      <c r="N149" s="184" t="str">
        <f t="shared" si="15"/>
        <v/>
      </c>
      <c r="O149" s="476" t="str">
        <f t="shared" si="16"/>
        <v/>
      </c>
      <c r="P149" s="473"/>
    </row>
    <row r="150" spans="2:16" x14ac:dyDescent="0.3">
      <c r="B150" s="471">
        <f t="shared" si="17"/>
        <v>141</v>
      </c>
      <c r="C150" s="182"/>
      <c r="D150" s="94"/>
      <c r="E150" s="183"/>
      <c r="F150" s="183"/>
      <c r="G150" s="617">
        <f>Table13[[#This Row],[1st Engine Arrival Time]]-Table13[[#This Row],[ Dispatch Time]]</f>
        <v>0</v>
      </c>
      <c r="H150" s="184" t="str">
        <f t="shared" si="12"/>
        <v/>
      </c>
      <c r="I150" s="183"/>
      <c r="J150" s="617">
        <f t="shared" si="13"/>
        <v>0</v>
      </c>
      <c r="K150" s="184" t="str">
        <f t="shared" si="14"/>
        <v/>
      </c>
      <c r="L150" s="183"/>
      <c r="M150" s="617">
        <f>Table13[[#This Row],[Ladder/Service  Arrival Time]]-Table13[[#This Row],[ Dispatch Time]]</f>
        <v>0</v>
      </c>
      <c r="N150" s="184" t="str">
        <f t="shared" si="15"/>
        <v/>
      </c>
      <c r="O150" s="476" t="str">
        <f t="shared" si="16"/>
        <v/>
      </c>
      <c r="P150" s="473"/>
    </row>
    <row r="151" spans="2:16" x14ac:dyDescent="0.3">
      <c r="B151" s="471">
        <f t="shared" si="17"/>
        <v>142</v>
      </c>
      <c r="C151" s="182"/>
      <c r="D151" s="94"/>
      <c r="E151" s="183"/>
      <c r="F151" s="183"/>
      <c r="G151" s="617">
        <f>Table13[[#This Row],[1st Engine Arrival Time]]-Table13[[#This Row],[ Dispatch Time]]</f>
        <v>0</v>
      </c>
      <c r="H151" s="184" t="str">
        <f t="shared" si="12"/>
        <v/>
      </c>
      <c r="I151" s="183"/>
      <c r="J151" s="617">
        <f t="shared" si="13"/>
        <v>0</v>
      </c>
      <c r="K151" s="184" t="str">
        <f t="shared" si="14"/>
        <v/>
      </c>
      <c r="L151" s="183"/>
      <c r="M151" s="617">
        <f>Table13[[#This Row],[Ladder/Service  Arrival Time]]-Table13[[#This Row],[ Dispatch Time]]</f>
        <v>0</v>
      </c>
      <c r="N151" s="184" t="str">
        <f t="shared" si="15"/>
        <v/>
      </c>
      <c r="O151" s="476" t="str">
        <f t="shared" si="16"/>
        <v/>
      </c>
      <c r="P151" s="473"/>
    </row>
    <row r="152" spans="2:16" x14ac:dyDescent="0.3">
      <c r="B152" s="471">
        <f t="shared" si="17"/>
        <v>143</v>
      </c>
      <c r="C152" s="182"/>
      <c r="D152" s="94"/>
      <c r="E152" s="183"/>
      <c r="F152" s="183"/>
      <c r="G152" s="617">
        <f>Table13[[#This Row],[1st Engine Arrival Time]]-Table13[[#This Row],[ Dispatch Time]]</f>
        <v>0</v>
      </c>
      <c r="H152" s="184" t="str">
        <f t="shared" si="12"/>
        <v/>
      </c>
      <c r="I152" s="183"/>
      <c r="J152" s="617">
        <f t="shared" si="13"/>
        <v>0</v>
      </c>
      <c r="K152" s="184" t="str">
        <f t="shared" si="14"/>
        <v/>
      </c>
      <c r="L152" s="183"/>
      <c r="M152" s="617">
        <f>Table13[[#This Row],[Ladder/Service  Arrival Time]]-Table13[[#This Row],[ Dispatch Time]]</f>
        <v>0</v>
      </c>
      <c r="N152" s="184" t="str">
        <f t="shared" si="15"/>
        <v/>
      </c>
      <c r="O152" s="476" t="str">
        <f t="shared" si="16"/>
        <v/>
      </c>
      <c r="P152" s="473"/>
    </row>
    <row r="153" spans="2:16" x14ac:dyDescent="0.3">
      <c r="B153" s="471">
        <f t="shared" si="17"/>
        <v>144</v>
      </c>
      <c r="C153" s="182"/>
      <c r="D153" s="94"/>
      <c r="E153" s="183"/>
      <c r="F153" s="183"/>
      <c r="G153" s="617">
        <f>Table13[[#This Row],[1st Engine Arrival Time]]-Table13[[#This Row],[ Dispatch Time]]</f>
        <v>0</v>
      </c>
      <c r="H153" s="184" t="str">
        <f t="shared" si="12"/>
        <v/>
      </c>
      <c r="I153" s="183"/>
      <c r="J153" s="617">
        <f t="shared" si="13"/>
        <v>0</v>
      </c>
      <c r="K153" s="184" t="str">
        <f t="shared" si="14"/>
        <v/>
      </c>
      <c r="L153" s="183"/>
      <c r="M153" s="617">
        <f>Table13[[#This Row],[Ladder/Service  Arrival Time]]-Table13[[#This Row],[ Dispatch Time]]</f>
        <v>0</v>
      </c>
      <c r="N153" s="184" t="str">
        <f t="shared" si="15"/>
        <v/>
      </c>
      <c r="O153" s="476" t="str">
        <f t="shared" si="16"/>
        <v/>
      </c>
      <c r="P153" s="473"/>
    </row>
    <row r="154" spans="2:16" x14ac:dyDescent="0.3">
      <c r="B154" s="471">
        <f t="shared" si="17"/>
        <v>145</v>
      </c>
      <c r="C154" s="182"/>
      <c r="D154" s="94"/>
      <c r="E154" s="183"/>
      <c r="F154" s="183"/>
      <c r="G154" s="617">
        <f>Table13[[#This Row],[1st Engine Arrival Time]]-Table13[[#This Row],[ Dispatch Time]]</f>
        <v>0</v>
      </c>
      <c r="H154" s="184" t="str">
        <f t="shared" si="12"/>
        <v/>
      </c>
      <c r="I154" s="183"/>
      <c r="J154" s="617">
        <f t="shared" si="13"/>
        <v>0</v>
      </c>
      <c r="K154" s="184" t="str">
        <f t="shared" si="14"/>
        <v/>
      </c>
      <c r="L154" s="183"/>
      <c r="M154" s="617">
        <f>Table13[[#This Row],[Ladder/Service  Arrival Time]]-Table13[[#This Row],[ Dispatch Time]]</f>
        <v>0</v>
      </c>
      <c r="N154" s="184" t="str">
        <f t="shared" si="15"/>
        <v/>
      </c>
      <c r="O154" s="476" t="str">
        <f t="shared" si="16"/>
        <v/>
      </c>
      <c r="P154" s="473"/>
    </row>
    <row r="155" spans="2:16" x14ac:dyDescent="0.3">
      <c r="B155" s="471">
        <f t="shared" si="17"/>
        <v>146</v>
      </c>
      <c r="C155" s="182"/>
      <c r="D155" s="94"/>
      <c r="E155" s="183"/>
      <c r="F155" s="183"/>
      <c r="G155" s="617">
        <f>Table13[[#This Row],[1st Engine Arrival Time]]-Table13[[#This Row],[ Dispatch Time]]</f>
        <v>0</v>
      </c>
      <c r="H155" s="184" t="str">
        <f t="shared" si="12"/>
        <v/>
      </c>
      <c r="I155" s="183"/>
      <c r="J155" s="617">
        <f t="shared" si="13"/>
        <v>0</v>
      </c>
      <c r="K155" s="184" t="str">
        <f t="shared" si="14"/>
        <v/>
      </c>
      <c r="L155" s="183"/>
      <c r="M155" s="617">
        <f>Table13[[#This Row],[Ladder/Service  Arrival Time]]-Table13[[#This Row],[ Dispatch Time]]</f>
        <v>0</v>
      </c>
      <c r="N155" s="184" t="str">
        <f t="shared" si="15"/>
        <v/>
      </c>
      <c r="O155" s="476" t="str">
        <f t="shared" si="16"/>
        <v/>
      </c>
      <c r="P155" s="473"/>
    </row>
    <row r="156" spans="2:16" x14ac:dyDescent="0.3">
      <c r="B156" s="471">
        <f t="shared" si="17"/>
        <v>147</v>
      </c>
      <c r="C156" s="182"/>
      <c r="D156" s="94"/>
      <c r="E156" s="183"/>
      <c r="F156" s="183"/>
      <c r="G156" s="617">
        <f>Table13[[#This Row],[1st Engine Arrival Time]]-Table13[[#This Row],[ Dispatch Time]]</f>
        <v>0</v>
      </c>
      <c r="H156" s="184" t="str">
        <f t="shared" si="12"/>
        <v/>
      </c>
      <c r="I156" s="183"/>
      <c r="J156" s="617">
        <f t="shared" si="13"/>
        <v>0</v>
      </c>
      <c r="K156" s="184" t="str">
        <f t="shared" si="14"/>
        <v/>
      </c>
      <c r="L156" s="183"/>
      <c r="M156" s="617">
        <f>Table13[[#This Row],[Ladder/Service  Arrival Time]]-Table13[[#This Row],[ Dispatch Time]]</f>
        <v>0</v>
      </c>
      <c r="N156" s="184" t="str">
        <f t="shared" si="15"/>
        <v/>
      </c>
      <c r="O156" s="476" t="str">
        <f t="shared" si="16"/>
        <v/>
      </c>
      <c r="P156" s="473"/>
    </row>
    <row r="157" spans="2:16" x14ac:dyDescent="0.3">
      <c r="B157" s="471">
        <f t="shared" si="17"/>
        <v>148</v>
      </c>
      <c r="C157" s="182"/>
      <c r="D157" s="94"/>
      <c r="E157" s="183"/>
      <c r="F157" s="183"/>
      <c r="G157" s="617">
        <f>Table13[[#This Row],[1st Engine Arrival Time]]-Table13[[#This Row],[ Dispatch Time]]</f>
        <v>0</v>
      </c>
      <c r="H157" s="184" t="str">
        <f t="shared" si="12"/>
        <v/>
      </c>
      <c r="I157" s="183"/>
      <c r="J157" s="617">
        <f t="shared" si="13"/>
        <v>0</v>
      </c>
      <c r="K157" s="184" t="str">
        <f t="shared" si="14"/>
        <v/>
      </c>
      <c r="L157" s="183"/>
      <c r="M157" s="617">
        <f>Table13[[#This Row],[Ladder/Service  Arrival Time]]-Table13[[#This Row],[ Dispatch Time]]</f>
        <v>0</v>
      </c>
      <c r="N157" s="184" t="str">
        <f t="shared" si="15"/>
        <v/>
      </c>
      <c r="O157" s="476" t="str">
        <f t="shared" si="16"/>
        <v/>
      </c>
      <c r="P157" s="473"/>
    </row>
    <row r="158" spans="2:16" x14ac:dyDescent="0.3">
      <c r="B158" s="471">
        <f t="shared" si="17"/>
        <v>149</v>
      </c>
      <c r="C158" s="182"/>
      <c r="D158" s="94"/>
      <c r="E158" s="183"/>
      <c r="F158" s="183"/>
      <c r="G158" s="617">
        <f>Table13[[#This Row],[1st Engine Arrival Time]]-Table13[[#This Row],[ Dispatch Time]]</f>
        <v>0</v>
      </c>
      <c r="H158" s="184" t="str">
        <f t="shared" si="12"/>
        <v/>
      </c>
      <c r="I158" s="183"/>
      <c r="J158" s="617">
        <f t="shared" si="13"/>
        <v>0</v>
      </c>
      <c r="K158" s="184" t="str">
        <f t="shared" si="14"/>
        <v/>
      </c>
      <c r="L158" s="183"/>
      <c r="M158" s="617">
        <f>Table13[[#This Row],[Ladder/Service  Arrival Time]]-Table13[[#This Row],[ Dispatch Time]]</f>
        <v>0</v>
      </c>
      <c r="N158" s="184" t="str">
        <f t="shared" si="15"/>
        <v/>
      </c>
      <c r="O158" s="476" t="str">
        <f t="shared" si="16"/>
        <v/>
      </c>
      <c r="P158" s="473"/>
    </row>
    <row r="159" spans="2:16" x14ac:dyDescent="0.3">
      <c r="B159" s="471">
        <f t="shared" si="17"/>
        <v>150</v>
      </c>
      <c r="C159" s="182"/>
      <c r="D159" s="94"/>
      <c r="E159" s="183"/>
      <c r="F159" s="183"/>
      <c r="G159" s="617">
        <f>Table13[[#This Row],[1st Engine Arrival Time]]-Table13[[#This Row],[ Dispatch Time]]</f>
        <v>0</v>
      </c>
      <c r="H159" s="184" t="str">
        <f t="shared" si="12"/>
        <v/>
      </c>
      <c r="I159" s="183"/>
      <c r="J159" s="617">
        <f t="shared" si="13"/>
        <v>0</v>
      </c>
      <c r="K159" s="184" t="str">
        <f t="shared" si="14"/>
        <v/>
      </c>
      <c r="L159" s="183"/>
      <c r="M159" s="617">
        <f>Table13[[#This Row],[Ladder/Service  Arrival Time]]-Table13[[#This Row],[ Dispatch Time]]</f>
        <v>0</v>
      </c>
      <c r="N159" s="184" t="str">
        <f t="shared" si="15"/>
        <v/>
      </c>
      <c r="O159" s="476" t="str">
        <f t="shared" si="16"/>
        <v/>
      </c>
      <c r="P159" s="473"/>
    </row>
    <row r="160" spans="2:16" x14ac:dyDescent="0.3">
      <c r="B160" s="471">
        <f t="shared" si="17"/>
        <v>151</v>
      </c>
      <c r="C160" s="182"/>
      <c r="D160" s="94"/>
      <c r="E160" s="183"/>
      <c r="F160" s="183"/>
      <c r="G160" s="617">
        <f>Table13[[#This Row],[1st Engine Arrival Time]]-Table13[[#This Row],[ Dispatch Time]]</f>
        <v>0</v>
      </c>
      <c r="H160" s="184" t="str">
        <f t="shared" si="12"/>
        <v/>
      </c>
      <c r="I160" s="183"/>
      <c r="J160" s="617">
        <f t="shared" si="13"/>
        <v>0</v>
      </c>
      <c r="K160" s="184" t="str">
        <f t="shared" si="14"/>
        <v/>
      </c>
      <c r="L160" s="183"/>
      <c r="M160" s="617">
        <f>Table13[[#This Row],[Ladder/Service  Arrival Time]]-Table13[[#This Row],[ Dispatch Time]]</f>
        <v>0</v>
      </c>
      <c r="N160" s="184" t="str">
        <f t="shared" si="15"/>
        <v/>
      </c>
      <c r="O160" s="476" t="str">
        <f t="shared" si="16"/>
        <v/>
      </c>
      <c r="P160" s="473"/>
    </row>
    <row r="161" spans="2:16" x14ac:dyDescent="0.3">
      <c r="B161" s="471">
        <f t="shared" si="17"/>
        <v>152</v>
      </c>
      <c r="C161" s="182"/>
      <c r="D161" s="94"/>
      <c r="E161" s="183"/>
      <c r="F161" s="183"/>
      <c r="G161" s="617">
        <f>Table13[[#This Row],[1st Engine Arrival Time]]-Table13[[#This Row],[ Dispatch Time]]</f>
        <v>0</v>
      </c>
      <c r="H161" s="184" t="str">
        <f t="shared" si="12"/>
        <v/>
      </c>
      <c r="I161" s="183"/>
      <c r="J161" s="617">
        <f t="shared" si="13"/>
        <v>0</v>
      </c>
      <c r="K161" s="184" t="str">
        <f t="shared" si="14"/>
        <v/>
      </c>
      <c r="L161" s="183"/>
      <c r="M161" s="617">
        <f>Table13[[#This Row],[Ladder/Service  Arrival Time]]-Table13[[#This Row],[ Dispatch Time]]</f>
        <v>0</v>
      </c>
      <c r="N161" s="184" t="str">
        <f t="shared" si="15"/>
        <v/>
      </c>
      <c r="O161" s="476" t="str">
        <f t="shared" si="16"/>
        <v/>
      </c>
      <c r="P161" s="473"/>
    </row>
    <row r="162" spans="2:16" x14ac:dyDescent="0.3">
      <c r="B162" s="471">
        <f t="shared" si="17"/>
        <v>153</v>
      </c>
      <c r="C162" s="182"/>
      <c r="D162" s="94"/>
      <c r="E162" s="183"/>
      <c r="F162" s="183"/>
      <c r="G162" s="617">
        <f>Table13[[#This Row],[1st Engine Arrival Time]]-Table13[[#This Row],[ Dispatch Time]]</f>
        <v>0</v>
      </c>
      <c r="H162" s="184" t="str">
        <f t="shared" si="12"/>
        <v/>
      </c>
      <c r="I162" s="183"/>
      <c r="J162" s="617">
        <f t="shared" si="13"/>
        <v>0</v>
      </c>
      <c r="K162" s="184" t="str">
        <f t="shared" si="14"/>
        <v/>
      </c>
      <c r="L162" s="183"/>
      <c r="M162" s="617">
        <f>Table13[[#This Row],[Ladder/Service  Arrival Time]]-Table13[[#This Row],[ Dispatch Time]]</f>
        <v>0</v>
      </c>
      <c r="N162" s="184" t="str">
        <f t="shared" si="15"/>
        <v/>
      </c>
      <c r="O162" s="476" t="str">
        <f t="shared" si="16"/>
        <v/>
      </c>
      <c r="P162" s="473"/>
    </row>
    <row r="163" spans="2:16" x14ac:dyDescent="0.3">
      <c r="B163" s="471">
        <f t="shared" si="17"/>
        <v>154</v>
      </c>
      <c r="C163" s="182"/>
      <c r="D163" s="94"/>
      <c r="E163" s="183"/>
      <c r="F163" s="183"/>
      <c r="G163" s="617">
        <f>Table13[[#This Row],[1st Engine Arrival Time]]-Table13[[#This Row],[ Dispatch Time]]</f>
        <v>0</v>
      </c>
      <c r="H163" s="184" t="str">
        <f t="shared" si="12"/>
        <v/>
      </c>
      <c r="I163" s="183"/>
      <c r="J163" s="617">
        <f t="shared" si="13"/>
        <v>0</v>
      </c>
      <c r="K163" s="184" t="str">
        <f t="shared" si="14"/>
        <v/>
      </c>
      <c r="L163" s="183"/>
      <c r="M163" s="617">
        <f>Table13[[#This Row],[Ladder/Service  Arrival Time]]-Table13[[#This Row],[ Dispatch Time]]</f>
        <v>0</v>
      </c>
      <c r="N163" s="184" t="str">
        <f t="shared" si="15"/>
        <v/>
      </c>
      <c r="O163" s="476" t="str">
        <f t="shared" si="16"/>
        <v/>
      </c>
      <c r="P163" s="473"/>
    </row>
    <row r="164" spans="2:16" x14ac:dyDescent="0.3">
      <c r="B164" s="471">
        <f t="shared" si="17"/>
        <v>155</v>
      </c>
      <c r="C164" s="182"/>
      <c r="D164" s="94"/>
      <c r="E164" s="183"/>
      <c r="F164" s="183"/>
      <c r="G164" s="617">
        <f>Table13[[#This Row],[1st Engine Arrival Time]]-Table13[[#This Row],[ Dispatch Time]]</f>
        <v>0</v>
      </c>
      <c r="H164" s="184" t="str">
        <f t="shared" si="12"/>
        <v/>
      </c>
      <c r="I164" s="183"/>
      <c r="J164" s="617">
        <f t="shared" si="13"/>
        <v>0</v>
      </c>
      <c r="K164" s="184" t="str">
        <f t="shared" si="14"/>
        <v/>
      </c>
      <c r="L164" s="183"/>
      <c r="M164" s="617">
        <f>Table13[[#This Row],[Ladder/Service  Arrival Time]]-Table13[[#This Row],[ Dispatch Time]]</f>
        <v>0</v>
      </c>
      <c r="N164" s="184" t="str">
        <f t="shared" si="15"/>
        <v/>
      </c>
      <c r="O164" s="476" t="str">
        <f t="shared" si="16"/>
        <v/>
      </c>
      <c r="P164" s="473"/>
    </row>
    <row r="165" spans="2:16" x14ac:dyDescent="0.3">
      <c r="B165" s="471">
        <f t="shared" si="17"/>
        <v>156</v>
      </c>
      <c r="C165" s="182"/>
      <c r="D165" s="94"/>
      <c r="E165" s="183"/>
      <c r="F165" s="183"/>
      <c r="G165" s="617">
        <f>Table13[[#This Row],[1st Engine Arrival Time]]-Table13[[#This Row],[ Dispatch Time]]</f>
        <v>0</v>
      </c>
      <c r="H165" s="184" t="str">
        <f t="shared" si="12"/>
        <v/>
      </c>
      <c r="I165" s="183"/>
      <c r="J165" s="617">
        <f t="shared" si="13"/>
        <v>0</v>
      </c>
      <c r="K165" s="184" t="str">
        <f t="shared" si="14"/>
        <v/>
      </c>
      <c r="L165" s="183"/>
      <c r="M165" s="617">
        <f>Table13[[#This Row],[Ladder/Service  Arrival Time]]-Table13[[#This Row],[ Dispatch Time]]</f>
        <v>0</v>
      </c>
      <c r="N165" s="184" t="str">
        <f t="shared" si="15"/>
        <v/>
      </c>
      <c r="O165" s="476" t="str">
        <f t="shared" si="16"/>
        <v/>
      </c>
      <c r="P165" s="473"/>
    </row>
    <row r="166" spans="2:16" x14ac:dyDescent="0.3">
      <c r="B166" s="471">
        <f t="shared" si="17"/>
        <v>157</v>
      </c>
      <c r="C166" s="182"/>
      <c r="D166" s="94"/>
      <c r="E166" s="183"/>
      <c r="F166" s="183"/>
      <c r="G166" s="617">
        <f>Table13[[#This Row],[1st Engine Arrival Time]]-Table13[[#This Row],[ Dispatch Time]]</f>
        <v>0</v>
      </c>
      <c r="H166" s="184" t="str">
        <f t="shared" si="12"/>
        <v/>
      </c>
      <c r="I166" s="183"/>
      <c r="J166" s="617">
        <f t="shared" si="13"/>
        <v>0</v>
      </c>
      <c r="K166" s="184" t="str">
        <f t="shared" si="14"/>
        <v/>
      </c>
      <c r="L166" s="183"/>
      <c r="M166" s="617">
        <f>Table13[[#This Row],[Ladder/Service  Arrival Time]]-Table13[[#This Row],[ Dispatch Time]]</f>
        <v>0</v>
      </c>
      <c r="N166" s="184" t="str">
        <f t="shared" si="15"/>
        <v/>
      </c>
      <c r="O166" s="476" t="str">
        <f t="shared" si="16"/>
        <v/>
      </c>
      <c r="P166" s="473"/>
    </row>
    <row r="167" spans="2:16" x14ac:dyDescent="0.3">
      <c r="B167" s="471">
        <f t="shared" si="17"/>
        <v>158</v>
      </c>
      <c r="C167" s="182"/>
      <c r="D167" s="94"/>
      <c r="E167" s="183"/>
      <c r="F167" s="183"/>
      <c r="G167" s="617">
        <f>Table13[[#This Row],[1st Engine Arrival Time]]-Table13[[#This Row],[ Dispatch Time]]</f>
        <v>0</v>
      </c>
      <c r="H167" s="184" t="str">
        <f t="shared" si="12"/>
        <v/>
      </c>
      <c r="I167" s="183"/>
      <c r="J167" s="617">
        <f t="shared" si="13"/>
        <v>0</v>
      </c>
      <c r="K167" s="184" t="str">
        <f t="shared" si="14"/>
        <v/>
      </c>
      <c r="L167" s="183"/>
      <c r="M167" s="617">
        <f>Table13[[#This Row],[Ladder/Service  Arrival Time]]-Table13[[#This Row],[ Dispatch Time]]</f>
        <v>0</v>
      </c>
      <c r="N167" s="184" t="str">
        <f t="shared" si="15"/>
        <v/>
      </c>
      <c r="O167" s="476" t="str">
        <f t="shared" si="16"/>
        <v/>
      </c>
      <c r="P167" s="473"/>
    </row>
    <row r="168" spans="2:16" x14ac:dyDescent="0.3">
      <c r="B168" s="471">
        <f t="shared" si="17"/>
        <v>159</v>
      </c>
      <c r="C168" s="182"/>
      <c r="D168" s="94"/>
      <c r="E168" s="183"/>
      <c r="F168" s="183"/>
      <c r="G168" s="617">
        <f>Table13[[#This Row],[1st Engine Arrival Time]]-Table13[[#This Row],[ Dispatch Time]]</f>
        <v>0</v>
      </c>
      <c r="H168" s="184" t="str">
        <f t="shared" si="12"/>
        <v/>
      </c>
      <c r="I168" s="183"/>
      <c r="J168" s="617">
        <f t="shared" si="13"/>
        <v>0</v>
      </c>
      <c r="K168" s="184" t="str">
        <f t="shared" si="14"/>
        <v/>
      </c>
      <c r="L168" s="183"/>
      <c r="M168" s="617">
        <f>Table13[[#This Row],[Ladder/Service  Arrival Time]]-Table13[[#This Row],[ Dispatch Time]]</f>
        <v>0</v>
      </c>
      <c r="N168" s="184" t="str">
        <f t="shared" si="15"/>
        <v/>
      </c>
      <c r="O168" s="476" t="str">
        <f t="shared" si="16"/>
        <v/>
      </c>
      <c r="P168" s="473"/>
    </row>
    <row r="169" spans="2:16" x14ac:dyDescent="0.3">
      <c r="B169" s="471">
        <f t="shared" si="17"/>
        <v>160</v>
      </c>
      <c r="C169" s="182"/>
      <c r="D169" s="94"/>
      <c r="E169" s="183"/>
      <c r="F169" s="183"/>
      <c r="G169" s="617">
        <f>Table13[[#This Row],[1st Engine Arrival Time]]-Table13[[#This Row],[ Dispatch Time]]</f>
        <v>0</v>
      </c>
      <c r="H169" s="184" t="str">
        <f t="shared" si="12"/>
        <v/>
      </c>
      <c r="I169" s="183"/>
      <c r="J169" s="617">
        <f t="shared" si="13"/>
        <v>0</v>
      </c>
      <c r="K169" s="184" t="str">
        <f t="shared" si="14"/>
        <v/>
      </c>
      <c r="L169" s="183"/>
      <c r="M169" s="617">
        <f>Table13[[#This Row],[Ladder/Service  Arrival Time]]-Table13[[#This Row],[ Dispatch Time]]</f>
        <v>0</v>
      </c>
      <c r="N169" s="184" t="str">
        <f t="shared" si="15"/>
        <v/>
      </c>
      <c r="O169" s="476" t="str">
        <f t="shared" si="16"/>
        <v/>
      </c>
      <c r="P169" s="473"/>
    </row>
    <row r="170" spans="2:16" x14ac:dyDescent="0.3">
      <c r="B170" s="471">
        <f t="shared" si="17"/>
        <v>161</v>
      </c>
      <c r="C170" s="182"/>
      <c r="D170" s="94"/>
      <c r="E170" s="183"/>
      <c r="F170" s="183"/>
      <c r="G170" s="617">
        <f>Table13[[#This Row],[1st Engine Arrival Time]]-Table13[[#This Row],[ Dispatch Time]]</f>
        <v>0</v>
      </c>
      <c r="H170" s="184" t="str">
        <f t="shared" si="12"/>
        <v/>
      </c>
      <c r="I170" s="183"/>
      <c r="J170" s="617">
        <f t="shared" si="13"/>
        <v>0</v>
      </c>
      <c r="K170" s="184" t="str">
        <f t="shared" si="14"/>
        <v/>
      </c>
      <c r="L170" s="183"/>
      <c r="M170" s="617">
        <f>Table13[[#This Row],[Ladder/Service  Arrival Time]]-Table13[[#This Row],[ Dispatch Time]]</f>
        <v>0</v>
      </c>
      <c r="N170" s="184" t="str">
        <f t="shared" si="15"/>
        <v/>
      </c>
      <c r="O170" s="476" t="str">
        <f t="shared" si="16"/>
        <v/>
      </c>
      <c r="P170" s="473"/>
    </row>
    <row r="171" spans="2:16" x14ac:dyDescent="0.3">
      <c r="B171" s="471">
        <f t="shared" si="17"/>
        <v>162</v>
      </c>
      <c r="C171" s="182"/>
      <c r="D171" s="94"/>
      <c r="E171" s="183"/>
      <c r="F171" s="183"/>
      <c r="G171" s="617">
        <f>Table13[[#This Row],[1st Engine Arrival Time]]-Table13[[#This Row],[ Dispatch Time]]</f>
        <v>0</v>
      </c>
      <c r="H171" s="184" t="str">
        <f t="shared" si="12"/>
        <v/>
      </c>
      <c r="I171" s="183"/>
      <c r="J171" s="617">
        <f t="shared" si="13"/>
        <v>0</v>
      </c>
      <c r="K171" s="184" t="str">
        <f t="shared" si="14"/>
        <v/>
      </c>
      <c r="L171" s="183"/>
      <c r="M171" s="617">
        <f>Table13[[#This Row],[Ladder/Service  Arrival Time]]-Table13[[#This Row],[ Dispatch Time]]</f>
        <v>0</v>
      </c>
      <c r="N171" s="184" t="str">
        <f t="shared" si="15"/>
        <v/>
      </c>
      <c r="O171" s="476" t="str">
        <f t="shared" si="16"/>
        <v/>
      </c>
      <c r="P171" s="473"/>
    </row>
    <row r="172" spans="2:16" x14ac:dyDescent="0.3">
      <c r="B172" s="471">
        <f t="shared" si="17"/>
        <v>163</v>
      </c>
      <c r="C172" s="182"/>
      <c r="D172" s="94"/>
      <c r="E172" s="183"/>
      <c r="F172" s="183"/>
      <c r="G172" s="617">
        <f>Table13[[#This Row],[1st Engine Arrival Time]]-Table13[[#This Row],[ Dispatch Time]]</f>
        <v>0</v>
      </c>
      <c r="H172" s="184" t="str">
        <f t="shared" si="12"/>
        <v/>
      </c>
      <c r="I172" s="183"/>
      <c r="J172" s="617">
        <f t="shared" si="13"/>
        <v>0</v>
      </c>
      <c r="K172" s="184" t="str">
        <f t="shared" si="14"/>
        <v/>
      </c>
      <c r="L172" s="183"/>
      <c r="M172" s="617">
        <f>Table13[[#This Row],[Ladder/Service  Arrival Time]]-Table13[[#This Row],[ Dispatch Time]]</f>
        <v>0</v>
      </c>
      <c r="N172" s="184" t="str">
        <f t="shared" si="15"/>
        <v/>
      </c>
      <c r="O172" s="476" t="str">
        <f t="shared" si="16"/>
        <v/>
      </c>
      <c r="P172" s="473"/>
    </row>
    <row r="173" spans="2:16" x14ac:dyDescent="0.3">
      <c r="B173" s="471">
        <f t="shared" si="17"/>
        <v>164</v>
      </c>
      <c r="C173" s="182"/>
      <c r="D173" s="94"/>
      <c r="E173" s="183"/>
      <c r="F173" s="183"/>
      <c r="G173" s="617">
        <f>Table13[[#This Row],[1st Engine Arrival Time]]-Table13[[#This Row],[ Dispatch Time]]</f>
        <v>0</v>
      </c>
      <c r="H173" s="184" t="str">
        <f t="shared" si="12"/>
        <v/>
      </c>
      <c r="I173" s="183"/>
      <c r="J173" s="617">
        <f t="shared" si="13"/>
        <v>0</v>
      </c>
      <c r="K173" s="184" t="str">
        <f t="shared" si="14"/>
        <v/>
      </c>
      <c r="L173" s="183"/>
      <c r="M173" s="617">
        <f>Table13[[#This Row],[Ladder/Service  Arrival Time]]-Table13[[#This Row],[ Dispatch Time]]</f>
        <v>0</v>
      </c>
      <c r="N173" s="184" t="str">
        <f t="shared" si="15"/>
        <v/>
      </c>
      <c r="O173" s="476" t="str">
        <f t="shared" si="16"/>
        <v/>
      </c>
      <c r="P173" s="473"/>
    </row>
    <row r="174" spans="2:16" x14ac:dyDescent="0.3">
      <c r="B174" s="471">
        <f t="shared" si="17"/>
        <v>165</v>
      </c>
      <c r="C174" s="182"/>
      <c r="D174" s="94"/>
      <c r="E174" s="183"/>
      <c r="F174" s="183"/>
      <c r="G174" s="617">
        <f>Table13[[#This Row],[1st Engine Arrival Time]]-Table13[[#This Row],[ Dispatch Time]]</f>
        <v>0</v>
      </c>
      <c r="H174" s="184" t="str">
        <f t="shared" si="12"/>
        <v/>
      </c>
      <c r="I174" s="183"/>
      <c r="J174" s="617">
        <f t="shared" si="13"/>
        <v>0</v>
      </c>
      <c r="K174" s="184" t="str">
        <f t="shared" si="14"/>
        <v/>
      </c>
      <c r="L174" s="183"/>
      <c r="M174" s="617">
        <f>Table13[[#This Row],[Ladder/Service  Arrival Time]]-Table13[[#This Row],[ Dispatch Time]]</f>
        <v>0</v>
      </c>
      <c r="N174" s="184" t="str">
        <f t="shared" si="15"/>
        <v/>
      </c>
      <c r="O174" s="476" t="str">
        <f t="shared" si="16"/>
        <v/>
      </c>
      <c r="P174" s="473"/>
    </row>
    <row r="175" spans="2:16" x14ac:dyDescent="0.3">
      <c r="B175" s="471">
        <f t="shared" si="17"/>
        <v>166</v>
      </c>
      <c r="C175" s="182"/>
      <c r="D175" s="94"/>
      <c r="E175" s="183"/>
      <c r="F175" s="183"/>
      <c r="G175" s="617">
        <f>Table13[[#This Row],[1st Engine Arrival Time]]-Table13[[#This Row],[ Dispatch Time]]</f>
        <v>0</v>
      </c>
      <c r="H175" s="184" t="str">
        <f t="shared" si="12"/>
        <v/>
      </c>
      <c r="I175" s="183"/>
      <c r="J175" s="617">
        <f t="shared" si="13"/>
        <v>0</v>
      </c>
      <c r="K175" s="184" t="str">
        <f t="shared" si="14"/>
        <v/>
      </c>
      <c r="L175" s="183"/>
      <c r="M175" s="617">
        <f>Table13[[#This Row],[Ladder/Service  Arrival Time]]-Table13[[#This Row],[ Dispatch Time]]</f>
        <v>0</v>
      </c>
      <c r="N175" s="184" t="str">
        <f t="shared" si="15"/>
        <v/>
      </c>
      <c r="O175" s="476" t="str">
        <f t="shared" si="16"/>
        <v/>
      </c>
      <c r="P175" s="473"/>
    </row>
    <row r="176" spans="2:16" x14ac:dyDescent="0.3">
      <c r="B176" s="471">
        <f t="shared" si="17"/>
        <v>167</v>
      </c>
      <c r="C176" s="182"/>
      <c r="D176" s="94"/>
      <c r="E176" s="183"/>
      <c r="F176" s="183"/>
      <c r="G176" s="617">
        <f>Table13[[#This Row],[1st Engine Arrival Time]]-Table13[[#This Row],[ Dispatch Time]]</f>
        <v>0</v>
      </c>
      <c r="H176" s="184" t="str">
        <f t="shared" si="12"/>
        <v/>
      </c>
      <c r="I176" s="183"/>
      <c r="J176" s="617">
        <f t="shared" si="13"/>
        <v>0</v>
      </c>
      <c r="K176" s="184" t="str">
        <f t="shared" si="14"/>
        <v/>
      </c>
      <c r="L176" s="183"/>
      <c r="M176" s="617">
        <f>Table13[[#This Row],[Ladder/Service  Arrival Time]]-Table13[[#This Row],[ Dispatch Time]]</f>
        <v>0</v>
      </c>
      <c r="N176" s="184" t="str">
        <f t="shared" si="15"/>
        <v/>
      </c>
      <c r="O176" s="476" t="str">
        <f t="shared" si="16"/>
        <v/>
      </c>
      <c r="P176" s="473"/>
    </row>
    <row r="177" spans="2:16" x14ac:dyDescent="0.3">
      <c r="B177" s="471">
        <f t="shared" si="17"/>
        <v>168</v>
      </c>
      <c r="C177" s="182"/>
      <c r="D177" s="94"/>
      <c r="E177" s="183"/>
      <c r="F177" s="183"/>
      <c r="G177" s="617">
        <f>Table13[[#This Row],[1st Engine Arrival Time]]-Table13[[#This Row],[ Dispatch Time]]</f>
        <v>0</v>
      </c>
      <c r="H177" s="184" t="str">
        <f t="shared" si="12"/>
        <v/>
      </c>
      <c r="I177" s="183"/>
      <c r="J177" s="617">
        <f t="shared" si="13"/>
        <v>0</v>
      </c>
      <c r="K177" s="184" t="str">
        <f t="shared" si="14"/>
        <v/>
      </c>
      <c r="L177" s="183"/>
      <c r="M177" s="617">
        <f>Table13[[#This Row],[Ladder/Service  Arrival Time]]-Table13[[#This Row],[ Dispatch Time]]</f>
        <v>0</v>
      </c>
      <c r="N177" s="184" t="str">
        <f t="shared" si="15"/>
        <v/>
      </c>
      <c r="O177" s="476" t="str">
        <f t="shared" si="16"/>
        <v/>
      </c>
      <c r="P177" s="473"/>
    </row>
    <row r="178" spans="2:16" x14ac:dyDescent="0.3">
      <c r="B178" s="471">
        <f t="shared" si="17"/>
        <v>169</v>
      </c>
      <c r="C178" s="182"/>
      <c r="D178" s="94"/>
      <c r="E178" s="183"/>
      <c r="F178" s="183"/>
      <c r="G178" s="617">
        <f>Table13[[#This Row],[1st Engine Arrival Time]]-Table13[[#This Row],[ Dispatch Time]]</f>
        <v>0</v>
      </c>
      <c r="H178" s="184" t="str">
        <f t="shared" si="12"/>
        <v/>
      </c>
      <c r="I178" s="183"/>
      <c r="J178" s="617">
        <f t="shared" si="13"/>
        <v>0</v>
      </c>
      <c r="K178" s="184" t="str">
        <f t="shared" si="14"/>
        <v/>
      </c>
      <c r="L178" s="183"/>
      <c r="M178" s="617">
        <f>Table13[[#This Row],[Ladder/Service  Arrival Time]]-Table13[[#This Row],[ Dispatch Time]]</f>
        <v>0</v>
      </c>
      <c r="N178" s="184" t="str">
        <f t="shared" si="15"/>
        <v/>
      </c>
      <c r="O178" s="476" t="str">
        <f t="shared" si="16"/>
        <v/>
      </c>
      <c r="P178" s="473"/>
    </row>
    <row r="179" spans="2:16" x14ac:dyDescent="0.3">
      <c r="B179" s="471">
        <f t="shared" si="17"/>
        <v>170</v>
      </c>
      <c r="C179" s="182"/>
      <c r="D179" s="94"/>
      <c r="E179" s="183"/>
      <c r="F179" s="183"/>
      <c r="G179" s="617">
        <f>Table13[[#This Row],[1st Engine Arrival Time]]-Table13[[#This Row],[ Dispatch Time]]</f>
        <v>0</v>
      </c>
      <c r="H179" s="184" t="str">
        <f t="shared" si="12"/>
        <v/>
      </c>
      <c r="I179" s="183"/>
      <c r="J179" s="617">
        <f t="shared" si="13"/>
        <v>0</v>
      </c>
      <c r="K179" s="184" t="str">
        <f t="shared" si="14"/>
        <v/>
      </c>
      <c r="L179" s="183"/>
      <c r="M179" s="617">
        <f>Table13[[#This Row],[Ladder/Service  Arrival Time]]-Table13[[#This Row],[ Dispatch Time]]</f>
        <v>0</v>
      </c>
      <c r="N179" s="184" t="str">
        <f t="shared" si="15"/>
        <v/>
      </c>
      <c r="O179" s="476" t="str">
        <f t="shared" si="16"/>
        <v/>
      </c>
      <c r="P179" s="473"/>
    </row>
    <row r="180" spans="2:16" x14ac:dyDescent="0.3">
      <c r="B180" s="471">
        <f t="shared" si="17"/>
        <v>171</v>
      </c>
      <c r="C180" s="182"/>
      <c r="D180" s="94"/>
      <c r="E180" s="183"/>
      <c r="F180" s="183"/>
      <c r="G180" s="617">
        <f>Table13[[#This Row],[1st Engine Arrival Time]]-Table13[[#This Row],[ Dispatch Time]]</f>
        <v>0</v>
      </c>
      <c r="H180" s="184" t="str">
        <f t="shared" si="12"/>
        <v/>
      </c>
      <c r="I180" s="183"/>
      <c r="J180" s="617">
        <f t="shared" si="13"/>
        <v>0</v>
      </c>
      <c r="K180" s="184" t="str">
        <f t="shared" si="14"/>
        <v/>
      </c>
      <c r="L180" s="183"/>
      <c r="M180" s="617">
        <f>Table13[[#This Row],[Ladder/Service  Arrival Time]]-Table13[[#This Row],[ Dispatch Time]]</f>
        <v>0</v>
      </c>
      <c r="N180" s="184" t="str">
        <f t="shared" si="15"/>
        <v/>
      </c>
      <c r="O180" s="476" t="str">
        <f t="shared" si="16"/>
        <v/>
      </c>
      <c r="P180" s="473"/>
    </row>
    <row r="181" spans="2:16" x14ac:dyDescent="0.3">
      <c r="B181" s="471">
        <f t="shared" si="17"/>
        <v>172</v>
      </c>
      <c r="C181" s="182"/>
      <c r="D181" s="94"/>
      <c r="E181" s="183"/>
      <c r="F181" s="183"/>
      <c r="G181" s="617">
        <f>Table13[[#This Row],[1st Engine Arrival Time]]-Table13[[#This Row],[ Dispatch Time]]</f>
        <v>0</v>
      </c>
      <c r="H181" s="184" t="str">
        <f t="shared" si="12"/>
        <v/>
      </c>
      <c r="I181" s="183"/>
      <c r="J181" s="617">
        <f t="shared" si="13"/>
        <v>0</v>
      </c>
      <c r="K181" s="184" t="str">
        <f t="shared" si="14"/>
        <v/>
      </c>
      <c r="L181" s="183"/>
      <c r="M181" s="617">
        <f>Table13[[#This Row],[Ladder/Service  Arrival Time]]-Table13[[#This Row],[ Dispatch Time]]</f>
        <v>0</v>
      </c>
      <c r="N181" s="184" t="str">
        <f t="shared" si="15"/>
        <v/>
      </c>
      <c r="O181" s="476" t="str">
        <f t="shared" si="16"/>
        <v/>
      </c>
      <c r="P181" s="473"/>
    </row>
    <row r="182" spans="2:16" x14ac:dyDescent="0.3">
      <c r="B182" s="471">
        <f t="shared" si="17"/>
        <v>173</v>
      </c>
      <c r="C182" s="182"/>
      <c r="D182" s="94"/>
      <c r="E182" s="183"/>
      <c r="F182" s="183"/>
      <c r="G182" s="617">
        <f>Table13[[#This Row],[1st Engine Arrival Time]]-Table13[[#This Row],[ Dispatch Time]]</f>
        <v>0</v>
      </c>
      <c r="H182" s="184" t="str">
        <f t="shared" si="12"/>
        <v/>
      </c>
      <c r="I182" s="183"/>
      <c r="J182" s="617">
        <f t="shared" si="13"/>
        <v>0</v>
      </c>
      <c r="K182" s="184" t="str">
        <f t="shared" si="14"/>
        <v/>
      </c>
      <c r="L182" s="183"/>
      <c r="M182" s="617">
        <f>Table13[[#This Row],[Ladder/Service  Arrival Time]]-Table13[[#This Row],[ Dispatch Time]]</f>
        <v>0</v>
      </c>
      <c r="N182" s="184" t="str">
        <f t="shared" si="15"/>
        <v/>
      </c>
      <c r="O182" s="476" t="str">
        <f t="shared" si="16"/>
        <v/>
      </c>
      <c r="P182" s="473"/>
    </row>
    <row r="183" spans="2:16" x14ac:dyDescent="0.3">
      <c r="B183" s="471">
        <f t="shared" si="17"/>
        <v>174</v>
      </c>
      <c r="C183" s="182"/>
      <c r="D183" s="94"/>
      <c r="E183" s="183"/>
      <c r="F183" s="183"/>
      <c r="G183" s="617">
        <f>Table13[[#This Row],[1st Engine Arrival Time]]-Table13[[#This Row],[ Dispatch Time]]</f>
        <v>0</v>
      </c>
      <c r="H183" s="184" t="str">
        <f t="shared" si="12"/>
        <v/>
      </c>
      <c r="I183" s="183"/>
      <c r="J183" s="617">
        <f t="shared" si="13"/>
        <v>0</v>
      </c>
      <c r="K183" s="184" t="str">
        <f t="shared" si="14"/>
        <v/>
      </c>
      <c r="L183" s="183"/>
      <c r="M183" s="617">
        <f>Table13[[#This Row],[Ladder/Service  Arrival Time]]-Table13[[#This Row],[ Dispatch Time]]</f>
        <v>0</v>
      </c>
      <c r="N183" s="184" t="str">
        <f t="shared" si="15"/>
        <v/>
      </c>
      <c r="O183" s="476" t="str">
        <f t="shared" si="16"/>
        <v/>
      </c>
      <c r="P183" s="473"/>
    </row>
    <row r="184" spans="2:16" x14ac:dyDescent="0.3">
      <c r="B184" s="471">
        <f t="shared" si="17"/>
        <v>175</v>
      </c>
      <c r="C184" s="182"/>
      <c r="D184" s="94"/>
      <c r="E184" s="183"/>
      <c r="F184" s="183"/>
      <c r="G184" s="617">
        <f>Table13[[#This Row],[1st Engine Arrival Time]]-Table13[[#This Row],[ Dispatch Time]]</f>
        <v>0</v>
      </c>
      <c r="H184" s="184" t="str">
        <f t="shared" si="12"/>
        <v/>
      </c>
      <c r="I184" s="183"/>
      <c r="J184" s="617">
        <f t="shared" si="13"/>
        <v>0</v>
      </c>
      <c r="K184" s="184" t="str">
        <f t="shared" si="14"/>
        <v/>
      </c>
      <c r="L184" s="183"/>
      <c r="M184" s="617">
        <f>Table13[[#This Row],[Ladder/Service  Arrival Time]]-Table13[[#This Row],[ Dispatch Time]]</f>
        <v>0</v>
      </c>
      <c r="N184" s="184" t="str">
        <f t="shared" si="15"/>
        <v/>
      </c>
      <c r="O184" s="476" t="str">
        <f t="shared" si="16"/>
        <v/>
      </c>
      <c r="P184" s="473"/>
    </row>
    <row r="185" spans="2:16" x14ac:dyDescent="0.3">
      <c r="B185" s="471">
        <f t="shared" si="17"/>
        <v>176</v>
      </c>
      <c r="C185" s="182"/>
      <c r="D185" s="94"/>
      <c r="E185" s="183"/>
      <c r="F185" s="183"/>
      <c r="G185" s="617">
        <f>Table13[[#This Row],[1st Engine Arrival Time]]-Table13[[#This Row],[ Dispatch Time]]</f>
        <v>0</v>
      </c>
      <c r="H185" s="184" t="str">
        <f t="shared" si="12"/>
        <v/>
      </c>
      <c r="I185" s="183"/>
      <c r="J185" s="617">
        <f t="shared" si="13"/>
        <v>0</v>
      </c>
      <c r="K185" s="184" t="str">
        <f t="shared" si="14"/>
        <v/>
      </c>
      <c r="L185" s="183"/>
      <c r="M185" s="617">
        <f>Table13[[#This Row],[Ladder/Service  Arrival Time]]-Table13[[#This Row],[ Dispatch Time]]</f>
        <v>0</v>
      </c>
      <c r="N185" s="184" t="str">
        <f t="shared" si="15"/>
        <v/>
      </c>
      <c r="O185" s="476" t="str">
        <f t="shared" si="16"/>
        <v/>
      </c>
      <c r="P185" s="473"/>
    </row>
    <row r="186" spans="2:16" x14ac:dyDescent="0.3">
      <c r="B186" s="471">
        <f t="shared" si="17"/>
        <v>177</v>
      </c>
      <c r="C186" s="182"/>
      <c r="D186" s="94"/>
      <c r="E186" s="183"/>
      <c r="F186" s="183"/>
      <c r="G186" s="617">
        <f>Table13[[#This Row],[1st Engine Arrival Time]]-Table13[[#This Row],[ Dispatch Time]]</f>
        <v>0</v>
      </c>
      <c r="H186" s="184" t="str">
        <f t="shared" si="12"/>
        <v/>
      </c>
      <c r="I186" s="183"/>
      <c r="J186" s="617">
        <f t="shared" si="13"/>
        <v>0</v>
      </c>
      <c r="K186" s="184" t="str">
        <f t="shared" si="14"/>
        <v/>
      </c>
      <c r="L186" s="183"/>
      <c r="M186" s="617">
        <f>Table13[[#This Row],[Ladder/Service  Arrival Time]]-Table13[[#This Row],[ Dispatch Time]]</f>
        <v>0</v>
      </c>
      <c r="N186" s="184" t="str">
        <f t="shared" si="15"/>
        <v/>
      </c>
      <c r="O186" s="476" t="str">
        <f t="shared" si="16"/>
        <v/>
      </c>
      <c r="P186" s="473"/>
    </row>
    <row r="187" spans="2:16" x14ac:dyDescent="0.3">
      <c r="B187" s="471">
        <f t="shared" si="17"/>
        <v>178</v>
      </c>
      <c r="C187" s="182"/>
      <c r="D187" s="94"/>
      <c r="E187" s="183"/>
      <c r="F187" s="183"/>
      <c r="G187" s="617">
        <f>Table13[[#This Row],[1st Engine Arrival Time]]-Table13[[#This Row],[ Dispatch Time]]</f>
        <v>0</v>
      </c>
      <c r="H187" s="184" t="str">
        <f t="shared" si="12"/>
        <v/>
      </c>
      <c r="I187" s="183"/>
      <c r="J187" s="617">
        <f t="shared" si="13"/>
        <v>0</v>
      </c>
      <c r="K187" s="184" t="str">
        <f t="shared" si="14"/>
        <v/>
      </c>
      <c r="L187" s="183"/>
      <c r="M187" s="617">
        <f>Table13[[#This Row],[Ladder/Service  Arrival Time]]-Table13[[#This Row],[ Dispatch Time]]</f>
        <v>0</v>
      </c>
      <c r="N187" s="184" t="str">
        <f t="shared" si="15"/>
        <v/>
      </c>
      <c r="O187" s="476" t="str">
        <f t="shared" si="16"/>
        <v/>
      </c>
      <c r="P187" s="473"/>
    </row>
    <row r="188" spans="2:16" x14ac:dyDescent="0.3">
      <c r="B188" s="471">
        <f t="shared" si="17"/>
        <v>179</v>
      </c>
      <c r="C188" s="182"/>
      <c r="D188" s="94"/>
      <c r="E188" s="183"/>
      <c r="F188" s="183"/>
      <c r="G188" s="617">
        <f>Table13[[#This Row],[1st Engine Arrival Time]]-Table13[[#This Row],[ Dispatch Time]]</f>
        <v>0</v>
      </c>
      <c r="H188" s="184" t="str">
        <f t="shared" si="12"/>
        <v/>
      </c>
      <c r="I188" s="183"/>
      <c r="J188" s="617">
        <f t="shared" si="13"/>
        <v>0</v>
      </c>
      <c r="K188" s="184" t="str">
        <f t="shared" si="14"/>
        <v/>
      </c>
      <c r="L188" s="183"/>
      <c r="M188" s="617">
        <f>Table13[[#This Row],[Ladder/Service  Arrival Time]]-Table13[[#This Row],[ Dispatch Time]]</f>
        <v>0</v>
      </c>
      <c r="N188" s="184" t="str">
        <f t="shared" si="15"/>
        <v/>
      </c>
      <c r="O188" s="476" t="str">
        <f t="shared" si="16"/>
        <v/>
      </c>
      <c r="P188" s="473"/>
    </row>
    <row r="189" spans="2:16" x14ac:dyDescent="0.3">
      <c r="B189" s="471">
        <f t="shared" si="17"/>
        <v>180</v>
      </c>
      <c r="C189" s="182"/>
      <c r="D189" s="94"/>
      <c r="E189" s="183"/>
      <c r="F189" s="183"/>
      <c r="G189" s="617">
        <f>Table13[[#This Row],[1st Engine Arrival Time]]-Table13[[#This Row],[ Dispatch Time]]</f>
        <v>0</v>
      </c>
      <c r="H189" s="184" t="str">
        <f t="shared" si="12"/>
        <v/>
      </c>
      <c r="I189" s="183"/>
      <c r="J189" s="617">
        <f t="shared" si="13"/>
        <v>0</v>
      </c>
      <c r="K189" s="184" t="str">
        <f t="shared" si="14"/>
        <v/>
      </c>
      <c r="L189" s="183"/>
      <c r="M189" s="617">
        <f>Table13[[#This Row],[Ladder/Service  Arrival Time]]-Table13[[#This Row],[ Dispatch Time]]</f>
        <v>0</v>
      </c>
      <c r="N189" s="184" t="str">
        <f t="shared" si="15"/>
        <v/>
      </c>
      <c r="O189" s="476" t="str">
        <f t="shared" si="16"/>
        <v/>
      </c>
      <c r="P189" s="473"/>
    </row>
    <row r="190" spans="2:16" x14ac:dyDescent="0.3">
      <c r="B190" s="471">
        <f t="shared" si="17"/>
        <v>181</v>
      </c>
      <c r="C190" s="182"/>
      <c r="D190" s="94"/>
      <c r="E190" s="183"/>
      <c r="F190" s="183"/>
      <c r="G190" s="617">
        <f>Table13[[#This Row],[1st Engine Arrival Time]]-Table13[[#This Row],[ Dispatch Time]]</f>
        <v>0</v>
      </c>
      <c r="H190" s="184" t="str">
        <f t="shared" si="12"/>
        <v/>
      </c>
      <c r="I190" s="183"/>
      <c r="J190" s="617">
        <f t="shared" si="13"/>
        <v>0</v>
      </c>
      <c r="K190" s="184" t="str">
        <f t="shared" si="14"/>
        <v/>
      </c>
      <c r="L190" s="183"/>
      <c r="M190" s="617">
        <f>Table13[[#This Row],[Ladder/Service  Arrival Time]]-Table13[[#This Row],[ Dispatch Time]]</f>
        <v>0</v>
      </c>
      <c r="N190" s="184" t="str">
        <f t="shared" si="15"/>
        <v/>
      </c>
      <c r="O190" s="476" t="str">
        <f t="shared" si="16"/>
        <v/>
      </c>
      <c r="P190" s="473"/>
    </row>
    <row r="191" spans="2:16" x14ac:dyDescent="0.3">
      <c r="B191" s="471">
        <f t="shared" si="17"/>
        <v>182</v>
      </c>
      <c r="C191" s="182"/>
      <c r="D191" s="94"/>
      <c r="E191" s="183"/>
      <c r="F191" s="183"/>
      <c r="G191" s="617">
        <f>Table13[[#This Row],[1st Engine Arrival Time]]-Table13[[#This Row],[ Dispatch Time]]</f>
        <v>0</v>
      </c>
      <c r="H191" s="184" t="str">
        <f t="shared" si="12"/>
        <v/>
      </c>
      <c r="I191" s="183"/>
      <c r="J191" s="617">
        <f t="shared" si="13"/>
        <v>0</v>
      </c>
      <c r="K191" s="184" t="str">
        <f t="shared" si="14"/>
        <v/>
      </c>
      <c r="L191" s="183"/>
      <c r="M191" s="617">
        <f>Table13[[#This Row],[Ladder/Service  Arrival Time]]-Table13[[#This Row],[ Dispatch Time]]</f>
        <v>0</v>
      </c>
      <c r="N191" s="184" t="str">
        <f t="shared" si="15"/>
        <v/>
      </c>
      <c r="O191" s="476" t="str">
        <f t="shared" si="16"/>
        <v/>
      </c>
      <c r="P191" s="473"/>
    </row>
    <row r="192" spans="2:16" x14ac:dyDescent="0.3">
      <c r="B192" s="471">
        <f t="shared" si="17"/>
        <v>183</v>
      </c>
      <c r="C192" s="182"/>
      <c r="D192" s="94"/>
      <c r="E192" s="183"/>
      <c r="F192" s="183"/>
      <c r="G192" s="617">
        <f>Table13[[#This Row],[1st Engine Arrival Time]]-Table13[[#This Row],[ Dispatch Time]]</f>
        <v>0</v>
      </c>
      <c r="H192" s="184" t="str">
        <f t="shared" si="12"/>
        <v/>
      </c>
      <c r="I192" s="183"/>
      <c r="J192" s="617">
        <f t="shared" si="13"/>
        <v>0</v>
      </c>
      <c r="K192" s="184" t="str">
        <f t="shared" si="14"/>
        <v/>
      </c>
      <c r="L192" s="183"/>
      <c r="M192" s="617">
        <f>Table13[[#This Row],[Ladder/Service  Arrival Time]]-Table13[[#This Row],[ Dispatch Time]]</f>
        <v>0</v>
      </c>
      <c r="N192" s="184" t="str">
        <f t="shared" si="15"/>
        <v/>
      </c>
      <c r="O192" s="476" t="str">
        <f t="shared" si="16"/>
        <v/>
      </c>
      <c r="P192" s="473"/>
    </row>
    <row r="193" spans="2:16" x14ac:dyDescent="0.3">
      <c r="B193" s="471">
        <f t="shared" si="17"/>
        <v>184</v>
      </c>
      <c r="C193" s="182"/>
      <c r="D193" s="94"/>
      <c r="E193" s="183"/>
      <c r="F193" s="183"/>
      <c r="G193" s="617">
        <f>Table13[[#This Row],[1st Engine Arrival Time]]-Table13[[#This Row],[ Dispatch Time]]</f>
        <v>0</v>
      </c>
      <c r="H193" s="184" t="str">
        <f t="shared" si="12"/>
        <v/>
      </c>
      <c r="I193" s="183"/>
      <c r="J193" s="617">
        <f t="shared" si="13"/>
        <v>0</v>
      </c>
      <c r="K193" s="184" t="str">
        <f t="shared" si="14"/>
        <v/>
      </c>
      <c r="L193" s="183"/>
      <c r="M193" s="617">
        <f>Table13[[#This Row],[Ladder/Service  Arrival Time]]-Table13[[#This Row],[ Dispatch Time]]</f>
        <v>0</v>
      </c>
      <c r="N193" s="184" t="str">
        <f t="shared" si="15"/>
        <v/>
      </c>
      <c r="O193" s="476" t="str">
        <f t="shared" si="16"/>
        <v/>
      </c>
      <c r="P193" s="473"/>
    </row>
    <row r="194" spans="2:16" x14ac:dyDescent="0.3">
      <c r="B194" s="471">
        <f t="shared" si="17"/>
        <v>185</v>
      </c>
      <c r="C194" s="182"/>
      <c r="D194" s="94"/>
      <c r="E194" s="183"/>
      <c r="F194" s="183"/>
      <c r="G194" s="617">
        <f>Table13[[#This Row],[1st Engine Arrival Time]]-Table13[[#This Row],[ Dispatch Time]]</f>
        <v>0</v>
      </c>
      <c r="H194" s="184" t="str">
        <f t="shared" si="12"/>
        <v/>
      </c>
      <c r="I194" s="183"/>
      <c r="J194" s="617">
        <f t="shared" si="13"/>
        <v>0</v>
      </c>
      <c r="K194" s="184" t="str">
        <f t="shared" si="14"/>
        <v/>
      </c>
      <c r="L194" s="183"/>
      <c r="M194" s="617">
        <f>Table13[[#This Row],[Ladder/Service  Arrival Time]]-Table13[[#This Row],[ Dispatch Time]]</f>
        <v>0</v>
      </c>
      <c r="N194" s="184" t="str">
        <f t="shared" si="15"/>
        <v/>
      </c>
      <c r="O194" s="476" t="str">
        <f t="shared" si="16"/>
        <v/>
      </c>
      <c r="P194" s="473"/>
    </row>
    <row r="195" spans="2:16" x14ac:dyDescent="0.3">
      <c r="B195" s="471">
        <f t="shared" si="17"/>
        <v>186</v>
      </c>
      <c r="C195" s="182"/>
      <c r="D195" s="94"/>
      <c r="E195" s="183"/>
      <c r="F195" s="183"/>
      <c r="G195" s="617">
        <f>Table13[[#This Row],[1st Engine Arrival Time]]-Table13[[#This Row],[ Dispatch Time]]</f>
        <v>0</v>
      </c>
      <c r="H195" s="184" t="str">
        <f t="shared" si="12"/>
        <v/>
      </c>
      <c r="I195" s="183"/>
      <c r="J195" s="617">
        <f t="shared" si="13"/>
        <v>0</v>
      </c>
      <c r="K195" s="184" t="str">
        <f t="shared" si="14"/>
        <v/>
      </c>
      <c r="L195" s="183"/>
      <c r="M195" s="617">
        <f>Table13[[#This Row],[Ladder/Service  Arrival Time]]-Table13[[#This Row],[ Dispatch Time]]</f>
        <v>0</v>
      </c>
      <c r="N195" s="184" t="str">
        <f t="shared" si="15"/>
        <v/>
      </c>
      <c r="O195" s="476" t="str">
        <f t="shared" si="16"/>
        <v/>
      </c>
      <c r="P195" s="473"/>
    </row>
    <row r="196" spans="2:16" x14ac:dyDescent="0.3">
      <c r="B196" s="471">
        <f t="shared" si="17"/>
        <v>187</v>
      </c>
      <c r="C196" s="182"/>
      <c r="D196" s="94"/>
      <c r="E196" s="183"/>
      <c r="F196" s="183"/>
      <c r="G196" s="617">
        <f>Table13[[#This Row],[1st Engine Arrival Time]]-Table13[[#This Row],[ Dispatch Time]]</f>
        <v>0</v>
      </c>
      <c r="H196" s="184" t="str">
        <f t="shared" si="12"/>
        <v/>
      </c>
      <c r="I196" s="183"/>
      <c r="J196" s="617">
        <f t="shared" si="13"/>
        <v>0</v>
      </c>
      <c r="K196" s="184" t="str">
        <f t="shared" si="14"/>
        <v/>
      </c>
      <c r="L196" s="183"/>
      <c r="M196" s="617">
        <f>Table13[[#This Row],[Ladder/Service  Arrival Time]]-Table13[[#This Row],[ Dispatch Time]]</f>
        <v>0</v>
      </c>
      <c r="N196" s="184" t="str">
        <f t="shared" si="15"/>
        <v/>
      </c>
      <c r="O196" s="476" t="str">
        <f t="shared" si="16"/>
        <v/>
      </c>
      <c r="P196" s="473"/>
    </row>
    <row r="197" spans="2:16" x14ac:dyDescent="0.3">
      <c r="B197" s="471">
        <f t="shared" si="17"/>
        <v>188</v>
      </c>
      <c r="C197" s="182"/>
      <c r="D197" s="94"/>
      <c r="E197" s="183"/>
      <c r="F197" s="183"/>
      <c r="G197" s="617">
        <f>Table13[[#This Row],[1st Engine Arrival Time]]-Table13[[#This Row],[ Dispatch Time]]</f>
        <v>0</v>
      </c>
      <c r="H197" s="184" t="str">
        <f t="shared" si="12"/>
        <v/>
      </c>
      <c r="I197" s="183"/>
      <c r="J197" s="617">
        <f t="shared" si="13"/>
        <v>0</v>
      </c>
      <c r="K197" s="184" t="str">
        <f t="shared" si="14"/>
        <v/>
      </c>
      <c r="L197" s="183"/>
      <c r="M197" s="617">
        <f>Table13[[#This Row],[Ladder/Service  Arrival Time]]-Table13[[#This Row],[ Dispatch Time]]</f>
        <v>0</v>
      </c>
      <c r="N197" s="184" t="str">
        <f t="shared" si="15"/>
        <v/>
      </c>
      <c r="O197" s="476" t="str">
        <f t="shared" si="16"/>
        <v/>
      </c>
      <c r="P197" s="473"/>
    </row>
    <row r="198" spans="2:16" x14ac:dyDescent="0.3">
      <c r="B198" s="471">
        <f t="shared" si="17"/>
        <v>189</v>
      </c>
      <c r="C198" s="182"/>
      <c r="D198" s="94"/>
      <c r="E198" s="183"/>
      <c r="F198" s="183"/>
      <c r="G198" s="617">
        <f>Table13[[#This Row],[1st Engine Arrival Time]]-Table13[[#This Row],[ Dispatch Time]]</f>
        <v>0</v>
      </c>
      <c r="H198" s="184" t="str">
        <f t="shared" si="12"/>
        <v/>
      </c>
      <c r="I198" s="183"/>
      <c r="J198" s="617">
        <f t="shared" si="13"/>
        <v>0</v>
      </c>
      <c r="K198" s="184" t="str">
        <f t="shared" si="14"/>
        <v/>
      </c>
      <c r="L198" s="183"/>
      <c r="M198" s="617">
        <f>Table13[[#This Row],[Ladder/Service  Arrival Time]]-Table13[[#This Row],[ Dispatch Time]]</f>
        <v>0</v>
      </c>
      <c r="N198" s="184" t="str">
        <f t="shared" si="15"/>
        <v/>
      </c>
      <c r="O198" s="476" t="str">
        <f t="shared" si="16"/>
        <v/>
      </c>
      <c r="P198" s="473"/>
    </row>
    <row r="199" spans="2:16" x14ac:dyDescent="0.3">
      <c r="B199" s="471">
        <f t="shared" si="17"/>
        <v>190</v>
      </c>
      <c r="C199" s="182"/>
      <c r="D199" s="94"/>
      <c r="E199" s="183"/>
      <c r="F199" s="183"/>
      <c r="G199" s="617">
        <f>Table13[[#This Row],[1st Engine Arrival Time]]-Table13[[#This Row],[ Dispatch Time]]</f>
        <v>0</v>
      </c>
      <c r="H199" s="184" t="str">
        <f t="shared" si="12"/>
        <v/>
      </c>
      <c r="I199" s="183"/>
      <c r="J199" s="617">
        <f t="shared" si="13"/>
        <v>0</v>
      </c>
      <c r="K199" s="184" t="str">
        <f t="shared" si="14"/>
        <v/>
      </c>
      <c r="L199" s="183"/>
      <c r="M199" s="617">
        <f>Table13[[#This Row],[Ladder/Service  Arrival Time]]-Table13[[#This Row],[ Dispatch Time]]</f>
        <v>0</v>
      </c>
      <c r="N199" s="184" t="str">
        <f t="shared" si="15"/>
        <v/>
      </c>
      <c r="O199" s="476" t="str">
        <f t="shared" si="16"/>
        <v/>
      </c>
      <c r="P199" s="473"/>
    </row>
    <row r="200" spans="2:16" x14ac:dyDescent="0.3">
      <c r="B200" s="471">
        <f t="shared" si="17"/>
        <v>191</v>
      </c>
      <c r="C200" s="182"/>
      <c r="D200" s="94"/>
      <c r="E200" s="183"/>
      <c r="F200" s="183"/>
      <c r="G200" s="617">
        <f>Table13[[#This Row],[1st Engine Arrival Time]]-Table13[[#This Row],[ Dispatch Time]]</f>
        <v>0</v>
      </c>
      <c r="H200" s="184" t="str">
        <f t="shared" si="12"/>
        <v/>
      </c>
      <c r="I200" s="183"/>
      <c r="J200" s="617">
        <f t="shared" si="13"/>
        <v>0</v>
      </c>
      <c r="K200" s="184" t="str">
        <f t="shared" si="14"/>
        <v/>
      </c>
      <c r="L200" s="183"/>
      <c r="M200" s="617">
        <f>Table13[[#This Row],[Ladder/Service  Arrival Time]]-Table13[[#This Row],[ Dispatch Time]]</f>
        <v>0</v>
      </c>
      <c r="N200" s="184" t="str">
        <f t="shared" si="15"/>
        <v/>
      </c>
      <c r="O200" s="476" t="str">
        <f t="shared" si="16"/>
        <v/>
      </c>
      <c r="P200" s="473"/>
    </row>
    <row r="201" spans="2:16" x14ac:dyDescent="0.3">
      <c r="B201" s="471">
        <f t="shared" si="17"/>
        <v>192</v>
      </c>
      <c r="C201" s="182"/>
      <c r="D201" s="94"/>
      <c r="E201" s="183"/>
      <c r="F201" s="183"/>
      <c r="G201" s="617">
        <f>Table13[[#This Row],[1st Engine Arrival Time]]-Table13[[#This Row],[ Dispatch Time]]</f>
        <v>0</v>
      </c>
      <c r="H201" s="184" t="str">
        <f t="shared" si="12"/>
        <v/>
      </c>
      <c r="I201" s="183"/>
      <c r="J201" s="617">
        <f t="shared" si="13"/>
        <v>0</v>
      </c>
      <c r="K201" s="184" t="str">
        <f t="shared" si="14"/>
        <v/>
      </c>
      <c r="L201" s="183"/>
      <c r="M201" s="617">
        <f>Table13[[#This Row],[Ladder/Service  Arrival Time]]-Table13[[#This Row],[ Dispatch Time]]</f>
        <v>0</v>
      </c>
      <c r="N201" s="184" t="str">
        <f t="shared" si="15"/>
        <v/>
      </c>
      <c r="O201" s="476" t="str">
        <f t="shared" si="16"/>
        <v/>
      </c>
      <c r="P201" s="473"/>
    </row>
    <row r="202" spans="2:16" x14ac:dyDescent="0.3">
      <c r="B202" s="471">
        <f t="shared" si="17"/>
        <v>193</v>
      </c>
      <c r="C202" s="182"/>
      <c r="D202" s="94"/>
      <c r="E202" s="183"/>
      <c r="F202" s="183"/>
      <c r="G202" s="617">
        <f>Table13[[#This Row],[1st Engine Arrival Time]]-Table13[[#This Row],[ Dispatch Time]]</f>
        <v>0</v>
      </c>
      <c r="H202" s="184" t="str">
        <f t="shared" ref="H202:H265" si="18">IF(ISBLANK(E202),"",IF(G202&lt;$Q$10,"Yes","No"))</f>
        <v/>
      </c>
      <c r="I202" s="183"/>
      <c r="J202" s="617">
        <f t="shared" ref="J202:J265" si="19">I202-E202</f>
        <v>0</v>
      </c>
      <c r="K202" s="184" t="str">
        <f t="shared" ref="K202:K265" si="20">IF(ISBLANK(E202),"",IF(J202&lt;$R$10,"Yes","No"))</f>
        <v/>
      </c>
      <c r="L202" s="183"/>
      <c r="M202" s="617">
        <f>Table13[[#This Row],[Ladder/Service  Arrival Time]]-Table13[[#This Row],[ Dispatch Time]]</f>
        <v>0</v>
      </c>
      <c r="N202" s="184" t="str">
        <f t="shared" ref="N202:N265" si="21">IF(ISBLANK(E202),"",IF(M202&lt;$R$10,"Yes","No"))</f>
        <v/>
      </c>
      <c r="O202" s="476" t="str">
        <f t="shared" ref="O202:O265" si="22">IF(ISBLANK(E202),"",IF(AND(K202=$Q$11,N202=$Q$11),"Yes","No"))</f>
        <v/>
      </c>
      <c r="P202" s="473"/>
    </row>
    <row r="203" spans="2:16" x14ac:dyDescent="0.3">
      <c r="B203" s="471">
        <f t="shared" si="17"/>
        <v>194</v>
      </c>
      <c r="C203" s="182"/>
      <c r="D203" s="94"/>
      <c r="E203" s="183"/>
      <c r="F203" s="183"/>
      <c r="G203" s="617">
        <f>Table13[[#This Row],[1st Engine Arrival Time]]-Table13[[#This Row],[ Dispatch Time]]</f>
        <v>0</v>
      </c>
      <c r="H203" s="184" t="str">
        <f t="shared" si="18"/>
        <v/>
      </c>
      <c r="I203" s="183"/>
      <c r="J203" s="617">
        <f t="shared" si="19"/>
        <v>0</v>
      </c>
      <c r="K203" s="184" t="str">
        <f t="shared" si="20"/>
        <v/>
      </c>
      <c r="L203" s="183"/>
      <c r="M203" s="617">
        <f>Table13[[#This Row],[Ladder/Service  Arrival Time]]-Table13[[#This Row],[ Dispatch Time]]</f>
        <v>0</v>
      </c>
      <c r="N203" s="184" t="str">
        <f t="shared" si="21"/>
        <v/>
      </c>
      <c r="O203" s="476" t="str">
        <f t="shared" si="22"/>
        <v/>
      </c>
      <c r="P203" s="473"/>
    </row>
    <row r="204" spans="2:16" x14ac:dyDescent="0.3">
      <c r="B204" s="471">
        <f t="shared" ref="B204:B267" si="23">B203+1</f>
        <v>195</v>
      </c>
      <c r="C204" s="182"/>
      <c r="D204" s="94"/>
      <c r="E204" s="183"/>
      <c r="F204" s="183"/>
      <c r="G204" s="617">
        <f>Table13[[#This Row],[1st Engine Arrival Time]]-Table13[[#This Row],[ Dispatch Time]]</f>
        <v>0</v>
      </c>
      <c r="H204" s="184" t="str">
        <f t="shared" si="18"/>
        <v/>
      </c>
      <c r="I204" s="183"/>
      <c r="J204" s="617">
        <f t="shared" si="19"/>
        <v>0</v>
      </c>
      <c r="K204" s="184" t="str">
        <f t="shared" si="20"/>
        <v/>
      </c>
      <c r="L204" s="183"/>
      <c r="M204" s="617">
        <f>Table13[[#This Row],[Ladder/Service  Arrival Time]]-Table13[[#This Row],[ Dispatch Time]]</f>
        <v>0</v>
      </c>
      <c r="N204" s="184" t="str">
        <f t="shared" si="21"/>
        <v/>
      </c>
      <c r="O204" s="476" t="str">
        <f t="shared" si="22"/>
        <v/>
      </c>
      <c r="P204" s="473"/>
    </row>
    <row r="205" spans="2:16" x14ac:dyDescent="0.3">
      <c r="B205" s="471">
        <f t="shared" si="23"/>
        <v>196</v>
      </c>
      <c r="C205" s="182"/>
      <c r="D205" s="94"/>
      <c r="E205" s="183"/>
      <c r="F205" s="183"/>
      <c r="G205" s="617">
        <f>Table13[[#This Row],[1st Engine Arrival Time]]-Table13[[#This Row],[ Dispatch Time]]</f>
        <v>0</v>
      </c>
      <c r="H205" s="184" t="str">
        <f t="shared" si="18"/>
        <v/>
      </c>
      <c r="I205" s="183"/>
      <c r="J205" s="617">
        <f t="shared" si="19"/>
        <v>0</v>
      </c>
      <c r="K205" s="184" t="str">
        <f t="shared" si="20"/>
        <v/>
      </c>
      <c r="L205" s="183"/>
      <c r="M205" s="617">
        <f>Table13[[#This Row],[Ladder/Service  Arrival Time]]-Table13[[#This Row],[ Dispatch Time]]</f>
        <v>0</v>
      </c>
      <c r="N205" s="184" t="str">
        <f t="shared" si="21"/>
        <v/>
      </c>
      <c r="O205" s="476" t="str">
        <f t="shared" si="22"/>
        <v/>
      </c>
      <c r="P205" s="473"/>
    </row>
    <row r="206" spans="2:16" x14ac:dyDescent="0.3">
      <c r="B206" s="471">
        <f t="shared" si="23"/>
        <v>197</v>
      </c>
      <c r="C206" s="182"/>
      <c r="D206" s="94"/>
      <c r="E206" s="183"/>
      <c r="F206" s="183"/>
      <c r="G206" s="617">
        <f>Table13[[#This Row],[1st Engine Arrival Time]]-Table13[[#This Row],[ Dispatch Time]]</f>
        <v>0</v>
      </c>
      <c r="H206" s="184" t="str">
        <f t="shared" si="18"/>
        <v/>
      </c>
      <c r="I206" s="183"/>
      <c r="J206" s="617">
        <f t="shared" si="19"/>
        <v>0</v>
      </c>
      <c r="K206" s="184" t="str">
        <f t="shared" si="20"/>
        <v/>
      </c>
      <c r="L206" s="183"/>
      <c r="M206" s="617">
        <f>Table13[[#This Row],[Ladder/Service  Arrival Time]]-Table13[[#This Row],[ Dispatch Time]]</f>
        <v>0</v>
      </c>
      <c r="N206" s="184" t="str">
        <f t="shared" si="21"/>
        <v/>
      </c>
      <c r="O206" s="476" t="str">
        <f t="shared" si="22"/>
        <v/>
      </c>
      <c r="P206" s="473"/>
    </row>
    <row r="207" spans="2:16" x14ac:dyDescent="0.3">
      <c r="B207" s="471">
        <f t="shared" si="23"/>
        <v>198</v>
      </c>
      <c r="C207" s="182"/>
      <c r="D207" s="94"/>
      <c r="E207" s="183"/>
      <c r="F207" s="183"/>
      <c r="G207" s="617">
        <f>Table13[[#This Row],[1st Engine Arrival Time]]-Table13[[#This Row],[ Dispatch Time]]</f>
        <v>0</v>
      </c>
      <c r="H207" s="184" t="str">
        <f t="shared" si="18"/>
        <v/>
      </c>
      <c r="I207" s="183"/>
      <c r="J207" s="617">
        <f t="shared" si="19"/>
        <v>0</v>
      </c>
      <c r="K207" s="184" t="str">
        <f t="shared" si="20"/>
        <v/>
      </c>
      <c r="L207" s="183"/>
      <c r="M207" s="617">
        <f>Table13[[#This Row],[Ladder/Service  Arrival Time]]-Table13[[#This Row],[ Dispatch Time]]</f>
        <v>0</v>
      </c>
      <c r="N207" s="184" t="str">
        <f t="shared" si="21"/>
        <v/>
      </c>
      <c r="O207" s="476" t="str">
        <f t="shared" si="22"/>
        <v/>
      </c>
      <c r="P207" s="473"/>
    </row>
    <row r="208" spans="2:16" x14ac:dyDescent="0.3">
      <c r="B208" s="471">
        <f t="shared" si="23"/>
        <v>199</v>
      </c>
      <c r="C208" s="182"/>
      <c r="D208" s="94"/>
      <c r="E208" s="183"/>
      <c r="F208" s="183"/>
      <c r="G208" s="617">
        <f>Table13[[#This Row],[1st Engine Arrival Time]]-Table13[[#This Row],[ Dispatch Time]]</f>
        <v>0</v>
      </c>
      <c r="H208" s="184" t="str">
        <f t="shared" si="18"/>
        <v/>
      </c>
      <c r="I208" s="183"/>
      <c r="J208" s="617">
        <f t="shared" si="19"/>
        <v>0</v>
      </c>
      <c r="K208" s="184" t="str">
        <f t="shared" si="20"/>
        <v/>
      </c>
      <c r="L208" s="183"/>
      <c r="M208" s="617">
        <f>Table13[[#This Row],[Ladder/Service  Arrival Time]]-Table13[[#This Row],[ Dispatch Time]]</f>
        <v>0</v>
      </c>
      <c r="N208" s="184" t="str">
        <f t="shared" si="21"/>
        <v/>
      </c>
      <c r="O208" s="476" t="str">
        <f t="shared" si="22"/>
        <v/>
      </c>
      <c r="P208" s="473"/>
    </row>
    <row r="209" spans="2:16" x14ac:dyDescent="0.3">
      <c r="B209" s="471">
        <f t="shared" si="23"/>
        <v>200</v>
      </c>
      <c r="C209" s="182"/>
      <c r="D209" s="94"/>
      <c r="E209" s="183"/>
      <c r="F209" s="183"/>
      <c r="G209" s="617">
        <f>Table13[[#This Row],[1st Engine Arrival Time]]-Table13[[#This Row],[ Dispatch Time]]</f>
        <v>0</v>
      </c>
      <c r="H209" s="184" t="str">
        <f t="shared" si="18"/>
        <v/>
      </c>
      <c r="I209" s="183"/>
      <c r="J209" s="617">
        <f t="shared" si="19"/>
        <v>0</v>
      </c>
      <c r="K209" s="184" t="str">
        <f t="shared" si="20"/>
        <v/>
      </c>
      <c r="L209" s="183"/>
      <c r="M209" s="617">
        <f>Table13[[#This Row],[Ladder/Service  Arrival Time]]-Table13[[#This Row],[ Dispatch Time]]</f>
        <v>0</v>
      </c>
      <c r="N209" s="184" t="str">
        <f t="shared" si="21"/>
        <v/>
      </c>
      <c r="O209" s="476" t="str">
        <f t="shared" si="22"/>
        <v/>
      </c>
      <c r="P209" s="473"/>
    </row>
    <row r="210" spans="2:16" x14ac:dyDescent="0.3">
      <c r="B210" s="471">
        <f t="shared" si="23"/>
        <v>201</v>
      </c>
      <c r="C210" s="182"/>
      <c r="D210" s="94"/>
      <c r="E210" s="183"/>
      <c r="F210" s="183"/>
      <c r="G210" s="617">
        <f>Table13[[#This Row],[1st Engine Arrival Time]]-Table13[[#This Row],[ Dispatch Time]]</f>
        <v>0</v>
      </c>
      <c r="H210" s="184" t="str">
        <f t="shared" si="18"/>
        <v/>
      </c>
      <c r="I210" s="183"/>
      <c r="J210" s="617">
        <f t="shared" si="19"/>
        <v>0</v>
      </c>
      <c r="K210" s="184" t="str">
        <f t="shared" si="20"/>
        <v/>
      </c>
      <c r="L210" s="183"/>
      <c r="M210" s="617">
        <f>Table13[[#This Row],[Ladder/Service  Arrival Time]]-Table13[[#This Row],[ Dispatch Time]]</f>
        <v>0</v>
      </c>
      <c r="N210" s="184" t="str">
        <f t="shared" si="21"/>
        <v/>
      </c>
      <c r="O210" s="476" t="str">
        <f t="shared" si="22"/>
        <v/>
      </c>
      <c r="P210" s="473"/>
    </row>
    <row r="211" spans="2:16" x14ac:dyDescent="0.3">
      <c r="B211" s="471">
        <f t="shared" si="23"/>
        <v>202</v>
      </c>
      <c r="C211" s="182"/>
      <c r="D211" s="94"/>
      <c r="E211" s="183"/>
      <c r="F211" s="183"/>
      <c r="G211" s="617">
        <f>Table13[[#This Row],[1st Engine Arrival Time]]-Table13[[#This Row],[ Dispatch Time]]</f>
        <v>0</v>
      </c>
      <c r="H211" s="184" t="str">
        <f t="shared" si="18"/>
        <v/>
      </c>
      <c r="I211" s="183"/>
      <c r="J211" s="617">
        <f t="shared" si="19"/>
        <v>0</v>
      </c>
      <c r="K211" s="184" t="str">
        <f t="shared" si="20"/>
        <v/>
      </c>
      <c r="L211" s="183"/>
      <c r="M211" s="617">
        <f>Table13[[#This Row],[Ladder/Service  Arrival Time]]-Table13[[#This Row],[ Dispatch Time]]</f>
        <v>0</v>
      </c>
      <c r="N211" s="184" t="str">
        <f t="shared" si="21"/>
        <v/>
      </c>
      <c r="O211" s="476" t="str">
        <f t="shared" si="22"/>
        <v/>
      </c>
      <c r="P211" s="473"/>
    </row>
    <row r="212" spans="2:16" x14ac:dyDescent="0.3">
      <c r="B212" s="471">
        <f t="shared" si="23"/>
        <v>203</v>
      </c>
      <c r="C212" s="182"/>
      <c r="D212" s="94"/>
      <c r="E212" s="183"/>
      <c r="F212" s="183"/>
      <c r="G212" s="617">
        <f>Table13[[#This Row],[1st Engine Arrival Time]]-Table13[[#This Row],[ Dispatch Time]]</f>
        <v>0</v>
      </c>
      <c r="H212" s="184" t="str">
        <f t="shared" si="18"/>
        <v/>
      </c>
      <c r="I212" s="183"/>
      <c r="J212" s="617">
        <f t="shared" si="19"/>
        <v>0</v>
      </c>
      <c r="K212" s="184" t="str">
        <f t="shared" si="20"/>
        <v/>
      </c>
      <c r="L212" s="183"/>
      <c r="M212" s="617">
        <f>Table13[[#This Row],[Ladder/Service  Arrival Time]]-Table13[[#This Row],[ Dispatch Time]]</f>
        <v>0</v>
      </c>
      <c r="N212" s="184" t="str">
        <f t="shared" si="21"/>
        <v/>
      </c>
      <c r="O212" s="476" t="str">
        <f t="shared" si="22"/>
        <v/>
      </c>
      <c r="P212" s="473"/>
    </row>
    <row r="213" spans="2:16" x14ac:dyDescent="0.3">
      <c r="B213" s="471">
        <f t="shared" si="23"/>
        <v>204</v>
      </c>
      <c r="C213" s="182"/>
      <c r="D213" s="94"/>
      <c r="E213" s="183"/>
      <c r="F213" s="183"/>
      <c r="G213" s="617">
        <f>Table13[[#This Row],[1st Engine Arrival Time]]-Table13[[#This Row],[ Dispatch Time]]</f>
        <v>0</v>
      </c>
      <c r="H213" s="184" t="str">
        <f t="shared" si="18"/>
        <v/>
      </c>
      <c r="I213" s="183"/>
      <c r="J213" s="617">
        <f t="shared" si="19"/>
        <v>0</v>
      </c>
      <c r="K213" s="184" t="str">
        <f t="shared" si="20"/>
        <v/>
      </c>
      <c r="L213" s="183"/>
      <c r="M213" s="617">
        <f>Table13[[#This Row],[Ladder/Service  Arrival Time]]-Table13[[#This Row],[ Dispatch Time]]</f>
        <v>0</v>
      </c>
      <c r="N213" s="184" t="str">
        <f t="shared" si="21"/>
        <v/>
      </c>
      <c r="O213" s="476" t="str">
        <f t="shared" si="22"/>
        <v/>
      </c>
      <c r="P213" s="473"/>
    </row>
    <row r="214" spans="2:16" x14ac:dyDescent="0.3">
      <c r="B214" s="471">
        <f t="shared" si="23"/>
        <v>205</v>
      </c>
      <c r="C214" s="182"/>
      <c r="D214" s="94"/>
      <c r="E214" s="183"/>
      <c r="F214" s="183"/>
      <c r="G214" s="617">
        <f>Table13[[#This Row],[1st Engine Arrival Time]]-Table13[[#This Row],[ Dispatch Time]]</f>
        <v>0</v>
      </c>
      <c r="H214" s="184" t="str">
        <f t="shared" si="18"/>
        <v/>
      </c>
      <c r="I214" s="183"/>
      <c r="J214" s="617">
        <f t="shared" si="19"/>
        <v>0</v>
      </c>
      <c r="K214" s="184" t="str">
        <f t="shared" si="20"/>
        <v/>
      </c>
      <c r="L214" s="183"/>
      <c r="M214" s="617">
        <f>Table13[[#This Row],[Ladder/Service  Arrival Time]]-Table13[[#This Row],[ Dispatch Time]]</f>
        <v>0</v>
      </c>
      <c r="N214" s="184" t="str">
        <f t="shared" si="21"/>
        <v/>
      </c>
      <c r="O214" s="476" t="str">
        <f t="shared" si="22"/>
        <v/>
      </c>
      <c r="P214" s="473"/>
    </row>
    <row r="215" spans="2:16" x14ac:dyDescent="0.3">
      <c r="B215" s="471">
        <f t="shared" si="23"/>
        <v>206</v>
      </c>
      <c r="C215" s="182"/>
      <c r="D215" s="94"/>
      <c r="E215" s="183"/>
      <c r="F215" s="183"/>
      <c r="G215" s="617">
        <f>Table13[[#This Row],[1st Engine Arrival Time]]-Table13[[#This Row],[ Dispatch Time]]</f>
        <v>0</v>
      </c>
      <c r="H215" s="184" t="str">
        <f t="shared" si="18"/>
        <v/>
      </c>
      <c r="I215" s="183"/>
      <c r="J215" s="617">
        <f t="shared" si="19"/>
        <v>0</v>
      </c>
      <c r="K215" s="184" t="str">
        <f t="shared" si="20"/>
        <v/>
      </c>
      <c r="L215" s="183"/>
      <c r="M215" s="617">
        <f>Table13[[#This Row],[Ladder/Service  Arrival Time]]-Table13[[#This Row],[ Dispatch Time]]</f>
        <v>0</v>
      </c>
      <c r="N215" s="184" t="str">
        <f t="shared" si="21"/>
        <v/>
      </c>
      <c r="O215" s="476" t="str">
        <f t="shared" si="22"/>
        <v/>
      </c>
      <c r="P215" s="473"/>
    </row>
    <row r="216" spans="2:16" x14ac:dyDescent="0.3">
      <c r="B216" s="471">
        <f t="shared" si="23"/>
        <v>207</v>
      </c>
      <c r="C216" s="182"/>
      <c r="D216" s="94"/>
      <c r="E216" s="183"/>
      <c r="F216" s="183"/>
      <c r="G216" s="617">
        <f>Table13[[#This Row],[1st Engine Arrival Time]]-Table13[[#This Row],[ Dispatch Time]]</f>
        <v>0</v>
      </c>
      <c r="H216" s="184" t="str">
        <f t="shared" si="18"/>
        <v/>
      </c>
      <c r="I216" s="183"/>
      <c r="J216" s="617">
        <f t="shared" si="19"/>
        <v>0</v>
      </c>
      <c r="K216" s="184" t="str">
        <f t="shared" si="20"/>
        <v/>
      </c>
      <c r="L216" s="183"/>
      <c r="M216" s="617">
        <f>Table13[[#This Row],[Ladder/Service  Arrival Time]]-Table13[[#This Row],[ Dispatch Time]]</f>
        <v>0</v>
      </c>
      <c r="N216" s="184" t="str">
        <f t="shared" si="21"/>
        <v/>
      </c>
      <c r="O216" s="476" t="str">
        <f t="shared" si="22"/>
        <v/>
      </c>
      <c r="P216" s="473"/>
    </row>
    <row r="217" spans="2:16" x14ac:dyDescent="0.3">
      <c r="B217" s="471">
        <f t="shared" si="23"/>
        <v>208</v>
      </c>
      <c r="C217" s="182"/>
      <c r="D217" s="94"/>
      <c r="E217" s="183"/>
      <c r="F217" s="183"/>
      <c r="G217" s="617">
        <f>Table13[[#This Row],[1st Engine Arrival Time]]-Table13[[#This Row],[ Dispatch Time]]</f>
        <v>0</v>
      </c>
      <c r="H217" s="184" t="str">
        <f t="shared" si="18"/>
        <v/>
      </c>
      <c r="I217" s="183"/>
      <c r="J217" s="617">
        <f t="shared" si="19"/>
        <v>0</v>
      </c>
      <c r="K217" s="184" t="str">
        <f t="shared" si="20"/>
        <v/>
      </c>
      <c r="L217" s="183"/>
      <c r="M217" s="617">
        <f>Table13[[#This Row],[Ladder/Service  Arrival Time]]-Table13[[#This Row],[ Dispatch Time]]</f>
        <v>0</v>
      </c>
      <c r="N217" s="184" t="str">
        <f t="shared" si="21"/>
        <v/>
      </c>
      <c r="O217" s="476" t="str">
        <f t="shared" si="22"/>
        <v/>
      </c>
      <c r="P217" s="473"/>
    </row>
    <row r="218" spans="2:16" x14ac:dyDescent="0.3">
      <c r="B218" s="471">
        <f t="shared" si="23"/>
        <v>209</v>
      </c>
      <c r="C218" s="182"/>
      <c r="D218" s="94"/>
      <c r="E218" s="183"/>
      <c r="F218" s="183"/>
      <c r="G218" s="617">
        <f>Table13[[#This Row],[1st Engine Arrival Time]]-Table13[[#This Row],[ Dispatch Time]]</f>
        <v>0</v>
      </c>
      <c r="H218" s="184" t="str">
        <f t="shared" si="18"/>
        <v/>
      </c>
      <c r="I218" s="183"/>
      <c r="J218" s="617">
        <f t="shared" si="19"/>
        <v>0</v>
      </c>
      <c r="K218" s="184" t="str">
        <f t="shared" si="20"/>
        <v/>
      </c>
      <c r="L218" s="183"/>
      <c r="M218" s="617">
        <f>Table13[[#This Row],[Ladder/Service  Arrival Time]]-Table13[[#This Row],[ Dispatch Time]]</f>
        <v>0</v>
      </c>
      <c r="N218" s="184" t="str">
        <f t="shared" si="21"/>
        <v/>
      </c>
      <c r="O218" s="476" t="str">
        <f t="shared" si="22"/>
        <v/>
      </c>
      <c r="P218" s="473"/>
    </row>
    <row r="219" spans="2:16" x14ac:dyDescent="0.3">
      <c r="B219" s="471">
        <f t="shared" si="23"/>
        <v>210</v>
      </c>
      <c r="C219" s="182"/>
      <c r="D219" s="94"/>
      <c r="E219" s="183"/>
      <c r="F219" s="183"/>
      <c r="G219" s="617">
        <f>Table13[[#This Row],[1st Engine Arrival Time]]-Table13[[#This Row],[ Dispatch Time]]</f>
        <v>0</v>
      </c>
      <c r="H219" s="184" t="str">
        <f t="shared" si="18"/>
        <v/>
      </c>
      <c r="I219" s="183"/>
      <c r="J219" s="617">
        <f t="shared" si="19"/>
        <v>0</v>
      </c>
      <c r="K219" s="184" t="str">
        <f t="shared" si="20"/>
        <v/>
      </c>
      <c r="L219" s="183"/>
      <c r="M219" s="617">
        <f>Table13[[#This Row],[Ladder/Service  Arrival Time]]-Table13[[#This Row],[ Dispatch Time]]</f>
        <v>0</v>
      </c>
      <c r="N219" s="184" t="str">
        <f t="shared" si="21"/>
        <v/>
      </c>
      <c r="O219" s="476" t="str">
        <f t="shared" si="22"/>
        <v/>
      </c>
      <c r="P219" s="473"/>
    </row>
    <row r="220" spans="2:16" x14ac:dyDescent="0.3">
      <c r="B220" s="471">
        <f t="shared" si="23"/>
        <v>211</v>
      </c>
      <c r="C220" s="182"/>
      <c r="D220" s="94"/>
      <c r="E220" s="183"/>
      <c r="F220" s="183"/>
      <c r="G220" s="617">
        <f>Table13[[#This Row],[1st Engine Arrival Time]]-Table13[[#This Row],[ Dispatch Time]]</f>
        <v>0</v>
      </c>
      <c r="H220" s="184" t="str">
        <f t="shared" si="18"/>
        <v/>
      </c>
      <c r="I220" s="183"/>
      <c r="J220" s="617">
        <f t="shared" si="19"/>
        <v>0</v>
      </c>
      <c r="K220" s="184" t="str">
        <f t="shared" si="20"/>
        <v/>
      </c>
      <c r="L220" s="183"/>
      <c r="M220" s="617">
        <f>Table13[[#This Row],[Ladder/Service  Arrival Time]]-Table13[[#This Row],[ Dispatch Time]]</f>
        <v>0</v>
      </c>
      <c r="N220" s="184" t="str">
        <f t="shared" si="21"/>
        <v/>
      </c>
      <c r="O220" s="476" t="str">
        <f t="shared" si="22"/>
        <v/>
      </c>
      <c r="P220" s="473"/>
    </row>
    <row r="221" spans="2:16" x14ac:dyDescent="0.3">
      <c r="B221" s="471">
        <f t="shared" si="23"/>
        <v>212</v>
      </c>
      <c r="C221" s="182"/>
      <c r="D221" s="94"/>
      <c r="E221" s="183"/>
      <c r="F221" s="183"/>
      <c r="G221" s="617">
        <f>Table13[[#This Row],[1st Engine Arrival Time]]-Table13[[#This Row],[ Dispatch Time]]</f>
        <v>0</v>
      </c>
      <c r="H221" s="184" t="str">
        <f t="shared" si="18"/>
        <v/>
      </c>
      <c r="I221" s="183"/>
      <c r="J221" s="617">
        <f t="shared" si="19"/>
        <v>0</v>
      </c>
      <c r="K221" s="184" t="str">
        <f t="shared" si="20"/>
        <v/>
      </c>
      <c r="L221" s="183"/>
      <c r="M221" s="617">
        <f>Table13[[#This Row],[Ladder/Service  Arrival Time]]-Table13[[#This Row],[ Dispatch Time]]</f>
        <v>0</v>
      </c>
      <c r="N221" s="184" t="str">
        <f t="shared" si="21"/>
        <v/>
      </c>
      <c r="O221" s="476" t="str">
        <f t="shared" si="22"/>
        <v/>
      </c>
      <c r="P221" s="473"/>
    </row>
    <row r="222" spans="2:16" x14ac:dyDescent="0.3">
      <c r="B222" s="471">
        <f t="shared" si="23"/>
        <v>213</v>
      </c>
      <c r="C222" s="182"/>
      <c r="D222" s="94"/>
      <c r="E222" s="183"/>
      <c r="F222" s="183"/>
      <c r="G222" s="617">
        <f>Table13[[#This Row],[1st Engine Arrival Time]]-Table13[[#This Row],[ Dispatch Time]]</f>
        <v>0</v>
      </c>
      <c r="H222" s="184" t="str">
        <f t="shared" si="18"/>
        <v/>
      </c>
      <c r="I222" s="183"/>
      <c r="J222" s="617">
        <f t="shared" si="19"/>
        <v>0</v>
      </c>
      <c r="K222" s="184" t="str">
        <f t="shared" si="20"/>
        <v/>
      </c>
      <c r="L222" s="183"/>
      <c r="M222" s="617">
        <f>Table13[[#This Row],[Ladder/Service  Arrival Time]]-Table13[[#This Row],[ Dispatch Time]]</f>
        <v>0</v>
      </c>
      <c r="N222" s="184" t="str">
        <f t="shared" si="21"/>
        <v/>
      </c>
      <c r="O222" s="476" t="str">
        <f t="shared" si="22"/>
        <v/>
      </c>
      <c r="P222" s="473"/>
    </row>
    <row r="223" spans="2:16" x14ac:dyDescent="0.3">
      <c r="B223" s="471">
        <f t="shared" si="23"/>
        <v>214</v>
      </c>
      <c r="C223" s="182"/>
      <c r="D223" s="94"/>
      <c r="E223" s="183"/>
      <c r="F223" s="183"/>
      <c r="G223" s="617">
        <f>Table13[[#This Row],[1st Engine Arrival Time]]-Table13[[#This Row],[ Dispatch Time]]</f>
        <v>0</v>
      </c>
      <c r="H223" s="184" t="str">
        <f t="shared" si="18"/>
        <v/>
      </c>
      <c r="I223" s="183"/>
      <c r="J223" s="617">
        <f t="shared" si="19"/>
        <v>0</v>
      </c>
      <c r="K223" s="184" t="str">
        <f t="shared" si="20"/>
        <v/>
      </c>
      <c r="L223" s="183"/>
      <c r="M223" s="617">
        <f>Table13[[#This Row],[Ladder/Service  Arrival Time]]-Table13[[#This Row],[ Dispatch Time]]</f>
        <v>0</v>
      </c>
      <c r="N223" s="184" t="str">
        <f t="shared" si="21"/>
        <v/>
      </c>
      <c r="O223" s="476" t="str">
        <f t="shared" si="22"/>
        <v/>
      </c>
      <c r="P223" s="473"/>
    </row>
    <row r="224" spans="2:16" x14ac:dyDescent="0.3">
      <c r="B224" s="471">
        <f t="shared" si="23"/>
        <v>215</v>
      </c>
      <c r="C224" s="182"/>
      <c r="D224" s="94"/>
      <c r="E224" s="183"/>
      <c r="F224" s="183"/>
      <c r="G224" s="617">
        <f>Table13[[#This Row],[1st Engine Arrival Time]]-Table13[[#This Row],[ Dispatch Time]]</f>
        <v>0</v>
      </c>
      <c r="H224" s="184" t="str">
        <f t="shared" si="18"/>
        <v/>
      </c>
      <c r="I224" s="183"/>
      <c r="J224" s="617">
        <f t="shared" si="19"/>
        <v>0</v>
      </c>
      <c r="K224" s="184" t="str">
        <f t="shared" si="20"/>
        <v/>
      </c>
      <c r="L224" s="183"/>
      <c r="M224" s="617">
        <f>Table13[[#This Row],[Ladder/Service  Arrival Time]]-Table13[[#This Row],[ Dispatch Time]]</f>
        <v>0</v>
      </c>
      <c r="N224" s="184" t="str">
        <f t="shared" si="21"/>
        <v/>
      </c>
      <c r="O224" s="476" t="str">
        <f t="shared" si="22"/>
        <v/>
      </c>
      <c r="P224" s="473"/>
    </row>
    <row r="225" spans="2:16" x14ac:dyDescent="0.3">
      <c r="B225" s="471">
        <f t="shared" si="23"/>
        <v>216</v>
      </c>
      <c r="C225" s="182"/>
      <c r="D225" s="94"/>
      <c r="E225" s="183"/>
      <c r="F225" s="183"/>
      <c r="G225" s="617">
        <f>Table13[[#This Row],[1st Engine Arrival Time]]-Table13[[#This Row],[ Dispatch Time]]</f>
        <v>0</v>
      </c>
      <c r="H225" s="184" t="str">
        <f t="shared" si="18"/>
        <v/>
      </c>
      <c r="I225" s="183"/>
      <c r="J225" s="617">
        <f t="shared" si="19"/>
        <v>0</v>
      </c>
      <c r="K225" s="184" t="str">
        <f t="shared" si="20"/>
        <v/>
      </c>
      <c r="L225" s="183"/>
      <c r="M225" s="617">
        <f>Table13[[#This Row],[Ladder/Service  Arrival Time]]-Table13[[#This Row],[ Dispatch Time]]</f>
        <v>0</v>
      </c>
      <c r="N225" s="184" t="str">
        <f t="shared" si="21"/>
        <v/>
      </c>
      <c r="O225" s="476" t="str">
        <f t="shared" si="22"/>
        <v/>
      </c>
      <c r="P225" s="473"/>
    </row>
    <row r="226" spans="2:16" x14ac:dyDescent="0.3">
      <c r="B226" s="471">
        <f t="shared" si="23"/>
        <v>217</v>
      </c>
      <c r="C226" s="182"/>
      <c r="D226" s="94"/>
      <c r="E226" s="183"/>
      <c r="F226" s="183"/>
      <c r="G226" s="617">
        <f>Table13[[#This Row],[1st Engine Arrival Time]]-Table13[[#This Row],[ Dispatch Time]]</f>
        <v>0</v>
      </c>
      <c r="H226" s="184" t="str">
        <f t="shared" si="18"/>
        <v/>
      </c>
      <c r="I226" s="183"/>
      <c r="J226" s="617">
        <f t="shared" si="19"/>
        <v>0</v>
      </c>
      <c r="K226" s="184" t="str">
        <f t="shared" si="20"/>
        <v/>
      </c>
      <c r="L226" s="183"/>
      <c r="M226" s="617">
        <f>Table13[[#This Row],[Ladder/Service  Arrival Time]]-Table13[[#This Row],[ Dispatch Time]]</f>
        <v>0</v>
      </c>
      <c r="N226" s="184" t="str">
        <f t="shared" si="21"/>
        <v/>
      </c>
      <c r="O226" s="476" t="str">
        <f t="shared" si="22"/>
        <v/>
      </c>
      <c r="P226" s="473"/>
    </row>
    <row r="227" spans="2:16" x14ac:dyDescent="0.3">
      <c r="B227" s="471">
        <f t="shared" si="23"/>
        <v>218</v>
      </c>
      <c r="C227" s="182"/>
      <c r="D227" s="94"/>
      <c r="E227" s="183"/>
      <c r="F227" s="183"/>
      <c r="G227" s="617">
        <f>Table13[[#This Row],[1st Engine Arrival Time]]-Table13[[#This Row],[ Dispatch Time]]</f>
        <v>0</v>
      </c>
      <c r="H227" s="184" t="str">
        <f t="shared" si="18"/>
        <v/>
      </c>
      <c r="I227" s="183"/>
      <c r="J227" s="617">
        <f t="shared" si="19"/>
        <v>0</v>
      </c>
      <c r="K227" s="184" t="str">
        <f t="shared" si="20"/>
        <v/>
      </c>
      <c r="L227" s="183"/>
      <c r="M227" s="617">
        <f>Table13[[#This Row],[Ladder/Service  Arrival Time]]-Table13[[#This Row],[ Dispatch Time]]</f>
        <v>0</v>
      </c>
      <c r="N227" s="184" t="str">
        <f t="shared" si="21"/>
        <v/>
      </c>
      <c r="O227" s="476" t="str">
        <f t="shared" si="22"/>
        <v/>
      </c>
      <c r="P227" s="473"/>
    </row>
    <row r="228" spans="2:16" x14ac:dyDescent="0.3">
      <c r="B228" s="471">
        <f t="shared" si="23"/>
        <v>219</v>
      </c>
      <c r="C228" s="182"/>
      <c r="D228" s="94"/>
      <c r="E228" s="183"/>
      <c r="F228" s="183"/>
      <c r="G228" s="617">
        <f>Table13[[#This Row],[1st Engine Arrival Time]]-Table13[[#This Row],[ Dispatch Time]]</f>
        <v>0</v>
      </c>
      <c r="H228" s="184" t="str">
        <f t="shared" si="18"/>
        <v/>
      </c>
      <c r="I228" s="183"/>
      <c r="J228" s="617">
        <f t="shared" si="19"/>
        <v>0</v>
      </c>
      <c r="K228" s="184" t="str">
        <f t="shared" si="20"/>
        <v/>
      </c>
      <c r="L228" s="183"/>
      <c r="M228" s="617">
        <f>Table13[[#This Row],[Ladder/Service  Arrival Time]]-Table13[[#This Row],[ Dispatch Time]]</f>
        <v>0</v>
      </c>
      <c r="N228" s="184" t="str">
        <f t="shared" si="21"/>
        <v/>
      </c>
      <c r="O228" s="476" t="str">
        <f t="shared" si="22"/>
        <v/>
      </c>
      <c r="P228" s="473"/>
    </row>
    <row r="229" spans="2:16" x14ac:dyDescent="0.3">
      <c r="B229" s="471">
        <f t="shared" si="23"/>
        <v>220</v>
      </c>
      <c r="C229" s="182"/>
      <c r="D229" s="94"/>
      <c r="E229" s="183"/>
      <c r="F229" s="183"/>
      <c r="G229" s="617">
        <f>Table13[[#This Row],[1st Engine Arrival Time]]-Table13[[#This Row],[ Dispatch Time]]</f>
        <v>0</v>
      </c>
      <c r="H229" s="184" t="str">
        <f t="shared" si="18"/>
        <v/>
      </c>
      <c r="I229" s="183"/>
      <c r="J229" s="617">
        <f t="shared" si="19"/>
        <v>0</v>
      </c>
      <c r="K229" s="184" t="str">
        <f t="shared" si="20"/>
        <v/>
      </c>
      <c r="L229" s="183"/>
      <c r="M229" s="617">
        <f>Table13[[#This Row],[Ladder/Service  Arrival Time]]-Table13[[#This Row],[ Dispatch Time]]</f>
        <v>0</v>
      </c>
      <c r="N229" s="184" t="str">
        <f t="shared" si="21"/>
        <v/>
      </c>
      <c r="O229" s="476" t="str">
        <f t="shared" si="22"/>
        <v/>
      </c>
      <c r="P229" s="473"/>
    </row>
    <row r="230" spans="2:16" x14ac:dyDescent="0.3">
      <c r="B230" s="471">
        <f t="shared" si="23"/>
        <v>221</v>
      </c>
      <c r="C230" s="182"/>
      <c r="D230" s="94"/>
      <c r="E230" s="183"/>
      <c r="F230" s="183"/>
      <c r="G230" s="617">
        <f>Table13[[#This Row],[1st Engine Arrival Time]]-Table13[[#This Row],[ Dispatch Time]]</f>
        <v>0</v>
      </c>
      <c r="H230" s="184" t="str">
        <f t="shared" si="18"/>
        <v/>
      </c>
      <c r="I230" s="183"/>
      <c r="J230" s="617">
        <f t="shared" si="19"/>
        <v>0</v>
      </c>
      <c r="K230" s="184" t="str">
        <f t="shared" si="20"/>
        <v/>
      </c>
      <c r="L230" s="183"/>
      <c r="M230" s="617">
        <f>Table13[[#This Row],[Ladder/Service  Arrival Time]]-Table13[[#This Row],[ Dispatch Time]]</f>
        <v>0</v>
      </c>
      <c r="N230" s="184" t="str">
        <f t="shared" si="21"/>
        <v/>
      </c>
      <c r="O230" s="476" t="str">
        <f t="shared" si="22"/>
        <v/>
      </c>
      <c r="P230" s="473"/>
    </row>
    <row r="231" spans="2:16" x14ac:dyDescent="0.3">
      <c r="B231" s="471">
        <f t="shared" si="23"/>
        <v>222</v>
      </c>
      <c r="C231" s="182"/>
      <c r="D231" s="94"/>
      <c r="E231" s="183"/>
      <c r="F231" s="183"/>
      <c r="G231" s="617">
        <f>Table13[[#This Row],[1st Engine Arrival Time]]-Table13[[#This Row],[ Dispatch Time]]</f>
        <v>0</v>
      </c>
      <c r="H231" s="184" t="str">
        <f t="shared" si="18"/>
        <v/>
      </c>
      <c r="I231" s="183"/>
      <c r="J231" s="617">
        <f t="shared" si="19"/>
        <v>0</v>
      </c>
      <c r="K231" s="184" t="str">
        <f t="shared" si="20"/>
        <v/>
      </c>
      <c r="L231" s="183"/>
      <c r="M231" s="617">
        <f>Table13[[#This Row],[Ladder/Service  Arrival Time]]-Table13[[#This Row],[ Dispatch Time]]</f>
        <v>0</v>
      </c>
      <c r="N231" s="184" t="str">
        <f t="shared" si="21"/>
        <v/>
      </c>
      <c r="O231" s="476" t="str">
        <f t="shared" si="22"/>
        <v/>
      </c>
      <c r="P231" s="473"/>
    </row>
    <row r="232" spans="2:16" x14ac:dyDescent="0.3">
      <c r="B232" s="471">
        <f t="shared" si="23"/>
        <v>223</v>
      </c>
      <c r="C232" s="182"/>
      <c r="D232" s="94"/>
      <c r="E232" s="183"/>
      <c r="F232" s="183"/>
      <c r="G232" s="617">
        <f>Table13[[#This Row],[1st Engine Arrival Time]]-Table13[[#This Row],[ Dispatch Time]]</f>
        <v>0</v>
      </c>
      <c r="H232" s="184" t="str">
        <f t="shared" si="18"/>
        <v/>
      </c>
      <c r="I232" s="183"/>
      <c r="J232" s="617">
        <f t="shared" si="19"/>
        <v>0</v>
      </c>
      <c r="K232" s="184" t="str">
        <f t="shared" si="20"/>
        <v/>
      </c>
      <c r="L232" s="183"/>
      <c r="M232" s="617">
        <f>Table13[[#This Row],[Ladder/Service  Arrival Time]]-Table13[[#This Row],[ Dispatch Time]]</f>
        <v>0</v>
      </c>
      <c r="N232" s="184" t="str">
        <f t="shared" si="21"/>
        <v/>
      </c>
      <c r="O232" s="476" t="str">
        <f t="shared" si="22"/>
        <v/>
      </c>
      <c r="P232" s="473"/>
    </row>
    <row r="233" spans="2:16" x14ac:dyDescent="0.3">
      <c r="B233" s="471">
        <f t="shared" si="23"/>
        <v>224</v>
      </c>
      <c r="C233" s="182"/>
      <c r="D233" s="94"/>
      <c r="E233" s="183"/>
      <c r="F233" s="183"/>
      <c r="G233" s="617">
        <f>Table13[[#This Row],[1st Engine Arrival Time]]-Table13[[#This Row],[ Dispatch Time]]</f>
        <v>0</v>
      </c>
      <c r="H233" s="184" t="str">
        <f t="shared" si="18"/>
        <v/>
      </c>
      <c r="I233" s="183"/>
      <c r="J233" s="617">
        <f t="shared" si="19"/>
        <v>0</v>
      </c>
      <c r="K233" s="184" t="str">
        <f t="shared" si="20"/>
        <v/>
      </c>
      <c r="L233" s="183"/>
      <c r="M233" s="617">
        <f>Table13[[#This Row],[Ladder/Service  Arrival Time]]-Table13[[#This Row],[ Dispatch Time]]</f>
        <v>0</v>
      </c>
      <c r="N233" s="184" t="str">
        <f t="shared" si="21"/>
        <v/>
      </c>
      <c r="O233" s="476" t="str">
        <f t="shared" si="22"/>
        <v/>
      </c>
      <c r="P233" s="473"/>
    </row>
    <row r="234" spans="2:16" x14ac:dyDescent="0.3">
      <c r="B234" s="471">
        <f t="shared" si="23"/>
        <v>225</v>
      </c>
      <c r="C234" s="182"/>
      <c r="D234" s="94"/>
      <c r="E234" s="183"/>
      <c r="F234" s="183"/>
      <c r="G234" s="617">
        <f>Table13[[#This Row],[1st Engine Arrival Time]]-Table13[[#This Row],[ Dispatch Time]]</f>
        <v>0</v>
      </c>
      <c r="H234" s="184" t="str">
        <f t="shared" si="18"/>
        <v/>
      </c>
      <c r="I234" s="183"/>
      <c r="J234" s="617">
        <f t="shared" si="19"/>
        <v>0</v>
      </c>
      <c r="K234" s="184" t="str">
        <f t="shared" si="20"/>
        <v/>
      </c>
      <c r="L234" s="183"/>
      <c r="M234" s="617">
        <f>Table13[[#This Row],[Ladder/Service  Arrival Time]]-Table13[[#This Row],[ Dispatch Time]]</f>
        <v>0</v>
      </c>
      <c r="N234" s="184" t="str">
        <f t="shared" si="21"/>
        <v/>
      </c>
      <c r="O234" s="476" t="str">
        <f t="shared" si="22"/>
        <v/>
      </c>
      <c r="P234" s="473"/>
    </row>
    <row r="235" spans="2:16" x14ac:dyDescent="0.3">
      <c r="B235" s="471">
        <f t="shared" si="23"/>
        <v>226</v>
      </c>
      <c r="C235" s="182"/>
      <c r="D235" s="94"/>
      <c r="E235" s="183"/>
      <c r="F235" s="183"/>
      <c r="G235" s="617">
        <f>Table13[[#This Row],[1st Engine Arrival Time]]-Table13[[#This Row],[ Dispatch Time]]</f>
        <v>0</v>
      </c>
      <c r="H235" s="184" t="str">
        <f t="shared" si="18"/>
        <v/>
      </c>
      <c r="I235" s="183"/>
      <c r="J235" s="617">
        <f t="shared" si="19"/>
        <v>0</v>
      </c>
      <c r="K235" s="184" t="str">
        <f t="shared" si="20"/>
        <v/>
      </c>
      <c r="L235" s="183"/>
      <c r="M235" s="617">
        <f>Table13[[#This Row],[Ladder/Service  Arrival Time]]-Table13[[#This Row],[ Dispatch Time]]</f>
        <v>0</v>
      </c>
      <c r="N235" s="184" t="str">
        <f t="shared" si="21"/>
        <v/>
      </c>
      <c r="O235" s="476" t="str">
        <f t="shared" si="22"/>
        <v/>
      </c>
      <c r="P235" s="473"/>
    </row>
    <row r="236" spans="2:16" x14ac:dyDescent="0.3">
      <c r="B236" s="471">
        <f t="shared" si="23"/>
        <v>227</v>
      </c>
      <c r="C236" s="182"/>
      <c r="D236" s="94"/>
      <c r="E236" s="183"/>
      <c r="F236" s="183"/>
      <c r="G236" s="617">
        <f>Table13[[#This Row],[1st Engine Arrival Time]]-Table13[[#This Row],[ Dispatch Time]]</f>
        <v>0</v>
      </c>
      <c r="H236" s="184" t="str">
        <f t="shared" si="18"/>
        <v/>
      </c>
      <c r="I236" s="183"/>
      <c r="J236" s="617">
        <f t="shared" si="19"/>
        <v>0</v>
      </c>
      <c r="K236" s="184" t="str">
        <f t="shared" si="20"/>
        <v/>
      </c>
      <c r="L236" s="183"/>
      <c r="M236" s="617">
        <f>Table13[[#This Row],[Ladder/Service  Arrival Time]]-Table13[[#This Row],[ Dispatch Time]]</f>
        <v>0</v>
      </c>
      <c r="N236" s="184" t="str">
        <f t="shared" si="21"/>
        <v/>
      </c>
      <c r="O236" s="476" t="str">
        <f t="shared" si="22"/>
        <v/>
      </c>
      <c r="P236" s="473"/>
    </row>
    <row r="237" spans="2:16" x14ac:dyDescent="0.3">
      <c r="B237" s="471">
        <f t="shared" si="23"/>
        <v>228</v>
      </c>
      <c r="C237" s="182"/>
      <c r="D237" s="94"/>
      <c r="E237" s="183"/>
      <c r="F237" s="183"/>
      <c r="G237" s="617">
        <f>Table13[[#This Row],[1st Engine Arrival Time]]-Table13[[#This Row],[ Dispatch Time]]</f>
        <v>0</v>
      </c>
      <c r="H237" s="184" t="str">
        <f t="shared" si="18"/>
        <v/>
      </c>
      <c r="I237" s="183"/>
      <c r="J237" s="617">
        <f t="shared" si="19"/>
        <v>0</v>
      </c>
      <c r="K237" s="184" t="str">
        <f t="shared" si="20"/>
        <v/>
      </c>
      <c r="L237" s="183"/>
      <c r="M237" s="617">
        <f>Table13[[#This Row],[Ladder/Service  Arrival Time]]-Table13[[#This Row],[ Dispatch Time]]</f>
        <v>0</v>
      </c>
      <c r="N237" s="184" t="str">
        <f t="shared" si="21"/>
        <v/>
      </c>
      <c r="O237" s="476" t="str">
        <f t="shared" si="22"/>
        <v/>
      </c>
      <c r="P237" s="473"/>
    </row>
    <row r="238" spans="2:16" x14ac:dyDescent="0.3">
      <c r="B238" s="471">
        <f t="shared" si="23"/>
        <v>229</v>
      </c>
      <c r="C238" s="182"/>
      <c r="D238" s="94"/>
      <c r="E238" s="183"/>
      <c r="F238" s="183"/>
      <c r="G238" s="617">
        <f>Table13[[#This Row],[1st Engine Arrival Time]]-Table13[[#This Row],[ Dispatch Time]]</f>
        <v>0</v>
      </c>
      <c r="H238" s="184" t="str">
        <f t="shared" si="18"/>
        <v/>
      </c>
      <c r="I238" s="183"/>
      <c r="J238" s="617">
        <f t="shared" si="19"/>
        <v>0</v>
      </c>
      <c r="K238" s="184" t="str">
        <f t="shared" si="20"/>
        <v/>
      </c>
      <c r="L238" s="183"/>
      <c r="M238" s="617">
        <f>Table13[[#This Row],[Ladder/Service  Arrival Time]]-Table13[[#This Row],[ Dispatch Time]]</f>
        <v>0</v>
      </c>
      <c r="N238" s="184" t="str">
        <f t="shared" si="21"/>
        <v/>
      </c>
      <c r="O238" s="476" t="str">
        <f t="shared" si="22"/>
        <v/>
      </c>
      <c r="P238" s="473"/>
    </row>
    <row r="239" spans="2:16" x14ac:dyDescent="0.3">
      <c r="B239" s="471">
        <f t="shared" si="23"/>
        <v>230</v>
      </c>
      <c r="C239" s="182"/>
      <c r="D239" s="94"/>
      <c r="E239" s="183"/>
      <c r="F239" s="183"/>
      <c r="G239" s="617">
        <f>Table13[[#This Row],[1st Engine Arrival Time]]-Table13[[#This Row],[ Dispatch Time]]</f>
        <v>0</v>
      </c>
      <c r="H239" s="184" t="str">
        <f t="shared" si="18"/>
        <v/>
      </c>
      <c r="I239" s="183"/>
      <c r="J239" s="617">
        <f t="shared" si="19"/>
        <v>0</v>
      </c>
      <c r="K239" s="184" t="str">
        <f t="shared" si="20"/>
        <v/>
      </c>
      <c r="L239" s="183"/>
      <c r="M239" s="617">
        <f>Table13[[#This Row],[Ladder/Service  Arrival Time]]-Table13[[#This Row],[ Dispatch Time]]</f>
        <v>0</v>
      </c>
      <c r="N239" s="184" t="str">
        <f t="shared" si="21"/>
        <v/>
      </c>
      <c r="O239" s="476" t="str">
        <f t="shared" si="22"/>
        <v/>
      </c>
      <c r="P239" s="473"/>
    </row>
    <row r="240" spans="2:16" x14ac:dyDescent="0.3">
      <c r="B240" s="471">
        <f t="shared" si="23"/>
        <v>231</v>
      </c>
      <c r="C240" s="182"/>
      <c r="D240" s="94"/>
      <c r="E240" s="183"/>
      <c r="F240" s="183"/>
      <c r="G240" s="617">
        <f>Table13[[#This Row],[1st Engine Arrival Time]]-Table13[[#This Row],[ Dispatch Time]]</f>
        <v>0</v>
      </c>
      <c r="H240" s="184" t="str">
        <f t="shared" si="18"/>
        <v/>
      </c>
      <c r="I240" s="183"/>
      <c r="J240" s="617">
        <f t="shared" si="19"/>
        <v>0</v>
      </c>
      <c r="K240" s="184" t="str">
        <f t="shared" si="20"/>
        <v/>
      </c>
      <c r="L240" s="183"/>
      <c r="M240" s="617">
        <f>Table13[[#This Row],[Ladder/Service  Arrival Time]]-Table13[[#This Row],[ Dispatch Time]]</f>
        <v>0</v>
      </c>
      <c r="N240" s="184" t="str">
        <f t="shared" si="21"/>
        <v/>
      </c>
      <c r="O240" s="476" t="str">
        <f t="shared" si="22"/>
        <v/>
      </c>
      <c r="P240" s="473"/>
    </row>
    <row r="241" spans="2:16" x14ac:dyDescent="0.3">
      <c r="B241" s="471">
        <f t="shared" si="23"/>
        <v>232</v>
      </c>
      <c r="C241" s="182"/>
      <c r="D241" s="94"/>
      <c r="E241" s="183"/>
      <c r="F241" s="183"/>
      <c r="G241" s="617">
        <f>Table13[[#This Row],[1st Engine Arrival Time]]-Table13[[#This Row],[ Dispatch Time]]</f>
        <v>0</v>
      </c>
      <c r="H241" s="184" t="str">
        <f t="shared" si="18"/>
        <v/>
      </c>
      <c r="I241" s="183"/>
      <c r="J241" s="617">
        <f t="shared" si="19"/>
        <v>0</v>
      </c>
      <c r="K241" s="184" t="str">
        <f t="shared" si="20"/>
        <v/>
      </c>
      <c r="L241" s="183"/>
      <c r="M241" s="617">
        <f>Table13[[#This Row],[Ladder/Service  Arrival Time]]-Table13[[#This Row],[ Dispatch Time]]</f>
        <v>0</v>
      </c>
      <c r="N241" s="184" t="str">
        <f t="shared" si="21"/>
        <v/>
      </c>
      <c r="O241" s="476" t="str">
        <f t="shared" si="22"/>
        <v/>
      </c>
      <c r="P241" s="473"/>
    </row>
    <row r="242" spans="2:16" x14ac:dyDescent="0.3">
      <c r="B242" s="471">
        <f t="shared" si="23"/>
        <v>233</v>
      </c>
      <c r="C242" s="182"/>
      <c r="D242" s="94"/>
      <c r="E242" s="183"/>
      <c r="F242" s="183"/>
      <c r="G242" s="617">
        <f>Table13[[#This Row],[1st Engine Arrival Time]]-Table13[[#This Row],[ Dispatch Time]]</f>
        <v>0</v>
      </c>
      <c r="H242" s="184" t="str">
        <f t="shared" si="18"/>
        <v/>
      </c>
      <c r="I242" s="183"/>
      <c r="J242" s="617">
        <f t="shared" si="19"/>
        <v>0</v>
      </c>
      <c r="K242" s="184" t="str">
        <f t="shared" si="20"/>
        <v/>
      </c>
      <c r="L242" s="183"/>
      <c r="M242" s="617">
        <f>Table13[[#This Row],[Ladder/Service  Arrival Time]]-Table13[[#This Row],[ Dispatch Time]]</f>
        <v>0</v>
      </c>
      <c r="N242" s="184" t="str">
        <f t="shared" si="21"/>
        <v/>
      </c>
      <c r="O242" s="476" t="str">
        <f t="shared" si="22"/>
        <v/>
      </c>
      <c r="P242" s="473"/>
    </row>
    <row r="243" spans="2:16" x14ac:dyDescent="0.3">
      <c r="B243" s="471">
        <f t="shared" si="23"/>
        <v>234</v>
      </c>
      <c r="C243" s="182"/>
      <c r="D243" s="94"/>
      <c r="E243" s="183"/>
      <c r="F243" s="183"/>
      <c r="G243" s="617">
        <f>Table13[[#This Row],[1st Engine Arrival Time]]-Table13[[#This Row],[ Dispatch Time]]</f>
        <v>0</v>
      </c>
      <c r="H243" s="184" t="str">
        <f t="shared" si="18"/>
        <v/>
      </c>
      <c r="I243" s="183"/>
      <c r="J243" s="617">
        <f t="shared" si="19"/>
        <v>0</v>
      </c>
      <c r="K243" s="184" t="str">
        <f t="shared" si="20"/>
        <v/>
      </c>
      <c r="L243" s="183"/>
      <c r="M243" s="617">
        <f>Table13[[#This Row],[Ladder/Service  Arrival Time]]-Table13[[#This Row],[ Dispatch Time]]</f>
        <v>0</v>
      </c>
      <c r="N243" s="184" t="str">
        <f t="shared" si="21"/>
        <v/>
      </c>
      <c r="O243" s="476" t="str">
        <f t="shared" si="22"/>
        <v/>
      </c>
      <c r="P243" s="473"/>
    </row>
    <row r="244" spans="2:16" x14ac:dyDescent="0.3">
      <c r="B244" s="471">
        <f t="shared" si="23"/>
        <v>235</v>
      </c>
      <c r="C244" s="182"/>
      <c r="D244" s="94"/>
      <c r="E244" s="183"/>
      <c r="F244" s="183"/>
      <c r="G244" s="617">
        <f>Table13[[#This Row],[1st Engine Arrival Time]]-Table13[[#This Row],[ Dispatch Time]]</f>
        <v>0</v>
      </c>
      <c r="H244" s="184" t="str">
        <f t="shared" si="18"/>
        <v/>
      </c>
      <c r="I244" s="183"/>
      <c r="J244" s="617">
        <f t="shared" si="19"/>
        <v>0</v>
      </c>
      <c r="K244" s="184" t="str">
        <f t="shared" si="20"/>
        <v/>
      </c>
      <c r="L244" s="183"/>
      <c r="M244" s="617">
        <f>Table13[[#This Row],[Ladder/Service  Arrival Time]]-Table13[[#This Row],[ Dispatch Time]]</f>
        <v>0</v>
      </c>
      <c r="N244" s="184" t="str">
        <f t="shared" si="21"/>
        <v/>
      </c>
      <c r="O244" s="476" t="str">
        <f t="shared" si="22"/>
        <v/>
      </c>
      <c r="P244" s="473"/>
    </row>
    <row r="245" spans="2:16" x14ac:dyDescent="0.3">
      <c r="B245" s="471">
        <f t="shared" si="23"/>
        <v>236</v>
      </c>
      <c r="C245" s="182"/>
      <c r="D245" s="94"/>
      <c r="E245" s="183"/>
      <c r="F245" s="183"/>
      <c r="G245" s="617">
        <f>Table13[[#This Row],[1st Engine Arrival Time]]-Table13[[#This Row],[ Dispatch Time]]</f>
        <v>0</v>
      </c>
      <c r="H245" s="184" t="str">
        <f t="shared" si="18"/>
        <v/>
      </c>
      <c r="I245" s="183"/>
      <c r="J245" s="617">
        <f t="shared" si="19"/>
        <v>0</v>
      </c>
      <c r="K245" s="184" t="str">
        <f t="shared" si="20"/>
        <v/>
      </c>
      <c r="L245" s="183"/>
      <c r="M245" s="617">
        <f>Table13[[#This Row],[Ladder/Service  Arrival Time]]-Table13[[#This Row],[ Dispatch Time]]</f>
        <v>0</v>
      </c>
      <c r="N245" s="184" t="str">
        <f t="shared" si="21"/>
        <v/>
      </c>
      <c r="O245" s="476" t="str">
        <f t="shared" si="22"/>
        <v/>
      </c>
      <c r="P245" s="473"/>
    </row>
    <row r="246" spans="2:16" x14ac:dyDescent="0.3">
      <c r="B246" s="471">
        <f t="shared" si="23"/>
        <v>237</v>
      </c>
      <c r="C246" s="182"/>
      <c r="D246" s="94"/>
      <c r="E246" s="183"/>
      <c r="F246" s="183"/>
      <c r="G246" s="617">
        <f>Table13[[#This Row],[1st Engine Arrival Time]]-Table13[[#This Row],[ Dispatch Time]]</f>
        <v>0</v>
      </c>
      <c r="H246" s="184" t="str">
        <f t="shared" si="18"/>
        <v/>
      </c>
      <c r="I246" s="183"/>
      <c r="J246" s="617">
        <f t="shared" si="19"/>
        <v>0</v>
      </c>
      <c r="K246" s="184" t="str">
        <f t="shared" si="20"/>
        <v/>
      </c>
      <c r="L246" s="183"/>
      <c r="M246" s="617">
        <f>Table13[[#This Row],[Ladder/Service  Arrival Time]]-Table13[[#This Row],[ Dispatch Time]]</f>
        <v>0</v>
      </c>
      <c r="N246" s="184" t="str">
        <f t="shared" si="21"/>
        <v/>
      </c>
      <c r="O246" s="476" t="str">
        <f t="shared" si="22"/>
        <v/>
      </c>
      <c r="P246" s="473"/>
    </row>
    <row r="247" spans="2:16" x14ac:dyDescent="0.3">
      <c r="B247" s="471">
        <f t="shared" si="23"/>
        <v>238</v>
      </c>
      <c r="C247" s="182"/>
      <c r="D247" s="94"/>
      <c r="E247" s="183"/>
      <c r="F247" s="183"/>
      <c r="G247" s="617">
        <f>Table13[[#This Row],[1st Engine Arrival Time]]-Table13[[#This Row],[ Dispatch Time]]</f>
        <v>0</v>
      </c>
      <c r="H247" s="184" t="str">
        <f t="shared" si="18"/>
        <v/>
      </c>
      <c r="I247" s="183"/>
      <c r="J247" s="617">
        <f t="shared" si="19"/>
        <v>0</v>
      </c>
      <c r="K247" s="184" t="str">
        <f t="shared" si="20"/>
        <v/>
      </c>
      <c r="L247" s="183"/>
      <c r="M247" s="617">
        <f>Table13[[#This Row],[Ladder/Service  Arrival Time]]-Table13[[#This Row],[ Dispatch Time]]</f>
        <v>0</v>
      </c>
      <c r="N247" s="184" t="str">
        <f t="shared" si="21"/>
        <v/>
      </c>
      <c r="O247" s="476" t="str">
        <f t="shared" si="22"/>
        <v/>
      </c>
      <c r="P247" s="473"/>
    </row>
    <row r="248" spans="2:16" x14ac:dyDescent="0.3">
      <c r="B248" s="471">
        <f t="shared" si="23"/>
        <v>239</v>
      </c>
      <c r="C248" s="182"/>
      <c r="D248" s="94"/>
      <c r="E248" s="183"/>
      <c r="F248" s="183"/>
      <c r="G248" s="617">
        <f>Table13[[#This Row],[1st Engine Arrival Time]]-Table13[[#This Row],[ Dispatch Time]]</f>
        <v>0</v>
      </c>
      <c r="H248" s="184" t="str">
        <f t="shared" si="18"/>
        <v/>
      </c>
      <c r="I248" s="183"/>
      <c r="J248" s="617">
        <f t="shared" si="19"/>
        <v>0</v>
      </c>
      <c r="K248" s="184" t="str">
        <f t="shared" si="20"/>
        <v/>
      </c>
      <c r="L248" s="183"/>
      <c r="M248" s="617">
        <f>Table13[[#This Row],[Ladder/Service  Arrival Time]]-Table13[[#This Row],[ Dispatch Time]]</f>
        <v>0</v>
      </c>
      <c r="N248" s="184" t="str">
        <f t="shared" si="21"/>
        <v/>
      </c>
      <c r="O248" s="476" t="str">
        <f t="shared" si="22"/>
        <v/>
      </c>
      <c r="P248" s="473"/>
    </row>
    <row r="249" spans="2:16" x14ac:dyDescent="0.3">
      <c r="B249" s="471">
        <f t="shared" si="23"/>
        <v>240</v>
      </c>
      <c r="C249" s="182"/>
      <c r="D249" s="94"/>
      <c r="E249" s="183"/>
      <c r="F249" s="183"/>
      <c r="G249" s="617">
        <f>Table13[[#This Row],[1st Engine Arrival Time]]-Table13[[#This Row],[ Dispatch Time]]</f>
        <v>0</v>
      </c>
      <c r="H249" s="184" t="str">
        <f t="shared" si="18"/>
        <v/>
      </c>
      <c r="I249" s="183"/>
      <c r="J249" s="617">
        <f t="shared" si="19"/>
        <v>0</v>
      </c>
      <c r="K249" s="184" t="str">
        <f t="shared" si="20"/>
        <v/>
      </c>
      <c r="L249" s="183"/>
      <c r="M249" s="617">
        <f>Table13[[#This Row],[Ladder/Service  Arrival Time]]-Table13[[#This Row],[ Dispatch Time]]</f>
        <v>0</v>
      </c>
      <c r="N249" s="184" t="str">
        <f t="shared" si="21"/>
        <v/>
      </c>
      <c r="O249" s="476" t="str">
        <f t="shared" si="22"/>
        <v/>
      </c>
      <c r="P249" s="473"/>
    </row>
    <row r="250" spans="2:16" x14ac:dyDescent="0.3">
      <c r="B250" s="471">
        <f t="shared" si="23"/>
        <v>241</v>
      </c>
      <c r="C250" s="182"/>
      <c r="D250" s="94"/>
      <c r="E250" s="183"/>
      <c r="F250" s="183"/>
      <c r="G250" s="617">
        <f>Table13[[#This Row],[1st Engine Arrival Time]]-Table13[[#This Row],[ Dispatch Time]]</f>
        <v>0</v>
      </c>
      <c r="H250" s="184" t="str">
        <f t="shared" si="18"/>
        <v/>
      </c>
      <c r="I250" s="183"/>
      <c r="J250" s="617">
        <f t="shared" si="19"/>
        <v>0</v>
      </c>
      <c r="K250" s="184" t="str">
        <f t="shared" si="20"/>
        <v/>
      </c>
      <c r="L250" s="183"/>
      <c r="M250" s="617">
        <f>Table13[[#This Row],[Ladder/Service  Arrival Time]]-Table13[[#This Row],[ Dispatch Time]]</f>
        <v>0</v>
      </c>
      <c r="N250" s="184" t="str">
        <f t="shared" si="21"/>
        <v/>
      </c>
      <c r="O250" s="476" t="str">
        <f t="shared" si="22"/>
        <v/>
      </c>
      <c r="P250" s="473"/>
    </row>
    <row r="251" spans="2:16" x14ac:dyDescent="0.3">
      <c r="B251" s="471">
        <f t="shared" si="23"/>
        <v>242</v>
      </c>
      <c r="C251" s="182"/>
      <c r="D251" s="94"/>
      <c r="E251" s="183"/>
      <c r="F251" s="183"/>
      <c r="G251" s="617">
        <f>Table13[[#This Row],[1st Engine Arrival Time]]-Table13[[#This Row],[ Dispatch Time]]</f>
        <v>0</v>
      </c>
      <c r="H251" s="184" t="str">
        <f t="shared" si="18"/>
        <v/>
      </c>
      <c r="I251" s="183"/>
      <c r="J251" s="617">
        <f t="shared" si="19"/>
        <v>0</v>
      </c>
      <c r="K251" s="184" t="str">
        <f t="shared" si="20"/>
        <v/>
      </c>
      <c r="L251" s="183"/>
      <c r="M251" s="617">
        <f>Table13[[#This Row],[Ladder/Service  Arrival Time]]-Table13[[#This Row],[ Dispatch Time]]</f>
        <v>0</v>
      </c>
      <c r="N251" s="184" t="str">
        <f t="shared" si="21"/>
        <v/>
      </c>
      <c r="O251" s="476" t="str">
        <f t="shared" si="22"/>
        <v/>
      </c>
      <c r="P251" s="473"/>
    </row>
    <row r="252" spans="2:16" x14ac:dyDescent="0.3">
      <c r="B252" s="471">
        <f t="shared" si="23"/>
        <v>243</v>
      </c>
      <c r="C252" s="182"/>
      <c r="D252" s="94"/>
      <c r="E252" s="183"/>
      <c r="F252" s="183"/>
      <c r="G252" s="617">
        <f>Table13[[#This Row],[1st Engine Arrival Time]]-Table13[[#This Row],[ Dispatch Time]]</f>
        <v>0</v>
      </c>
      <c r="H252" s="184" t="str">
        <f t="shared" si="18"/>
        <v/>
      </c>
      <c r="I252" s="183"/>
      <c r="J252" s="617">
        <f t="shared" si="19"/>
        <v>0</v>
      </c>
      <c r="K252" s="184" t="str">
        <f t="shared" si="20"/>
        <v/>
      </c>
      <c r="L252" s="183"/>
      <c r="M252" s="617">
        <f>Table13[[#This Row],[Ladder/Service  Arrival Time]]-Table13[[#This Row],[ Dispatch Time]]</f>
        <v>0</v>
      </c>
      <c r="N252" s="184" t="str">
        <f t="shared" si="21"/>
        <v/>
      </c>
      <c r="O252" s="476" t="str">
        <f t="shared" si="22"/>
        <v/>
      </c>
      <c r="P252" s="473"/>
    </row>
    <row r="253" spans="2:16" x14ac:dyDescent="0.3">
      <c r="B253" s="471">
        <f t="shared" si="23"/>
        <v>244</v>
      </c>
      <c r="C253" s="182"/>
      <c r="D253" s="94"/>
      <c r="E253" s="183"/>
      <c r="F253" s="183"/>
      <c r="G253" s="617">
        <f>Table13[[#This Row],[1st Engine Arrival Time]]-Table13[[#This Row],[ Dispatch Time]]</f>
        <v>0</v>
      </c>
      <c r="H253" s="184" t="str">
        <f t="shared" si="18"/>
        <v/>
      </c>
      <c r="I253" s="183"/>
      <c r="J253" s="617">
        <f t="shared" si="19"/>
        <v>0</v>
      </c>
      <c r="K253" s="184" t="str">
        <f t="shared" si="20"/>
        <v/>
      </c>
      <c r="L253" s="183"/>
      <c r="M253" s="617">
        <f>Table13[[#This Row],[Ladder/Service  Arrival Time]]-Table13[[#This Row],[ Dispatch Time]]</f>
        <v>0</v>
      </c>
      <c r="N253" s="184" t="str">
        <f t="shared" si="21"/>
        <v/>
      </c>
      <c r="O253" s="476" t="str">
        <f t="shared" si="22"/>
        <v/>
      </c>
      <c r="P253" s="473"/>
    </row>
    <row r="254" spans="2:16" x14ac:dyDescent="0.3">
      <c r="B254" s="471">
        <f t="shared" si="23"/>
        <v>245</v>
      </c>
      <c r="C254" s="182"/>
      <c r="D254" s="94"/>
      <c r="E254" s="183"/>
      <c r="F254" s="183"/>
      <c r="G254" s="617">
        <f>Table13[[#This Row],[1st Engine Arrival Time]]-Table13[[#This Row],[ Dispatch Time]]</f>
        <v>0</v>
      </c>
      <c r="H254" s="184" t="str">
        <f t="shared" si="18"/>
        <v/>
      </c>
      <c r="I254" s="183"/>
      <c r="J254" s="617">
        <f t="shared" si="19"/>
        <v>0</v>
      </c>
      <c r="K254" s="184" t="str">
        <f t="shared" si="20"/>
        <v/>
      </c>
      <c r="L254" s="183"/>
      <c r="M254" s="617">
        <f>Table13[[#This Row],[Ladder/Service  Arrival Time]]-Table13[[#This Row],[ Dispatch Time]]</f>
        <v>0</v>
      </c>
      <c r="N254" s="184" t="str">
        <f t="shared" si="21"/>
        <v/>
      </c>
      <c r="O254" s="476" t="str">
        <f t="shared" si="22"/>
        <v/>
      </c>
      <c r="P254" s="473"/>
    </row>
    <row r="255" spans="2:16" x14ac:dyDescent="0.3">
      <c r="B255" s="471">
        <f t="shared" si="23"/>
        <v>246</v>
      </c>
      <c r="C255" s="182"/>
      <c r="D255" s="94"/>
      <c r="E255" s="183"/>
      <c r="F255" s="183"/>
      <c r="G255" s="617">
        <f>Table13[[#This Row],[1st Engine Arrival Time]]-Table13[[#This Row],[ Dispatch Time]]</f>
        <v>0</v>
      </c>
      <c r="H255" s="184" t="str">
        <f t="shared" si="18"/>
        <v/>
      </c>
      <c r="I255" s="183"/>
      <c r="J255" s="617">
        <f t="shared" si="19"/>
        <v>0</v>
      </c>
      <c r="K255" s="184" t="str">
        <f t="shared" si="20"/>
        <v/>
      </c>
      <c r="L255" s="183"/>
      <c r="M255" s="617">
        <f>Table13[[#This Row],[Ladder/Service  Arrival Time]]-Table13[[#This Row],[ Dispatch Time]]</f>
        <v>0</v>
      </c>
      <c r="N255" s="184" t="str">
        <f t="shared" si="21"/>
        <v/>
      </c>
      <c r="O255" s="476" t="str">
        <f t="shared" si="22"/>
        <v/>
      </c>
      <c r="P255" s="473"/>
    </row>
    <row r="256" spans="2:16" x14ac:dyDescent="0.3">
      <c r="B256" s="471">
        <f t="shared" si="23"/>
        <v>247</v>
      </c>
      <c r="C256" s="182"/>
      <c r="D256" s="94"/>
      <c r="E256" s="183"/>
      <c r="F256" s="183"/>
      <c r="G256" s="617">
        <f>Table13[[#This Row],[1st Engine Arrival Time]]-Table13[[#This Row],[ Dispatch Time]]</f>
        <v>0</v>
      </c>
      <c r="H256" s="184" t="str">
        <f t="shared" si="18"/>
        <v/>
      </c>
      <c r="I256" s="183"/>
      <c r="J256" s="617">
        <f t="shared" si="19"/>
        <v>0</v>
      </c>
      <c r="K256" s="184" t="str">
        <f t="shared" si="20"/>
        <v/>
      </c>
      <c r="L256" s="183"/>
      <c r="M256" s="617">
        <f>Table13[[#This Row],[Ladder/Service  Arrival Time]]-Table13[[#This Row],[ Dispatch Time]]</f>
        <v>0</v>
      </c>
      <c r="N256" s="184" t="str">
        <f t="shared" si="21"/>
        <v/>
      </c>
      <c r="O256" s="476" t="str">
        <f t="shared" si="22"/>
        <v/>
      </c>
      <c r="P256" s="473"/>
    </row>
    <row r="257" spans="2:16" x14ac:dyDescent="0.3">
      <c r="B257" s="471">
        <f t="shared" si="23"/>
        <v>248</v>
      </c>
      <c r="C257" s="182"/>
      <c r="D257" s="94"/>
      <c r="E257" s="183"/>
      <c r="F257" s="183"/>
      <c r="G257" s="617">
        <f>Table13[[#This Row],[1st Engine Arrival Time]]-Table13[[#This Row],[ Dispatch Time]]</f>
        <v>0</v>
      </c>
      <c r="H257" s="184" t="str">
        <f t="shared" si="18"/>
        <v/>
      </c>
      <c r="I257" s="183"/>
      <c r="J257" s="617">
        <f t="shared" si="19"/>
        <v>0</v>
      </c>
      <c r="K257" s="184" t="str">
        <f t="shared" si="20"/>
        <v/>
      </c>
      <c r="L257" s="183"/>
      <c r="M257" s="617">
        <f>Table13[[#This Row],[Ladder/Service  Arrival Time]]-Table13[[#This Row],[ Dispatch Time]]</f>
        <v>0</v>
      </c>
      <c r="N257" s="184" t="str">
        <f t="shared" si="21"/>
        <v/>
      </c>
      <c r="O257" s="476" t="str">
        <f t="shared" si="22"/>
        <v/>
      </c>
      <c r="P257" s="473"/>
    </row>
    <row r="258" spans="2:16" x14ac:dyDescent="0.3">
      <c r="B258" s="471">
        <f t="shared" si="23"/>
        <v>249</v>
      </c>
      <c r="C258" s="182"/>
      <c r="D258" s="94"/>
      <c r="E258" s="183"/>
      <c r="F258" s="183"/>
      <c r="G258" s="617">
        <f>Table13[[#This Row],[1st Engine Arrival Time]]-Table13[[#This Row],[ Dispatch Time]]</f>
        <v>0</v>
      </c>
      <c r="H258" s="184" t="str">
        <f t="shared" si="18"/>
        <v/>
      </c>
      <c r="I258" s="183"/>
      <c r="J258" s="617">
        <f t="shared" si="19"/>
        <v>0</v>
      </c>
      <c r="K258" s="184" t="str">
        <f t="shared" si="20"/>
        <v/>
      </c>
      <c r="L258" s="183"/>
      <c r="M258" s="617">
        <f>Table13[[#This Row],[Ladder/Service  Arrival Time]]-Table13[[#This Row],[ Dispatch Time]]</f>
        <v>0</v>
      </c>
      <c r="N258" s="184" t="str">
        <f t="shared" si="21"/>
        <v/>
      </c>
      <c r="O258" s="476" t="str">
        <f t="shared" si="22"/>
        <v/>
      </c>
      <c r="P258" s="473"/>
    </row>
    <row r="259" spans="2:16" x14ac:dyDescent="0.3">
      <c r="B259" s="471">
        <f t="shared" si="23"/>
        <v>250</v>
      </c>
      <c r="C259" s="182"/>
      <c r="D259" s="94"/>
      <c r="E259" s="183"/>
      <c r="F259" s="183"/>
      <c r="G259" s="617">
        <f>Table13[[#This Row],[1st Engine Arrival Time]]-Table13[[#This Row],[ Dispatch Time]]</f>
        <v>0</v>
      </c>
      <c r="H259" s="184" t="str">
        <f t="shared" si="18"/>
        <v/>
      </c>
      <c r="I259" s="183"/>
      <c r="J259" s="617">
        <f t="shared" si="19"/>
        <v>0</v>
      </c>
      <c r="K259" s="184" t="str">
        <f t="shared" si="20"/>
        <v/>
      </c>
      <c r="L259" s="183"/>
      <c r="M259" s="617">
        <f>Table13[[#This Row],[Ladder/Service  Arrival Time]]-Table13[[#This Row],[ Dispatch Time]]</f>
        <v>0</v>
      </c>
      <c r="N259" s="184" t="str">
        <f t="shared" si="21"/>
        <v/>
      </c>
      <c r="O259" s="476" t="str">
        <f t="shared" si="22"/>
        <v/>
      </c>
      <c r="P259" s="473"/>
    </row>
    <row r="260" spans="2:16" x14ac:dyDescent="0.3">
      <c r="B260" s="471">
        <f t="shared" si="23"/>
        <v>251</v>
      </c>
      <c r="C260" s="182"/>
      <c r="D260" s="94"/>
      <c r="E260" s="183"/>
      <c r="F260" s="183"/>
      <c r="G260" s="617">
        <f>Table13[[#This Row],[1st Engine Arrival Time]]-Table13[[#This Row],[ Dispatch Time]]</f>
        <v>0</v>
      </c>
      <c r="H260" s="184" t="str">
        <f t="shared" si="18"/>
        <v/>
      </c>
      <c r="I260" s="183"/>
      <c r="J260" s="617">
        <f t="shared" si="19"/>
        <v>0</v>
      </c>
      <c r="K260" s="184" t="str">
        <f t="shared" si="20"/>
        <v/>
      </c>
      <c r="L260" s="183"/>
      <c r="M260" s="617">
        <f>Table13[[#This Row],[Ladder/Service  Arrival Time]]-Table13[[#This Row],[ Dispatch Time]]</f>
        <v>0</v>
      </c>
      <c r="N260" s="184" t="str">
        <f t="shared" si="21"/>
        <v/>
      </c>
      <c r="O260" s="476" t="str">
        <f t="shared" si="22"/>
        <v/>
      </c>
      <c r="P260" s="473"/>
    </row>
    <row r="261" spans="2:16" x14ac:dyDescent="0.3">
      <c r="B261" s="471">
        <f t="shared" si="23"/>
        <v>252</v>
      </c>
      <c r="C261" s="182"/>
      <c r="D261" s="94"/>
      <c r="E261" s="183"/>
      <c r="F261" s="183"/>
      <c r="G261" s="617">
        <f>Table13[[#This Row],[1st Engine Arrival Time]]-Table13[[#This Row],[ Dispatch Time]]</f>
        <v>0</v>
      </c>
      <c r="H261" s="184" t="str">
        <f t="shared" si="18"/>
        <v/>
      </c>
      <c r="I261" s="183"/>
      <c r="J261" s="617">
        <f t="shared" si="19"/>
        <v>0</v>
      </c>
      <c r="K261" s="184" t="str">
        <f t="shared" si="20"/>
        <v/>
      </c>
      <c r="L261" s="183"/>
      <c r="M261" s="617">
        <f>Table13[[#This Row],[Ladder/Service  Arrival Time]]-Table13[[#This Row],[ Dispatch Time]]</f>
        <v>0</v>
      </c>
      <c r="N261" s="184" t="str">
        <f t="shared" si="21"/>
        <v/>
      </c>
      <c r="O261" s="476" t="str">
        <f t="shared" si="22"/>
        <v/>
      </c>
      <c r="P261" s="473"/>
    </row>
    <row r="262" spans="2:16" x14ac:dyDescent="0.3">
      <c r="B262" s="471">
        <f t="shared" si="23"/>
        <v>253</v>
      </c>
      <c r="C262" s="182"/>
      <c r="D262" s="94"/>
      <c r="E262" s="183"/>
      <c r="F262" s="183"/>
      <c r="G262" s="617">
        <f>Table13[[#This Row],[1st Engine Arrival Time]]-Table13[[#This Row],[ Dispatch Time]]</f>
        <v>0</v>
      </c>
      <c r="H262" s="184" t="str">
        <f t="shared" si="18"/>
        <v/>
      </c>
      <c r="I262" s="183"/>
      <c r="J262" s="617">
        <f t="shared" si="19"/>
        <v>0</v>
      </c>
      <c r="K262" s="184" t="str">
        <f t="shared" si="20"/>
        <v/>
      </c>
      <c r="L262" s="183"/>
      <c r="M262" s="617">
        <f>Table13[[#This Row],[Ladder/Service  Arrival Time]]-Table13[[#This Row],[ Dispatch Time]]</f>
        <v>0</v>
      </c>
      <c r="N262" s="184" t="str">
        <f t="shared" si="21"/>
        <v/>
      </c>
      <c r="O262" s="476" t="str">
        <f t="shared" si="22"/>
        <v/>
      </c>
      <c r="P262" s="473"/>
    </row>
    <row r="263" spans="2:16" x14ac:dyDescent="0.3">
      <c r="B263" s="471">
        <f t="shared" si="23"/>
        <v>254</v>
      </c>
      <c r="C263" s="182"/>
      <c r="D263" s="94"/>
      <c r="E263" s="183"/>
      <c r="F263" s="183"/>
      <c r="G263" s="617">
        <f>Table13[[#This Row],[1st Engine Arrival Time]]-Table13[[#This Row],[ Dispatch Time]]</f>
        <v>0</v>
      </c>
      <c r="H263" s="184" t="str">
        <f t="shared" si="18"/>
        <v/>
      </c>
      <c r="I263" s="183"/>
      <c r="J263" s="617">
        <f t="shared" si="19"/>
        <v>0</v>
      </c>
      <c r="K263" s="184" t="str">
        <f t="shared" si="20"/>
        <v/>
      </c>
      <c r="L263" s="183"/>
      <c r="M263" s="617">
        <f>Table13[[#This Row],[Ladder/Service  Arrival Time]]-Table13[[#This Row],[ Dispatch Time]]</f>
        <v>0</v>
      </c>
      <c r="N263" s="184" t="str">
        <f t="shared" si="21"/>
        <v/>
      </c>
      <c r="O263" s="476" t="str">
        <f t="shared" si="22"/>
        <v/>
      </c>
      <c r="P263" s="473"/>
    </row>
    <row r="264" spans="2:16" x14ac:dyDescent="0.3">
      <c r="B264" s="471">
        <f t="shared" si="23"/>
        <v>255</v>
      </c>
      <c r="C264" s="182"/>
      <c r="D264" s="94"/>
      <c r="E264" s="183"/>
      <c r="F264" s="183"/>
      <c r="G264" s="617">
        <f>Table13[[#This Row],[1st Engine Arrival Time]]-Table13[[#This Row],[ Dispatch Time]]</f>
        <v>0</v>
      </c>
      <c r="H264" s="184" t="str">
        <f t="shared" si="18"/>
        <v/>
      </c>
      <c r="I264" s="183"/>
      <c r="J264" s="617">
        <f t="shared" si="19"/>
        <v>0</v>
      </c>
      <c r="K264" s="184" t="str">
        <f t="shared" si="20"/>
        <v/>
      </c>
      <c r="L264" s="183"/>
      <c r="M264" s="617">
        <f>Table13[[#This Row],[Ladder/Service  Arrival Time]]-Table13[[#This Row],[ Dispatch Time]]</f>
        <v>0</v>
      </c>
      <c r="N264" s="184" t="str">
        <f t="shared" si="21"/>
        <v/>
      </c>
      <c r="O264" s="476" t="str">
        <f t="shared" si="22"/>
        <v/>
      </c>
      <c r="P264" s="473"/>
    </row>
    <row r="265" spans="2:16" x14ac:dyDescent="0.3">
      <c r="B265" s="471">
        <f t="shared" si="23"/>
        <v>256</v>
      </c>
      <c r="C265" s="182"/>
      <c r="D265" s="94"/>
      <c r="E265" s="183"/>
      <c r="F265" s="183"/>
      <c r="G265" s="617">
        <f>Table13[[#This Row],[1st Engine Arrival Time]]-Table13[[#This Row],[ Dispatch Time]]</f>
        <v>0</v>
      </c>
      <c r="H265" s="184" t="str">
        <f t="shared" si="18"/>
        <v/>
      </c>
      <c r="I265" s="183"/>
      <c r="J265" s="617">
        <f t="shared" si="19"/>
        <v>0</v>
      </c>
      <c r="K265" s="184" t="str">
        <f t="shared" si="20"/>
        <v/>
      </c>
      <c r="L265" s="183"/>
      <c r="M265" s="617">
        <f>Table13[[#This Row],[Ladder/Service  Arrival Time]]-Table13[[#This Row],[ Dispatch Time]]</f>
        <v>0</v>
      </c>
      <c r="N265" s="184" t="str">
        <f t="shared" si="21"/>
        <v/>
      </c>
      <c r="O265" s="476" t="str">
        <f t="shared" si="22"/>
        <v/>
      </c>
      <c r="P265" s="473"/>
    </row>
    <row r="266" spans="2:16" x14ac:dyDescent="0.3">
      <c r="B266" s="471">
        <f t="shared" si="23"/>
        <v>257</v>
      </c>
      <c r="C266" s="182"/>
      <c r="D266" s="94"/>
      <c r="E266" s="183"/>
      <c r="F266" s="183"/>
      <c r="G266" s="617">
        <f>Table13[[#This Row],[1st Engine Arrival Time]]-Table13[[#This Row],[ Dispatch Time]]</f>
        <v>0</v>
      </c>
      <c r="H266" s="184" t="str">
        <f t="shared" ref="H266:H310" si="24">IF(ISBLANK(E266),"",IF(G266&lt;$Q$10,"Yes","No"))</f>
        <v/>
      </c>
      <c r="I266" s="183"/>
      <c r="J266" s="617">
        <f t="shared" ref="J266:J310" si="25">I266-E266</f>
        <v>0</v>
      </c>
      <c r="K266" s="184" t="str">
        <f t="shared" ref="K266:K310" si="26">IF(ISBLANK(E266),"",IF(J266&lt;$R$10,"Yes","No"))</f>
        <v/>
      </c>
      <c r="L266" s="183"/>
      <c r="M266" s="617">
        <f>Table13[[#This Row],[Ladder/Service  Arrival Time]]-Table13[[#This Row],[ Dispatch Time]]</f>
        <v>0</v>
      </c>
      <c r="N266" s="184" t="str">
        <f t="shared" ref="N266:N310" si="27">IF(ISBLANK(E266),"",IF(M266&lt;$R$10,"Yes","No"))</f>
        <v/>
      </c>
      <c r="O266" s="476" t="str">
        <f t="shared" ref="O266:O310" si="28">IF(ISBLANK(E266),"",IF(AND(K266=$Q$11,N266=$Q$11),"Yes","No"))</f>
        <v/>
      </c>
      <c r="P266" s="473"/>
    </row>
    <row r="267" spans="2:16" x14ac:dyDescent="0.3">
      <c r="B267" s="471">
        <f t="shared" si="23"/>
        <v>258</v>
      </c>
      <c r="C267" s="182"/>
      <c r="D267" s="94"/>
      <c r="E267" s="183"/>
      <c r="F267" s="183"/>
      <c r="G267" s="617">
        <f>Table13[[#This Row],[1st Engine Arrival Time]]-Table13[[#This Row],[ Dispatch Time]]</f>
        <v>0</v>
      </c>
      <c r="H267" s="184" t="str">
        <f t="shared" si="24"/>
        <v/>
      </c>
      <c r="I267" s="183"/>
      <c r="J267" s="617">
        <f t="shared" si="25"/>
        <v>0</v>
      </c>
      <c r="K267" s="184" t="str">
        <f t="shared" si="26"/>
        <v/>
      </c>
      <c r="L267" s="183"/>
      <c r="M267" s="617">
        <f>Table13[[#This Row],[Ladder/Service  Arrival Time]]-Table13[[#This Row],[ Dispatch Time]]</f>
        <v>0</v>
      </c>
      <c r="N267" s="184" t="str">
        <f t="shared" si="27"/>
        <v/>
      </c>
      <c r="O267" s="476" t="str">
        <f t="shared" si="28"/>
        <v/>
      </c>
      <c r="P267" s="473"/>
    </row>
    <row r="268" spans="2:16" x14ac:dyDescent="0.3">
      <c r="B268" s="471">
        <f t="shared" ref="B268:B310" si="29">B267+1</f>
        <v>259</v>
      </c>
      <c r="C268" s="182"/>
      <c r="D268" s="94"/>
      <c r="E268" s="183"/>
      <c r="F268" s="183"/>
      <c r="G268" s="617">
        <f>Table13[[#This Row],[1st Engine Arrival Time]]-Table13[[#This Row],[ Dispatch Time]]</f>
        <v>0</v>
      </c>
      <c r="H268" s="184" t="str">
        <f t="shared" si="24"/>
        <v/>
      </c>
      <c r="I268" s="183"/>
      <c r="J268" s="617">
        <f t="shared" si="25"/>
        <v>0</v>
      </c>
      <c r="K268" s="184" t="str">
        <f t="shared" si="26"/>
        <v/>
      </c>
      <c r="L268" s="183"/>
      <c r="M268" s="617">
        <f>Table13[[#This Row],[Ladder/Service  Arrival Time]]-Table13[[#This Row],[ Dispatch Time]]</f>
        <v>0</v>
      </c>
      <c r="N268" s="184" t="str">
        <f t="shared" si="27"/>
        <v/>
      </c>
      <c r="O268" s="476" t="str">
        <f t="shared" si="28"/>
        <v/>
      </c>
      <c r="P268" s="473"/>
    </row>
    <row r="269" spans="2:16" x14ac:dyDescent="0.3">
      <c r="B269" s="471">
        <f t="shared" si="29"/>
        <v>260</v>
      </c>
      <c r="C269" s="182"/>
      <c r="D269" s="94"/>
      <c r="E269" s="183"/>
      <c r="F269" s="183"/>
      <c r="G269" s="617">
        <f>Table13[[#This Row],[1st Engine Arrival Time]]-Table13[[#This Row],[ Dispatch Time]]</f>
        <v>0</v>
      </c>
      <c r="H269" s="184" t="str">
        <f t="shared" si="24"/>
        <v/>
      </c>
      <c r="I269" s="183"/>
      <c r="J269" s="617">
        <f t="shared" si="25"/>
        <v>0</v>
      </c>
      <c r="K269" s="184" t="str">
        <f t="shared" si="26"/>
        <v/>
      </c>
      <c r="L269" s="183"/>
      <c r="M269" s="617">
        <f>Table13[[#This Row],[Ladder/Service  Arrival Time]]-Table13[[#This Row],[ Dispatch Time]]</f>
        <v>0</v>
      </c>
      <c r="N269" s="184" t="str">
        <f t="shared" si="27"/>
        <v/>
      </c>
      <c r="O269" s="476" t="str">
        <f t="shared" si="28"/>
        <v/>
      </c>
      <c r="P269" s="473"/>
    </row>
    <row r="270" spans="2:16" x14ac:dyDescent="0.3">
      <c r="B270" s="471">
        <f t="shared" si="29"/>
        <v>261</v>
      </c>
      <c r="C270" s="182"/>
      <c r="D270" s="94"/>
      <c r="E270" s="183"/>
      <c r="F270" s="183"/>
      <c r="G270" s="617">
        <f>Table13[[#This Row],[1st Engine Arrival Time]]-Table13[[#This Row],[ Dispatch Time]]</f>
        <v>0</v>
      </c>
      <c r="H270" s="184" t="str">
        <f t="shared" si="24"/>
        <v/>
      </c>
      <c r="I270" s="183"/>
      <c r="J270" s="617">
        <f t="shared" si="25"/>
        <v>0</v>
      </c>
      <c r="K270" s="184" t="str">
        <f t="shared" si="26"/>
        <v/>
      </c>
      <c r="L270" s="183"/>
      <c r="M270" s="617">
        <f>Table13[[#This Row],[Ladder/Service  Arrival Time]]-Table13[[#This Row],[ Dispatch Time]]</f>
        <v>0</v>
      </c>
      <c r="N270" s="184" t="str">
        <f t="shared" si="27"/>
        <v/>
      </c>
      <c r="O270" s="476" t="str">
        <f t="shared" si="28"/>
        <v/>
      </c>
      <c r="P270" s="473"/>
    </row>
    <row r="271" spans="2:16" x14ac:dyDescent="0.3">
      <c r="B271" s="471">
        <f t="shared" si="29"/>
        <v>262</v>
      </c>
      <c r="C271" s="182"/>
      <c r="D271" s="94"/>
      <c r="E271" s="183"/>
      <c r="F271" s="183"/>
      <c r="G271" s="617">
        <f>Table13[[#This Row],[1st Engine Arrival Time]]-Table13[[#This Row],[ Dispatch Time]]</f>
        <v>0</v>
      </c>
      <c r="H271" s="184" t="str">
        <f t="shared" si="24"/>
        <v/>
      </c>
      <c r="I271" s="183"/>
      <c r="J271" s="617">
        <f t="shared" si="25"/>
        <v>0</v>
      </c>
      <c r="K271" s="184" t="str">
        <f t="shared" si="26"/>
        <v/>
      </c>
      <c r="L271" s="183"/>
      <c r="M271" s="617">
        <f>Table13[[#This Row],[Ladder/Service  Arrival Time]]-Table13[[#This Row],[ Dispatch Time]]</f>
        <v>0</v>
      </c>
      <c r="N271" s="184" t="str">
        <f t="shared" si="27"/>
        <v/>
      </c>
      <c r="O271" s="476" t="str">
        <f t="shared" si="28"/>
        <v/>
      </c>
      <c r="P271" s="473"/>
    </row>
    <row r="272" spans="2:16" x14ac:dyDescent="0.3">
      <c r="B272" s="471">
        <f t="shared" si="29"/>
        <v>263</v>
      </c>
      <c r="C272" s="182"/>
      <c r="D272" s="94"/>
      <c r="E272" s="183"/>
      <c r="F272" s="183"/>
      <c r="G272" s="617">
        <f>Table13[[#This Row],[1st Engine Arrival Time]]-Table13[[#This Row],[ Dispatch Time]]</f>
        <v>0</v>
      </c>
      <c r="H272" s="184" t="str">
        <f t="shared" si="24"/>
        <v/>
      </c>
      <c r="I272" s="183"/>
      <c r="J272" s="617">
        <f t="shared" si="25"/>
        <v>0</v>
      </c>
      <c r="K272" s="184" t="str">
        <f t="shared" si="26"/>
        <v/>
      </c>
      <c r="L272" s="183"/>
      <c r="M272" s="617">
        <f>Table13[[#This Row],[Ladder/Service  Arrival Time]]-Table13[[#This Row],[ Dispatch Time]]</f>
        <v>0</v>
      </c>
      <c r="N272" s="184" t="str">
        <f t="shared" si="27"/>
        <v/>
      </c>
      <c r="O272" s="476" t="str">
        <f t="shared" si="28"/>
        <v/>
      </c>
      <c r="P272" s="473"/>
    </row>
    <row r="273" spans="2:16" x14ac:dyDescent="0.3">
      <c r="B273" s="471">
        <f t="shared" si="29"/>
        <v>264</v>
      </c>
      <c r="C273" s="182"/>
      <c r="D273" s="94"/>
      <c r="E273" s="183"/>
      <c r="F273" s="183"/>
      <c r="G273" s="617">
        <f>Table13[[#This Row],[1st Engine Arrival Time]]-Table13[[#This Row],[ Dispatch Time]]</f>
        <v>0</v>
      </c>
      <c r="H273" s="184" t="str">
        <f t="shared" si="24"/>
        <v/>
      </c>
      <c r="I273" s="183"/>
      <c r="J273" s="617">
        <f t="shared" si="25"/>
        <v>0</v>
      </c>
      <c r="K273" s="184" t="str">
        <f t="shared" si="26"/>
        <v/>
      </c>
      <c r="L273" s="183"/>
      <c r="M273" s="617">
        <f>Table13[[#This Row],[Ladder/Service  Arrival Time]]-Table13[[#This Row],[ Dispatch Time]]</f>
        <v>0</v>
      </c>
      <c r="N273" s="184" t="str">
        <f t="shared" si="27"/>
        <v/>
      </c>
      <c r="O273" s="476" t="str">
        <f t="shared" si="28"/>
        <v/>
      </c>
      <c r="P273" s="473"/>
    </row>
    <row r="274" spans="2:16" x14ac:dyDescent="0.3">
      <c r="B274" s="471">
        <f t="shared" si="29"/>
        <v>265</v>
      </c>
      <c r="C274" s="182"/>
      <c r="D274" s="94"/>
      <c r="E274" s="183"/>
      <c r="F274" s="183"/>
      <c r="G274" s="617">
        <f>Table13[[#This Row],[1st Engine Arrival Time]]-Table13[[#This Row],[ Dispatch Time]]</f>
        <v>0</v>
      </c>
      <c r="H274" s="184" t="str">
        <f t="shared" si="24"/>
        <v/>
      </c>
      <c r="I274" s="183"/>
      <c r="J274" s="617">
        <f t="shared" si="25"/>
        <v>0</v>
      </c>
      <c r="K274" s="184" t="str">
        <f t="shared" si="26"/>
        <v/>
      </c>
      <c r="L274" s="183"/>
      <c r="M274" s="617">
        <f>Table13[[#This Row],[Ladder/Service  Arrival Time]]-Table13[[#This Row],[ Dispatch Time]]</f>
        <v>0</v>
      </c>
      <c r="N274" s="184" t="str">
        <f t="shared" si="27"/>
        <v/>
      </c>
      <c r="O274" s="476" t="str">
        <f t="shared" si="28"/>
        <v/>
      </c>
      <c r="P274" s="473"/>
    </row>
    <row r="275" spans="2:16" x14ac:dyDescent="0.3">
      <c r="B275" s="471">
        <f t="shared" si="29"/>
        <v>266</v>
      </c>
      <c r="C275" s="182"/>
      <c r="D275" s="94"/>
      <c r="E275" s="183"/>
      <c r="F275" s="183"/>
      <c r="G275" s="617">
        <f>Table13[[#This Row],[1st Engine Arrival Time]]-Table13[[#This Row],[ Dispatch Time]]</f>
        <v>0</v>
      </c>
      <c r="H275" s="184" t="str">
        <f t="shared" si="24"/>
        <v/>
      </c>
      <c r="I275" s="183"/>
      <c r="J275" s="617">
        <f t="shared" si="25"/>
        <v>0</v>
      </c>
      <c r="K275" s="184" t="str">
        <f t="shared" si="26"/>
        <v/>
      </c>
      <c r="L275" s="183"/>
      <c r="M275" s="617">
        <f>Table13[[#This Row],[Ladder/Service  Arrival Time]]-Table13[[#This Row],[ Dispatch Time]]</f>
        <v>0</v>
      </c>
      <c r="N275" s="184" t="str">
        <f t="shared" si="27"/>
        <v/>
      </c>
      <c r="O275" s="476" t="str">
        <f t="shared" si="28"/>
        <v/>
      </c>
      <c r="P275" s="473"/>
    </row>
    <row r="276" spans="2:16" x14ac:dyDescent="0.3">
      <c r="B276" s="471">
        <f t="shared" si="29"/>
        <v>267</v>
      </c>
      <c r="C276" s="182"/>
      <c r="D276" s="94"/>
      <c r="E276" s="183"/>
      <c r="F276" s="183"/>
      <c r="G276" s="617">
        <f>Table13[[#This Row],[1st Engine Arrival Time]]-Table13[[#This Row],[ Dispatch Time]]</f>
        <v>0</v>
      </c>
      <c r="H276" s="184" t="str">
        <f t="shared" si="24"/>
        <v/>
      </c>
      <c r="I276" s="183"/>
      <c r="J276" s="617">
        <f t="shared" si="25"/>
        <v>0</v>
      </c>
      <c r="K276" s="184" t="str">
        <f t="shared" si="26"/>
        <v/>
      </c>
      <c r="L276" s="183"/>
      <c r="M276" s="617">
        <f>Table13[[#This Row],[Ladder/Service  Arrival Time]]-Table13[[#This Row],[ Dispatch Time]]</f>
        <v>0</v>
      </c>
      <c r="N276" s="184" t="str">
        <f t="shared" si="27"/>
        <v/>
      </c>
      <c r="O276" s="476" t="str">
        <f t="shared" si="28"/>
        <v/>
      </c>
      <c r="P276" s="473"/>
    </row>
    <row r="277" spans="2:16" x14ac:dyDescent="0.3">
      <c r="B277" s="471">
        <f t="shared" si="29"/>
        <v>268</v>
      </c>
      <c r="C277" s="182"/>
      <c r="D277" s="94"/>
      <c r="E277" s="183"/>
      <c r="F277" s="183"/>
      <c r="G277" s="617">
        <f>Table13[[#This Row],[1st Engine Arrival Time]]-Table13[[#This Row],[ Dispatch Time]]</f>
        <v>0</v>
      </c>
      <c r="H277" s="184" t="str">
        <f t="shared" si="24"/>
        <v/>
      </c>
      <c r="I277" s="183"/>
      <c r="J277" s="617">
        <f t="shared" si="25"/>
        <v>0</v>
      </c>
      <c r="K277" s="184" t="str">
        <f t="shared" si="26"/>
        <v/>
      </c>
      <c r="L277" s="183"/>
      <c r="M277" s="617">
        <f>Table13[[#This Row],[Ladder/Service  Arrival Time]]-Table13[[#This Row],[ Dispatch Time]]</f>
        <v>0</v>
      </c>
      <c r="N277" s="184" t="str">
        <f t="shared" si="27"/>
        <v/>
      </c>
      <c r="O277" s="476" t="str">
        <f t="shared" si="28"/>
        <v/>
      </c>
      <c r="P277" s="473"/>
    </row>
    <row r="278" spans="2:16" x14ac:dyDescent="0.3">
      <c r="B278" s="471">
        <f t="shared" si="29"/>
        <v>269</v>
      </c>
      <c r="C278" s="182"/>
      <c r="D278" s="94"/>
      <c r="E278" s="183"/>
      <c r="F278" s="183"/>
      <c r="G278" s="617">
        <f>Table13[[#This Row],[1st Engine Arrival Time]]-Table13[[#This Row],[ Dispatch Time]]</f>
        <v>0</v>
      </c>
      <c r="H278" s="184" t="str">
        <f t="shared" si="24"/>
        <v/>
      </c>
      <c r="I278" s="183"/>
      <c r="J278" s="617">
        <f t="shared" si="25"/>
        <v>0</v>
      </c>
      <c r="K278" s="184" t="str">
        <f t="shared" si="26"/>
        <v/>
      </c>
      <c r="L278" s="183"/>
      <c r="M278" s="617">
        <f>Table13[[#This Row],[Ladder/Service  Arrival Time]]-Table13[[#This Row],[ Dispatch Time]]</f>
        <v>0</v>
      </c>
      <c r="N278" s="184" t="str">
        <f t="shared" si="27"/>
        <v/>
      </c>
      <c r="O278" s="476" t="str">
        <f t="shared" si="28"/>
        <v/>
      </c>
      <c r="P278" s="473"/>
    </row>
    <row r="279" spans="2:16" x14ac:dyDescent="0.3">
      <c r="B279" s="471">
        <f t="shared" si="29"/>
        <v>270</v>
      </c>
      <c r="C279" s="182"/>
      <c r="D279" s="94"/>
      <c r="E279" s="183"/>
      <c r="F279" s="183"/>
      <c r="G279" s="617">
        <f>Table13[[#This Row],[1st Engine Arrival Time]]-Table13[[#This Row],[ Dispatch Time]]</f>
        <v>0</v>
      </c>
      <c r="H279" s="184" t="str">
        <f t="shared" si="24"/>
        <v/>
      </c>
      <c r="I279" s="183"/>
      <c r="J279" s="617">
        <f t="shared" si="25"/>
        <v>0</v>
      </c>
      <c r="K279" s="184" t="str">
        <f t="shared" si="26"/>
        <v/>
      </c>
      <c r="L279" s="183"/>
      <c r="M279" s="617">
        <f>Table13[[#This Row],[Ladder/Service  Arrival Time]]-Table13[[#This Row],[ Dispatch Time]]</f>
        <v>0</v>
      </c>
      <c r="N279" s="184" t="str">
        <f t="shared" si="27"/>
        <v/>
      </c>
      <c r="O279" s="476" t="str">
        <f t="shared" si="28"/>
        <v/>
      </c>
      <c r="P279" s="473"/>
    </row>
    <row r="280" spans="2:16" x14ac:dyDescent="0.3">
      <c r="B280" s="471">
        <f t="shared" si="29"/>
        <v>271</v>
      </c>
      <c r="C280" s="182"/>
      <c r="D280" s="94"/>
      <c r="E280" s="183"/>
      <c r="F280" s="183"/>
      <c r="G280" s="617">
        <f>Table13[[#This Row],[1st Engine Arrival Time]]-Table13[[#This Row],[ Dispatch Time]]</f>
        <v>0</v>
      </c>
      <c r="H280" s="184" t="str">
        <f t="shared" si="24"/>
        <v/>
      </c>
      <c r="I280" s="183"/>
      <c r="J280" s="617">
        <f t="shared" si="25"/>
        <v>0</v>
      </c>
      <c r="K280" s="184" t="str">
        <f t="shared" si="26"/>
        <v/>
      </c>
      <c r="L280" s="183"/>
      <c r="M280" s="617">
        <f>Table13[[#This Row],[Ladder/Service  Arrival Time]]-Table13[[#This Row],[ Dispatch Time]]</f>
        <v>0</v>
      </c>
      <c r="N280" s="184" t="str">
        <f t="shared" si="27"/>
        <v/>
      </c>
      <c r="O280" s="476" t="str">
        <f t="shared" si="28"/>
        <v/>
      </c>
      <c r="P280" s="473"/>
    </row>
    <row r="281" spans="2:16" x14ac:dyDescent="0.3">
      <c r="B281" s="471">
        <f t="shared" si="29"/>
        <v>272</v>
      </c>
      <c r="C281" s="182"/>
      <c r="D281" s="94"/>
      <c r="E281" s="183"/>
      <c r="F281" s="183"/>
      <c r="G281" s="617">
        <f>Table13[[#This Row],[1st Engine Arrival Time]]-Table13[[#This Row],[ Dispatch Time]]</f>
        <v>0</v>
      </c>
      <c r="H281" s="184" t="str">
        <f t="shared" si="24"/>
        <v/>
      </c>
      <c r="I281" s="183"/>
      <c r="J281" s="617">
        <f t="shared" si="25"/>
        <v>0</v>
      </c>
      <c r="K281" s="184" t="str">
        <f t="shared" si="26"/>
        <v/>
      </c>
      <c r="L281" s="183"/>
      <c r="M281" s="617">
        <f>Table13[[#This Row],[Ladder/Service  Arrival Time]]-Table13[[#This Row],[ Dispatch Time]]</f>
        <v>0</v>
      </c>
      <c r="N281" s="184" t="str">
        <f t="shared" si="27"/>
        <v/>
      </c>
      <c r="O281" s="476" t="str">
        <f t="shared" si="28"/>
        <v/>
      </c>
      <c r="P281" s="473"/>
    </row>
    <row r="282" spans="2:16" x14ac:dyDescent="0.3">
      <c r="B282" s="471">
        <f t="shared" si="29"/>
        <v>273</v>
      </c>
      <c r="C282" s="182"/>
      <c r="D282" s="94"/>
      <c r="E282" s="183"/>
      <c r="F282" s="183"/>
      <c r="G282" s="617">
        <f>Table13[[#This Row],[1st Engine Arrival Time]]-Table13[[#This Row],[ Dispatch Time]]</f>
        <v>0</v>
      </c>
      <c r="H282" s="184" t="str">
        <f t="shared" si="24"/>
        <v/>
      </c>
      <c r="I282" s="183"/>
      <c r="J282" s="617">
        <f t="shared" si="25"/>
        <v>0</v>
      </c>
      <c r="K282" s="184" t="str">
        <f t="shared" si="26"/>
        <v/>
      </c>
      <c r="L282" s="183"/>
      <c r="M282" s="617">
        <f>Table13[[#This Row],[Ladder/Service  Arrival Time]]-Table13[[#This Row],[ Dispatch Time]]</f>
        <v>0</v>
      </c>
      <c r="N282" s="184" t="str">
        <f t="shared" si="27"/>
        <v/>
      </c>
      <c r="O282" s="476" t="str">
        <f t="shared" si="28"/>
        <v/>
      </c>
      <c r="P282" s="473"/>
    </row>
    <row r="283" spans="2:16" x14ac:dyDescent="0.3">
      <c r="B283" s="471">
        <f t="shared" si="29"/>
        <v>274</v>
      </c>
      <c r="C283" s="182"/>
      <c r="D283" s="94"/>
      <c r="E283" s="183"/>
      <c r="F283" s="183"/>
      <c r="G283" s="617">
        <f>Table13[[#This Row],[1st Engine Arrival Time]]-Table13[[#This Row],[ Dispatch Time]]</f>
        <v>0</v>
      </c>
      <c r="H283" s="184" t="str">
        <f t="shared" si="24"/>
        <v/>
      </c>
      <c r="I283" s="183"/>
      <c r="J283" s="617">
        <f t="shared" si="25"/>
        <v>0</v>
      </c>
      <c r="K283" s="184" t="str">
        <f t="shared" si="26"/>
        <v/>
      </c>
      <c r="L283" s="183"/>
      <c r="M283" s="617">
        <f>Table13[[#This Row],[Ladder/Service  Arrival Time]]-Table13[[#This Row],[ Dispatch Time]]</f>
        <v>0</v>
      </c>
      <c r="N283" s="184" t="str">
        <f t="shared" si="27"/>
        <v/>
      </c>
      <c r="O283" s="476" t="str">
        <f t="shared" si="28"/>
        <v/>
      </c>
      <c r="P283" s="473"/>
    </row>
    <row r="284" spans="2:16" x14ac:dyDescent="0.3">
      <c r="B284" s="471">
        <f t="shared" si="29"/>
        <v>275</v>
      </c>
      <c r="C284" s="182"/>
      <c r="D284" s="94"/>
      <c r="E284" s="183"/>
      <c r="F284" s="183"/>
      <c r="G284" s="617">
        <f>Table13[[#This Row],[1st Engine Arrival Time]]-Table13[[#This Row],[ Dispatch Time]]</f>
        <v>0</v>
      </c>
      <c r="H284" s="184" t="str">
        <f t="shared" si="24"/>
        <v/>
      </c>
      <c r="I284" s="183"/>
      <c r="J284" s="617">
        <f t="shared" si="25"/>
        <v>0</v>
      </c>
      <c r="K284" s="184" t="str">
        <f t="shared" si="26"/>
        <v/>
      </c>
      <c r="L284" s="183"/>
      <c r="M284" s="617">
        <f>Table13[[#This Row],[Ladder/Service  Arrival Time]]-Table13[[#This Row],[ Dispatch Time]]</f>
        <v>0</v>
      </c>
      <c r="N284" s="184" t="str">
        <f t="shared" si="27"/>
        <v/>
      </c>
      <c r="O284" s="476" t="str">
        <f t="shared" si="28"/>
        <v/>
      </c>
      <c r="P284" s="473"/>
    </row>
    <row r="285" spans="2:16" x14ac:dyDescent="0.3">
      <c r="B285" s="471">
        <f t="shared" si="29"/>
        <v>276</v>
      </c>
      <c r="C285" s="182"/>
      <c r="D285" s="94"/>
      <c r="E285" s="183"/>
      <c r="F285" s="183"/>
      <c r="G285" s="617">
        <f>Table13[[#This Row],[1st Engine Arrival Time]]-Table13[[#This Row],[ Dispatch Time]]</f>
        <v>0</v>
      </c>
      <c r="H285" s="184" t="str">
        <f t="shared" si="24"/>
        <v/>
      </c>
      <c r="I285" s="183"/>
      <c r="J285" s="617">
        <f t="shared" si="25"/>
        <v>0</v>
      </c>
      <c r="K285" s="184" t="str">
        <f t="shared" si="26"/>
        <v/>
      </c>
      <c r="L285" s="183"/>
      <c r="M285" s="617">
        <f>Table13[[#This Row],[Ladder/Service  Arrival Time]]-Table13[[#This Row],[ Dispatch Time]]</f>
        <v>0</v>
      </c>
      <c r="N285" s="184" t="str">
        <f t="shared" si="27"/>
        <v/>
      </c>
      <c r="O285" s="476" t="str">
        <f t="shared" si="28"/>
        <v/>
      </c>
      <c r="P285" s="473"/>
    </row>
    <row r="286" spans="2:16" x14ac:dyDescent="0.3">
      <c r="B286" s="471">
        <f t="shared" si="29"/>
        <v>277</v>
      </c>
      <c r="C286" s="182"/>
      <c r="D286" s="94"/>
      <c r="E286" s="183"/>
      <c r="F286" s="183"/>
      <c r="G286" s="617">
        <f>Table13[[#This Row],[1st Engine Arrival Time]]-Table13[[#This Row],[ Dispatch Time]]</f>
        <v>0</v>
      </c>
      <c r="H286" s="184" t="str">
        <f t="shared" si="24"/>
        <v/>
      </c>
      <c r="I286" s="183"/>
      <c r="J286" s="617">
        <f t="shared" si="25"/>
        <v>0</v>
      </c>
      <c r="K286" s="184" t="str">
        <f t="shared" si="26"/>
        <v/>
      </c>
      <c r="L286" s="183"/>
      <c r="M286" s="617">
        <f>Table13[[#This Row],[Ladder/Service  Arrival Time]]-Table13[[#This Row],[ Dispatch Time]]</f>
        <v>0</v>
      </c>
      <c r="N286" s="184" t="str">
        <f t="shared" si="27"/>
        <v/>
      </c>
      <c r="O286" s="476" t="str">
        <f t="shared" si="28"/>
        <v/>
      </c>
      <c r="P286" s="473"/>
    </row>
    <row r="287" spans="2:16" x14ac:dyDescent="0.3">
      <c r="B287" s="471">
        <f t="shared" si="29"/>
        <v>278</v>
      </c>
      <c r="C287" s="182"/>
      <c r="D287" s="94"/>
      <c r="E287" s="183"/>
      <c r="F287" s="183"/>
      <c r="G287" s="617">
        <f>Table13[[#This Row],[1st Engine Arrival Time]]-Table13[[#This Row],[ Dispatch Time]]</f>
        <v>0</v>
      </c>
      <c r="H287" s="184" t="str">
        <f t="shared" si="24"/>
        <v/>
      </c>
      <c r="I287" s="183"/>
      <c r="J287" s="617">
        <f t="shared" si="25"/>
        <v>0</v>
      </c>
      <c r="K287" s="184" t="str">
        <f t="shared" si="26"/>
        <v/>
      </c>
      <c r="L287" s="183"/>
      <c r="M287" s="617">
        <f>Table13[[#This Row],[Ladder/Service  Arrival Time]]-Table13[[#This Row],[ Dispatch Time]]</f>
        <v>0</v>
      </c>
      <c r="N287" s="184" t="str">
        <f t="shared" si="27"/>
        <v/>
      </c>
      <c r="O287" s="476" t="str">
        <f t="shared" si="28"/>
        <v/>
      </c>
      <c r="P287" s="473"/>
    </row>
    <row r="288" spans="2:16" x14ac:dyDescent="0.3">
      <c r="B288" s="471">
        <f t="shared" si="29"/>
        <v>279</v>
      </c>
      <c r="C288" s="182"/>
      <c r="D288" s="94"/>
      <c r="E288" s="183"/>
      <c r="F288" s="183"/>
      <c r="G288" s="617">
        <f>Table13[[#This Row],[1st Engine Arrival Time]]-Table13[[#This Row],[ Dispatch Time]]</f>
        <v>0</v>
      </c>
      <c r="H288" s="184" t="str">
        <f t="shared" si="24"/>
        <v/>
      </c>
      <c r="I288" s="183"/>
      <c r="J288" s="617">
        <f t="shared" si="25"/>
        <v>0</v>
      </c>
      <c r="K288" s="184" t="str">
        <f t="shared" si="26"/>
        <v/>
      </c>
      <c r="L288" s="183"/>
      <c r="M288" s="617">
        <f>Table13[[#This Row],[Ladder/Service  Arrival Time]]-Table13[[#This Row],[ Dispatch Time]]</f>
        <v>0</v>
      </c>
      <c r="N288" s="184" t="str">
        <f t="shared" si="27"/>
        <v/>
      </c>
      <c r="O288" s="476" t="str">
        <f t="shared" si="28"/>
        <v/>
      </c>
      <c r="P288" s="473"/>
    </row>
    <row r="289" spans="2:16" x14ac:dyDescent="0.3">
      <c r="B289" s="471">
        <f t="shared" si="29"/>
        <v>280</v>
      </c>
      <c r="C289" s="182"/>
      <c r="D289" s="94"/>
      <c r="E289" s="183"/>
      <c r="F289" s="183"/>
      <c r="G289" s="617">
        <f>Table13[[#This Row],[1st Engine Arrival Time]]-Table13[[#This Row],[ Dispatch Time]]</f>
        <v>0</v>
      </c>
      <c r="H289" s="184" t="str">
        <f t="shared" si="24"/>
        <v/>
      </c>
      <c r="I289" s="183"/>
      <c r="J289" s="617">
        <f t="shared" si="25"/>
        <v>0</v>
      </c>
      <c r="K289" s="184" t="str">
        <f t="shared" si="26"/>
        <v/>
      </c>
      <c r="L289" s="183"/>
      <c r="M289" s="617">
        <f>Table13[[#This Row],[Ladder/Service  Arrival Time]]-Table13[[#This Row],[ Dispatch Time]]</f>
        <v>0</v>
      </c>
      <c r="N289" s="184" t="str">
        <f t="shared" si="27"/>
        <v/>
      </c>
      <c r="O289" s="476" t="str">
        <f t="shared" si="28"/>
        <v/>
      </c>
      <c r="P289" s="473"/>
    </row>
    <row r="290" spans="2:16" x14ac:dyDescent="0.3">
      <c r="B290" s="471">
        <f t="shared" si="29"/>
        <v>281</v>
      </c>
      <c r="C290" s="182"/>
      <c r="D290" s="94"/>
      <c r="E290" s="183"/>
      <c r="F290" s="183"/>
      <c r="G290" s="617">
        <f>Table13[[#This Row],[1st Engine Arrival Time]]-Table13[[#This Row],[ Dispatch Time]]</f>
        <v>0</v>
      </c>
      <c r="H290" s="184" t="str">
        <f t="shared" si="24"/>
        <v/>
      </c>
      <c r="I290" s="183"/>
      <c r="J290" s="617">
        <f t="shared" si="25"/>
        <v>0</v>
      </c>
      <c r="K290" s="184" t="str">
        <f t="shared" si="26"/>
        <v/>
      </c>
      <c r="L290" s="183"/>
      <c r="M290" s="617">
        <f>Table13[[#This Row],[Ladder/Service  Arrival Time]]-Table13[[#This Row],[ Dispatch Time]]</f>
        <v>0</v>
      </c>
      <c r="N290" s="184" t="str">
        <f t="shared" si="27"/>
        <v/>
      </c>
      <c r="O290" s="476" t="str">
        <f t="shared" si="28"/>
        <v/>
      </c>
      <c r="P290" s="473"/>
    </row>
    <row r="291" spans="2:16" x14ac:dyDescent="0.3">
      <c r="B291" s="471">
        <f t="shared" si="29"/>
        <v>282</v>
      </c>
      <c r="C291" s="182"/>
      <c r="D291" s="94"/>
      <c r="E291" s="183"/>
      <c r="F291" s="183"/>
      <c r="G291" s="617">
        <f>Table13[[#This Row],[1st Engine Arrival Time]]-Table13[[#This Row],[ Dispatch Time]]</f>
        <v>0</v>
      </c>
      <c r="H291" s="184" t="str">
        <f t="shared" si="24"/>
        <v/>
      </c>
      <c r="I291" s="183"/>
      <c r="J291" s="617">
        <f t="shared" si="25"/>
        <v>0</v>
      </c>
      <c r="K291" s="184" t="str">
        <f t="shared" si="26"/>
        <v/>
      </c>
      <c r="L291" s="183"/>
      <c r="M291" s="617">
        <f>Table13[[#This Row],[Ladder/Service  Arrival Time]]-Table13[[#This Row],[ Dispatch Time]]</f>
        <v>0</v>
      </c>
      <c r="N291" s="184" t="str">
        <f t="shared" si="27"/>
        <v/>
      </c>
      <c r="O291" s="476" t="str">
        <f t="shared" si="28"/>
        <v/>
      </c>
      <c r="P291" s="473"/>
    </row>
    <row r="292" spans="2:16" x14ac:dyDescent="0.3">
      <c r="B292" s="471">
        <f t="shared" si="29"/>
        <v>283</v>
      </c>
      <c r="C292" s="182"/>
      <c r="D292" s="94"/>
      <c r="E292" s="183"/>
      <c r="F292" s="183"/>
      <c r="G292" s="617">
        <f>Table13[[#This Row],[1st Engine Arrival Time]]-Table13[[#This Row],[ Dispatch Time]]</f>
        <v>0</v>
      </c>
      <c r="H292" s="184" t="str">
        <f t="shared" si="24"/>
        <v/>
      </c>
      <c r="I292" s="183"/>
      <c r="J292" s="617">
        <f t="shared" si="25"/>
        <v>0</v>
      </c>
      <c r="K292" s="184" t="str">
        <f t="shared" si="26"/>
        <v/>
      </c>
      <c r="L292" s="183"/>
      <c r="M292" s="617">
        <f>Table13[[#This Row],[Ladder/Service  Arrival Time]]-Table13[[#This Row],[ Dispatch Time]]</f>
        <v>0</v>
      </c>
      <c r="N292" s="184" t="str">
        <f t="shared" si="27"/>
        <v/>
      </c>
      <c r="O292" s="476" t="str">
        <f t="shared" si="28"/>
        <v/>
      </c>
      <c r="P292" s="473"/>
    </row>
    <row r="293" spans="2:16" x14ac:dyDescent="0.3">
      <c r="B293" s="471">
        <f t="shared" si="29"/>
        <v>284</v>
      </c>
      <c r="C293" s="182"/>
      <c r="D293" s="94"/>
      <c r="E293" s="183"/>
      <c r="F293" s="183"/>
      <c r="G293" s="617">
        <f>Table13[[#This Row],[1st Engine Arrival Time]]-Table13[[#This Row],[ Dispatch Time]]</f>
        <v>0</v>
      </c>
      <c r="H293" s="184" t="str">
        <f t="shared" si="24"/>
        <v/>
      </c>
      <c r="I293" s="183"/>
      <c r="J293" s="617">
        <f t="shared" si="25"/>
        <v>0</v>
      </c>
      <c r="K293" s="184" t="str">
        <f t="shared" si="26"/>
        <v/>
      </c>
      <c r="L293" s="183"/>
      <c r="M293" s="617">
        <f>Table13[[#This Row],[Ladder/Service  Arrival Time]]-Table13[[#This Row],[ Dispatch Time]]</f>
        <v>0</v>
      </c>
      <c r="N293" s="184" t="str">
        <f t="shared" si="27"/>
        <v/>
      </c>
      <c r="O293" s="476" t="str">
        <f t="shared" si="28"/>
        <v/>
      </c>
      <c r="P293" s="473"/>
    </row>
    <row r="294" spans="2:16" x14ac:dyDescent="0.3">
      <c r="B294" s="471">
        <f t="shared" si="29"/>
        <v>285</v>
      </c>
      <c r="C294" s="182"/>
      <c r="D294" s="94"/>
      <c r="E294" s="183"/>
      <c r="F294" s="183"/>
      <c r="G294" s="617">
        <f>Table13[[#This Row],[1st Engine Arrival Time]]-Table13[[#This Row],[ Dispatch Time]]</f>
        <v>0</v>
      </c>
      <c r="H294" s="184" t="str">
        <f t="shared" si="24"/>
        <v/>
      </c>
      <c r="I294" s="183"/>
      <c r="J294" s="617">
        <f t="shared" si="25"/>
        <v>0</v>
      </c>
      <c r="K294" s="184" t="str">
        <f t="shared" si="26"/>
        <v/>
      </c>
      <c r="L294" s="183"/>
      <c r="M294" s="617">
        <f>Table13[[#This Row],[Ladder/Service  Arrival Time]]-Table13[[#This Row],[ Dispatch Time]]</f>
        <v>0</v>
      </c>
      <c r="N294" s="184" t="str">
        <f t="shared" si="27"/>
        <v/>
      </c>
      <c r="O294" s="476" t="str">
        <f t="shared" si="28"/>
        <v/>
      </c>
      <c r="P294" s="473"/>
    </row>
    <row r="295" spans="2:16" x14ac:dyDescent="0.3">
      <c r="B295" s="471">
        <f t="shared" si="29"/>
        <v>286</v>
      </c>
      <c r="C295" s="182"/>
      <c r="D295" s="94"/>
      <c r="E295" s="183"/>
      <c r="F295" s="183"/>
      <c r="G295" s="617">
        <f>Table13[[#This Row],[1st Engine Arrival Time]]-Table13[[#This Row],[ Dispatch Time]]</f>
        <v>0</v>
      </c>
      <c r="H295" s="184" t="str">
        <f t="shared" si="24"/>
        <v/>
      </c>
      <c r="I295" s="183"/>
      <c r="J295" s="617">
        <f t="shared" si="25"/>
        <v>0</v>
      </c>
      <c r="K295" s="184" t="str">
        <f t="shared" si="26"/>
        <v/>
      </c>
      <c r="L295" s="183"/>
      <c r="M295" s="617">
        <f>Table13[[#This Row],[Ladder/Service  Arrival Time]]-Table13[[#This Row],[ Dispatch Time]]</f>
        <v>0</v>
      </c>
      <c r="N295" s="184" t="str">
        <f t="shared" si="27"/>
        <v/>
      </c>
      <c r="O295" s="476" t="str">
        <f t="shared" si="28"/>
        <v/>
      </c>
      <c r="P295" s="473"/>
    </row>
    <row r="296" spans="2:16" x14ac:dyDescent="0.3">
      <c r="B296" s="471">
        <f t="shared" si="29"/>
        <v>287</v>
      </c>
      <c r="C296" s="182"/>
      <c r="D296" s="94"/>
      <c r="E296" s="183"/>
      <c r="F296" s="183"/>
      <c r="G296" s="617">
        <f>Table13[[#This Row],[1st Engine Arrival Time]]-Table13[[#This Row],[ Dispatch Time]]</f>
        <v>0</v>
      </c>
      <c r="H296" s="184" t="str">
        <f t="shared" si="24"/>
        <v/>
      </c>
      <c r="I296" s="183"/>
      <c r="J296" s="617">
        <f t="shared" si="25"/>
        <v>0</v>
      </c>
      <c r="K296" s="184" t="str">
        <f t="shared" si="26"/>
        <v/>
      </c>
      <c r="L296" s="183"/>
      <c r="M296" s="617">
        <f>Table13[[#This Row],[Ladder/Service  Arrival Time]]-Table13[[#This Row],[ Dispatch Time]]</f>
        <v>0</v>
      </c>
      <c r="N296" s="184" t="str">
        <f t="shared" si="27"/>
        <v/>
      </c>
      <c r="O296" s="476" t="str">
        <f t="shared" si="28"/>
        <v/>
      </c>
      <c r="P296" s="473"/>
    </row>
    <row r="297" spans="2:16" x14ac:dyDescent="0.3">
      <c r="B297" s="471">
        <f t="shared" si="29"/>
        <v>288</v>
      </c>
      <c r="C297" s="182"/>
      <c r="D297" s="94"/>
      <c r="E297" s="183"/>
      <c r="F297" s="183"/>
      <c r="G297" s="617">
        <f>Table13[[#This Row],[1st Engine Arrival Time]]-Table13[[#This Row],[ Dispatch Time]]</f>
        <v>0</v>
      </c>
      <c r="H297" s="184" t="str">
        <f t="shared" si="24"/>
        <v/>
      </c>
      <c r="I297" s="183"/>
      <c r="J297" s="617">
        <f t="shared" si="25"/>
        <v>0</v>
      </c>
      <c r="K297" s="184" t="str">
        <f t="shared" si="26"/>
        <v/>
      </c>
      <c r="L297" s="183"/>
      <c r="M297" s="617">
        <f>Table13[[#This Row],[Ladder/Service  Arrival Time]]-Table13[[#This Row],[ Dispatch Time]]</f>
        <v>0</v>
      </c>
      <c r="N297" s="184" t="str">
        <f t="shared" si="27"/>
        <v/>
      </c>
      <c r="O297" s="476" t="str">
        <f t="shared" si="28"/>
        <v/>
      </c>
      <c r="P297" s="473"/>
    </row>
    <row r="298" spans="2:16" x14ac:dyDescent="0.3">
      <c r="B298" s="471">
        <f t="shared" si="29"/>
        <v>289</v>
      </c>
      <c r="C298" s="182"/>
      <c r="D298" s="94"/>
      <c r="E298" s="183"/>
      <c r="F298" s="183"/>
      <c r="G298" s="617">
        <f>Table13[[#This Row],[1st Engine Arrival Time]]-Table13[[#This Row],[ Dispatch Time]]</f>
        <v>0</v>
      </c>
      <c r="H298" s="184" t="str">
        <f t="shared" si="24"/>
        <v/>
      </c>
      <c r="I298" s="183"/>
      <c r="J298" s="617">
        <f t="shared" si="25"/>
        <v>0</v>
      </c>
      <c r="K298" s="184" t="str">
        <f t="shared" si="26"/>
        <v/>
      </c>
      <c r="L298" s="183"/>
      <c r="M298" s="617">
        <f>Table13[[#This Row],[Ladder/Service  Arrival Time]]-Table13[[#This Row],[ Dispatch Time]]</f>
        <v>0</v>
      </c>
      <c r="N298" s="184" t="str">
        <f t="shared" si="27"/>
        <v/>
      </c>
      <c r="O298" s="476" t="str">
        <f t="shared" si="28"/>
        <v/>
      </c>
      <c r="P298" s="473"/>
    </row>
    <row r="299" spans="2:16" x14ac:dyDescent="0.3">
      <c r="B299" s="471">
        <f t="shared" si="29"/>
        <v>290</v>
      </c>
      <c r="C299" s="182"/>
      <c r="D299" s="94"/>
      <c r="E299" s="183"/>
      <c r="F299" s="183"/>
      <c r="G299" s="617">
        <f>Table13[[#This Row],[1st Engine Arrival Time]]-Table13[[#This Row],[ Dispatch Time]]</f>
        <v>0</v>
      </c>
      <c r="H299" s="184" t="str">
        <f t="shared" si="24"/>
        <v/>
      </c>
      <c r="I299" s="183"/>
      <c r="J299" s="617">
        <f t="shared" si="25"/>
        <v>0</v>
      </c>
      <c r="K299" s="184" t="str">
        <f t="shared" si="26"/>
        <v/>
      </c>
      <c r="L299" s="183"/>
      <c r="M299" s="617">
        <f>Table13[[#This Row],[Ladder/Service  Arrival Time]]-Table13[[#This Row],[ Dispatch Time]]</f>
        <v>0</v>
      </c>
      <c r="N299" s="184" t="str">
        <f t="shared" si="27"/>
        <v/>
      </c>
      <c r="O299" s="476" t="str">
        <f t="shared" si="28"/>
        <v/>
      </c>
      <c r="P299" s="473"/>
    </row>
    <row r="300" spans="2:16" x14ac:dyDescent="0.3">
      <c r="B300" s="471">
        <f t="shared" si="29"/>
        <v>291</v>
      </c>
      <c r="C300" s="182"/>
      <c r="D300" s="94"/>
      <c r="E300" s="183"/>
      <c r="F300" s="183"/>
      <c r="G300" s="617">
        <f>Table13[[#This Row],[1st Engine Arrival Time]]-Table13[[#This Row],[ Dispatch Time]]</f>
        <v>0</v>
      </c>
      <c r="H300" s="184" t="str">
        <f t="shared" si="24"/>
        <v/>
      </c>
      <c r="I300" s="183"/>
      <c r="J300" s="617">
        <f t="shared" si="25"/>
        <v>0</v>
      </c>
      <c r="K300" s="184" t="str">
        <f t="shared" si="26"/>
        <v/>
      </c>
      <c r="L300" s="183"/>
      <c r="M300" s="617">
        <f>Table13[[#This Row],[Ladder/Service  Arrival Time]]-Table13[[#This Row],[ Dispatch Time]]</f>
        <v>0</v>
      </c>
      <c r="N300" s="184" t="str">
        <f t="shared" si="27"/>
        <v/>
      </c>
      <c r="O300" s="476" t="str">
        <f t="shared" si="28"/>
        <v/>
      </c>
      <c r="P300" s="473"/>
    </row>
    <row r="301" spans="2:16" x14ac:dyDescent="0.3">
      <c r="B301" s="471">
        <f t="shared" si="29"/>
        <v>292</v>
      </c>
      <c r="C301" s="182"/>
      <c r="D301" s="94"/>
      <c r="E301" s="183"/>
      <c r="F301" s="183"/>
      <c r="G301" s="617">
        <f>Table13[[#This Row],[1st Engine Arrival Time]]-Table13[[#This Row],[ Dispatch Time]]</f>
        <v>0</v>
      </c>
      <c r="H301" s="184" t="str">
        <f t="shared" si="24"/>
        <v/>
      </c>
      <c r="I301" s="183"/>
      <c r="J301" s="617">
        <f t="shared" si="25"/>
        <v>0</v>
      </c>
      <c r="K301" s="184" t="str">
        <f t="shared" si="26"/>
        <v/>
      </c>
      <c r="L301" s="183"/>
      <c r="M301" s="617">
        <f>Table13[[#This Row],[Ladder/Service  Arrival Time]]-Table13[[#This Row],[ Dispatch Time]]</f>
        <v>0</v>
      </c>
      <c r="N301" s="184" t="str">
        <f t="shared" si="27"/>
        <v/>
      </c>
      <c r="O301" s="476" t="str">
        <f t="shared" si="28"/>
        <v/>
      </c>
      <c r="P301" s="473"/>
    </row>
    <row r="302" spans="2:16" x14ac:dyDescent="0.3">
      <c r="B302" s="471">
        <f t="shared" si="29"/>
        <v>293</v>
      </c>
      <c r="C302" s="182"/>
      <c r="D302" s="94"/>
      <c r="E302" s="183"/>
      <c r="F302" s="183"/>
      <c r="G302" s="617">
        <f>Table13[[#This Row],[1st Engine Arrival Time]]-Table13[[#This Row],[ Dispatch Time]]</f>
        <v>0</v>
      </c>
      <c r="H302" s="184" t="str">
        <f t="shared" si="24"/>
        <v/>
      </c>
      <c r="I302" s="183"/>
      <c r="J302" s="617">
        <f t="shared" si="25"/>
        <v>0</v>
      </c>
      <c r="K302" s="184" t="str">
        <f t="shared" si="26"/>
        <v/>
      </c>
      <c r="L302" s="183"/>
      <c r="M302" s="617">
        <f>Table13[[#This Row],[Ladder/Service  Arrival Time]]-Table13[[#This Row],[ Dispatch Time]]</f>
        <v>0</v>
      </c>
      <c r="N302" s="184" t="str">
        <f t="shared" si="27"/>
        <v/>
      </c>
      <c r="O302" s="476" t="str">
        <f t="shared" si="28"/>
        <v/>
      </c>
      <c r="P302" s="473"/>
    </row>
    <row r="303" spans="2:16" x14ac:dyDescent="0.3">
      <c r="B303" s="471">
        <f t="shared" si="29"/>
        <v>294</v>
      </c>
      <c r="C303" s="182"/>
      <c r="D303" s="94"/>
      <c r="E303" s="183"/>
      <c r="F303" s="183"/>
      <c r="G303" s="617">
        <f>Table13[[#This Row],[1st Engine Arrival Time]]-Table13[[#This Row],[ Dispatch Time]]</f>
        <v>0</v>
      </c>
      <c r="H303" s="184" t="str">
        <f t="shared" si="24"/>
        <v/>
      </c>
      <c r="I303" s="183"/>
      <c r="J303" s="617">
        <f t="shared" si="25"/>
        <v>0</v>
      </c>
      <c r="K303" s="184" t="str">
        <f t="shared" si="26"/>
        <v/>
      </c>
      <c r="L303" s="183"/>
      <c r="M303" s="617">
        <f>Table13[[#This Row],[Ladder/Service  Arrival Time]]-Table13[[#This Row],[ Dispatch Time]]</f>
        <v>0</v>
      </c>
      <c r="N303" s="184" t="str">
        <f t="shared" si="27"/>
        <v/>
      </c>
      <c r="O303" s="476" t="str">
        <f t="shared" si="28"/>
        <v/>
      </c>
      <c r="P303" s="473"/>
    </row>
    <row r="304" spans="2:16" x14ac:dyDescent="0.3">
      <c r="B304" s="471">
        <f t="shared" si="29"/>
        <v>295</v>
      </c>
      <c r="C304" s="182"/>
      <c r="D304" s="94"/>
      <c r="E304" s="183"/>
      <c r="F304" s="183"/>
      <c r="G304" s="617">
        <f>Table13[[#This Row],[1st Engine Arrival Time]]-Table13[[#This Row],[ Dispatch Time]]</f>
        <v>0</v>
      </c>
      <c r="H304" s="184" t="str">
        <f t="shared" si="24"/>
        <v/>
      </c>
      <c r="I304" s="183"/>
      <c r="J304" s="617">
        <f t="shared" si="25"/>
        <v>0</v>
      </c>
      <c r="K304" s="184" t="str">
        <f t="shared" si="26"/>
        <v/>
      </c>
      <c r="L304" s="183"/>
      <c r="M304" s="617">
        <f>Table13[[#This Row],[Ladder/Service  Arrival Time]]-Table13[[#This Row],[ Dispatch Time]]</f>
        <v>0</v>
      </c>
      <c r="N304" s="184" t="str">
        <f t="shared" si="27"/>
        <v/>
      </c>
      <c r="O304" s="476" t="str">
        <f t="shared" si="28"/>
        <v/>
      </c>
      <c r="P304" s="473"/>
    </row>
    <row r="305" spans="2:16" x14ac:dyDescent="0.3">
      <c r="B305" s="471">
        <f t="shared" si="29"/>
        <v>296</v>
      </c>
      <c r="C305" s="182"/>
      <c r="D305" s="94"/>
      <c r="E305" s="183"/>
      <c r="F305" s="183"/>
      <c r="G305" s="617">
        <f>Table13[[#This Row],[1st Engine Arrival Time]]-Table13[[#This Row],[ Dispatch Time]]</f>
        <v>0</v>
      </c>
      <c r="H305" s="184" t="str">
        <f t="shared" si="24"/>
        <v/>
      </c>
      <c r="I305" s="183"/>
      <c r="J305" s="617">
        <f t="shared" si="25"/>
        <v>0</v>
      </c>
      <c r="K305" s="184" t="str">
        <f t="shared" si="26"/>
        <v/>
      </c>
      <c r="L305" s="183"/>
      <c r="M305" s="617">
        <f>Table13[[#This Row],[Ladder/Service  Arrival Time]]-Table13[[#This Row],[ Dispatch Time]]</f>
        <v>0</v>
      </c>
      <c r="N305" s="184" t="str">
        <f t="shared" si="27"/>
        <v/>
      </c>
      <c r="O305" s="476" t="str">
        <f t="shared" si="28"/>
        <v/>
      </c>
      <c r="P305" s="473"/>
    </row>
    <row r="306" spans="2:16" x14ac:dyDescent="0.3">
      <c r="B306" s="471">
        <f t="shared" si="29"/>
        <v>297</v>
      </c>
      <c r="C306" s="182"/>
      <c r="D306" s="94"/>
      <c r="E306" s="183"/>
      <c r="F306" s="183"/>
      <c r="G306" s="617">
        <f>Table13[[#This Row],[1st Engine Arrival Time]]-Table13[[#This Row],[ Dispatch Time]]</f>
        <v>0</v>
      </c>
      <c r="H306" s="184" t="str">
        <f t="shared" si="24"/>
        <v/>
      </c>
      <c r="I306" s="183"/>
      <c r="J306" s="617">
        <f t="shared" si="25"/>
        <v>0</v>
      </c>
      <c r="K306" s="184" t="str">
        <f t="shared" si="26"/>
        <v/>
      </c>
      <c r="L306" s="183"/>
      <c r="M306" s="617">
        <f>Table13[[#This Row],[Ladder/Service  Arrival Time]]-Table13[[#This Row],[ Dispatch Time]]</f>
        <v>0</v>
      </c>
      <c r="N306" s="184" t="str">
        <f t="shared" si="27"/>
        <v/>
      </c>
      <c r="O306" s="476" t="str">
        <f t="shared" si="28"/>
        <v/>
      </c>
      <c r="P306" s="473"/>
    </row>
    <row r="307" spans="2:16" x14ac:dyDescent="0.3">
      <c r="B307" s="471">
        <f t="shared" si="29"/>
        <v>298</v>
      </c>
      <c r="C307" s="182"/>
      <c r="D307" s="94"/>
      <c r="E307" s="183"/>
      <c r="F307" s="183"/>
      <c r="G307" s="617">
        <f>Table13[[#This Row],[1st Engine Arrival Time]]-Table13[[#This Row],[ Dispatch Time]]</f>
        <v>0</v>
      </c>
      <c r="H307" s="184" t="str">
        <f t="shared" si="24"/>
        <v/>
      </c>
      <c r="I307" s="183"/>
      <c r="J307" s="617">
        <f t="shared" si="25"/>
        <v>0</v>
      </c>
      <c r="K307" s="184" t="str">
        <f t="shared" si="26"/>
        <v/>
      </c>
      <c r="L307" s="183"/>
      <c r="M307" s="617">
        <f>Table13[[#This Row],[Ladder/Service  Arrival Time]]-Table13[[#This Row],[ Dispatch Time]]</f>
        <v>0</v>
      </c>
      <c r="N307" s="184" t="str">
        <f t="shared" si="27"/>
        <v/>
      </c>
      <c r="O307" s="476" t="str">
        <f t="shared" si="28"/>
        <v/>
      </c>
      <c r="P307" s="473"/>
    </row>
    <row r="308" spans="2:16" x14ac:dyDescent="0.3">
      <c r="B308" s="471">
        <f t="shared" si="29"/>
        <v>299</v>
      </c>
      <c r="C308" s="182"/>
      <c r="D308" s="94"/>
      <c r="E308" s="183"/>
      <c r="F308" s="183"/>
      <c r="G308" s="617">
        <f>Table13[[#This Row],[1st Engine Arrival Time]]-Table13[[#This Row],[ Dispatch Time]]</f>
        <v>0</v>
      </c>
      <c r="H308" s="184" t="str">
        <f t="shared" si="24"/>
        <v/>
      </c>
      <c r="I308" s="183"/>
      <c r="J308" s="617">
        <f t="shared" si="25"/>
        <v>0</v>
      </c>
      <c r="K308" s="184" t="str">
        <f t="shared" si="26"/>
        <v/>
      </c>
      <c r="L308" s="183"/>
      <c r="M308" s="617">
        <f>Table13[[#This Row],[Ladder/Service  Arrival Time]]-Table13[[#This Row],[ Dispatch Time]]</f>
        <v>0</v>
      </c>
      <c r="N308" s="184" t="str">
        <f t="shared" si="27"/>
        <v/>
      </c>
      <c r="O308" s="476" t="str">
        <f t="shared" si="28"/>
        <v/>
      </c>
      <c r="P308" s="473"/>
    </row>
    <row r="309" spans="2:16" x14ac:dyDescent="0.3">
      <c r="B309" s="471">
        <f t="shared" si="29"/>
        <v>300</v>
      </c>
      <c r="C309" s="182"/>
      <c r="D309" s="94"/>
      <c r="E309" s="183"/>
      <c r="F309" s="183"/>
      <c r="G309" s="617">
        <f>Table13[[#This Row],[1st Engine Arrival Time]]-Table13[[#This Row],[ Dispatch Time]]</f>
        <v>0</v>
      </c>
      <c r="H309" s="184" t="str">
        <f t="shared" si="24"/>
        <v/>
      </c>
      <c r="I309" s="183"/>
      <c r="J309" s="617">
        <f t="shared" si="25"/>
        <v>0</v>
      </c>
      <c r="K309" s="184" t="str">
        <f t="shared" si="26"/>
        <v/>
      </c>
      <c r="L309" s="183"/>
      <c r="M309" s="617">
        <f>Table13[[#This Row],[Ladder/Service  Arrival Time]]-Table13[[#This Row],[ Dispatch Time]]</f>
        <v>0</v>
      </c>
      <c r="N309" s="184" t="str">
        <f t="shared" si="27"/>
        <v/>
      </c>
      <c r="O309" s="476" t="str">
        <f t="shared" si="28"/>
        <v/>
      </c>
      <c r="P309" s="473"/>
    </row>
    <row r="310" spans="2:16" x14ac:dyDescent="0.3">
      <c r="B310" s="471">
        <f t="shared" si="29"/>
        <v>301</v>
      </c>
      <c r="C310" s="182"/>
      <c r="D310" s="94"/>
      <c r="E310" s="183"/>
      <c r="F310" s="183"/>
      <c r="G310" s="617">
        <f>Table13[[#This Row],[1st Engine Arrival Time]]-Table13[[#This Row],[ Dispatch Time]]</f>
        <v>0</v>
      </c>
      <c r="H310" s="184" t="str">
        <f t="shared" si="24"/>
        <v/>
      </c>
      <c r="I310" s="183"/>
      <c r="J310" s="617">
        <f t="shared" si="25"/>
        <v>0</v>
      </c>
      <c r="K310" s="184" t="str">
        <f t="shared" si="26"/>
        <v/>
      </c>
      <c r="L310" s="183"/>
      <c r="M310" s="617">
        <f>Table13[[#This Row],[Ladder/Service  Arrival Time]]-Table13[[#This Row],[ Dispatch Time]]</f>
        <v>0</v>
      </c>
      <c r="N310" s="184" t="str">
        <f t="shared" si="27"/>
        <v/>
      </c>
      <c r="O310" s="476" t="str">
        <f t="shared" si="28"/>
        <v/>
      </c>
      <c r="P310" s="473"/>
    </row>
    <row r="311" spans="2:16" x14ac:dyDescent="0.3">
      <c r="B311" s="478"/>
      <c r="C311" s="474"/>
      <c r="D311" s="479" t="s">
        <v>111</v>
      </c>
      <c r="E311" s="424">
        <f>COUNT(E10:E310)</f>
        <v>0</v>
      </c>
      <c r="F311" s="1782" t="s">
        <v>510</v>
      </c>
      <c r="G311" s="1782"/>
      <c r="H311" s="424">
        <f>COUNTIF(H10:H310,"Yes")</f>
        <v>0</v>
      </c>
      <c r="I311" s="474"/>
      <c r="J311" s="474"/>
      <c r="K311" s="480"/>
      <c r="L311" s="474"/>
      <c r="M311" s="1782" t="s">
        <v>511</v>
      </c>
      <c r="N311" s="1782"/>
      <c r="O311" s="424">
        <f>COUNTIF(O10:O310,"Yes")</f>
        <v>0</v>
      </c>
      <c r="P311" s="474"/>
    </row>
    <row r="312" spans="2:16" x14ac:dyDescent="0.3">
      <c r="B312" s="478"/>
      <c r="C312" s="474"/>
      <c r="D312" s="474"/>
      <c r="E312" s="474"/>
      <c r="F312" s="474"/>
      <c r="G312" s="478"/>
      <c r="H312" s="474"/>
      <c r="I312" s="474"/>
      <c r="J312" s="474"/>
      <c r="K312" s="474"/>
      <c r="L312" s="474"/>
      <c r="M312" s="474"/>
      <c r="N312" s="474"/>
      <c r="O312" s="478"/>
      <c r="P312" s="474"/>
    </row>
    <row r="313" spans="2:16" x14ac:dyDescent="0.3">
      <c r="B313" s="1783" t="s">
        <v>766</v>
      </c>
      <c r="C313" s="1783"/>
      <c r="D313" s="1783"/>
      <c r="E313" s="1783"/>
      <c r="F313" s="1783"/>
      <c r="G313" s="1783"/>
      <c r="H313" s="1783"/>
      <c r="I313" s="481">
        <f>IFERROR(H311/D317,0)</f>
        <v>0</v>
      </c>
      <c r="J313" s="474"/>
      <c r="K313" s="474"/>
      <c r="L313" s="474"/>
      <c r="M313" s="474"/>
      <c r="N313" s="474"/>
      <c r="O313" s="478"/>
      <c r="P313" s="474"/>
    </row>
    <row r="314" spans="2:16" x14ac:dyDescent="0.3">
      <c r="B314" s="1783" t="s">
        <v>767</v>
      </c>
      <c r="C314" s="1783"/>
      <c r="D314" s="1783"/>
      <c r="E314" s="1783"/>
      <c r="F314" s="1783"/>
      <c r="G314" s="1783"/>
      <c r="H314" s="1783"/>
      <c r="I314" s="481">
        <f>IFERROR(O311/D317,0)</f>
        <v>0</v>
      </c>
      <c r="J314" s="474"/>
      <c r="K314" s="474"/>
      <c r="L314" s="474"/>
      <c r="M314" s="474"/>
      <c r="N314" s="474"/>
      <c r="O314" s="478"/>
      <c r="P314" s="474"/>
    </row>
    <row r="315" spans="2:16" x14ac:dyDescent="0.3">
      <c r="B315" s="478"/>
      <c r="C315" s="474"/>
      <c r="D315" s="474"/>
      <c r="E315" s="474"/>
      <c r="F315" s="474"/>
      <c r="G315" s="474"/>
      <c r="H315" s="474"/>
      <c r="I315" s="474"/>
      <c r="J315" s="474"/>
      <c r="K315" s="474"/>
      <c r="L315" s="474"/>
      <c r="M315" s="474"/>
      <c r="N315" s="474"/>
      <c r="O315" s="478"/>
      <c r="P315" s="474"/>
    </row>
    <row r="316" spans="2:16" x14ac:dyDescent="0.3">
      <c r="B316" s="478"/>
      <c r="C316" s="474"/>
      <c r="D316" s="474"/>
      <c r="E316" s="474"/>
      <c r="F316" s="474"/>
      <c r="G316" s="474"/>
      <c r="H316" s="474"/>
      <c r="I316" s="474"/>
      <c r="J316" s="474"/>
      <c r="K316" s="474"/>
      <c r="L316" s="474"/>
      <c r="M316" s="474"/>
      <c r="N316" s="474"/>
      <c r="O316" s="478"/>
      <c r="P316" s="474"/>
    </row>
    <row r="317" spans="2:16" x14ac:dyDescent="0.3">
      <c r="B317" s="478"/>
      <c r="C317" s="474"/>
      <c r="D317" s="474">
        <f>E311*0.9</f>
        <v>0</v>
      </c>
      <c r="E317" s="474"/>
      <c r="F317" s="474"/>
      <c r="G317" s="474"/>
      <c r="H317" s="474"/>
      <c r="I317" s="474"/>
      <c r="J317" s="474"/>
      <c r="K317" s="474"/>
      <c r="L317" s="474"/>
      <c r="M317" s="474"/>
      <c r="N317" s="474"/>
      <c r="O317" s="478"/>
      <c r="P317" s="477"/>
    </row>
    <row r="318" spans="2:16" x14ac:dyDescent="0.3">
      <c r="B318" s="478"/>
      <c r="C318" s="474"/>
      <c r="D318" s="474"/>
      <c r="E318" s="474"/>
      <c r="F318" s="474"/>
      <c r="G318" s="474"/>
      <c r="H318" s="474"/>
      <c r="I318" s="474"/>
      <c r="J318" s="474"/>
      <c r="K318" s="474"/>
      <c r="L318" s="474"/>
      <c r="M318" s="474"/>
      <c r="N318" s="474"/>
      <c r="O318" s="478"/>
      <c r="P318" s="477"/>
    </row>
    <row r="319" spans="2:16" x14ac:dyDescent="0.3">
      <c r="B319" s="482"/>
      <c r="C319" s="477"/>
      <c r="D319" s="477"/>
      <c r="E319" s="477"/>
      <c r="F319" s="477"/>
      <c r="G319" s="477"/>
      <c r="H319" s="477"/>
      <c r="I319" s="477"/>
      <c r="J319" s="477"/>
      <c r="K319" s="477"/>
      <c r="L319" s="477"/>
      <c r="M319" s="477"/>
      <c r="N319" s="477"/>
      <c r="O319" s="482"/>
      <c r="P319" s="477"/>
    </row>
    <row r="320" spans="2:16" x14ac:dyDescent="0.3">
      <c r="B320" s="482"/>
      <c r="C320" s="477"/>
      <c r="D320" s="477"/>
      <c r="E320" s="477"/>
      <c r="F320" s="477"/>
      <c r="G320" s="477"/>
      <c r="H320" s="477"/>
      <c r="I320" s="477"/>
      <c r="J320" s="477"/>
      <c r="K320" s="477"/>
      <c r="L320" s="477"/>
      <c r="M320" s="477"/>
      <c r="N320" s="477"/>
      <c r="O320" s="482"/>
      <c r="P320" s="477"/>
    </row>
    <row r="321" spans="2:16" x14ac:dyDescent="0.3">
      <c r="B321" s="482"/>
      <c r="C321" s="477"/>
      <c r="D321" s="477"/>
      <c r="E321" s="477"/>
      <c r="F321" s="477"/>
      <c r="G321" s="477"/>
      <c r="H321" s="477"/>
      <c r="I321" s="477"/>
      <c r="J321" s="477"/>
      <c r="K321" s="477"/>
      <c r="L321" s="477"/>
      <c r="M321" s="477"/>
      <c r="N321" s="477"/>
      <c r="O321" s="482"/>
      <c r="P321" s="477"/>
    </row>
    <row r="322" spans="2:16" x14ac:dyDescent="0.3">
      <c r="B322" s="482"/>
      <c r="C322" s="477"/>
      <c r="D322" s="477"/>
      <c r="E322" s="477"/>
      <c r="F322" s="477"/>
      <c r="G322" s="477"/>
      <c r="H322" s="477"/>
      <c r="I322" s="477"/>
      <c r="J322" s="477"/>
      <c r="K322" s="477"/>
      <c r="L322" s="477"/>
      <c r="M322" s="477"/>
      <c r="N322" s="477"/>
      <c r="O322" s="482"/>
      <c r="P322" s="477"/>
    </row>
    <row r="323" spans="2:16" x14ac:dyDescent="0.3">
      <c r="B323" s="482"/>
      <c r="C323" s="477"/>
      <c r="D323" s="477"/>
      <c r="E323" s="477"/>
      <c r="F323" s="477"/>
      <c r="G323" s="477"/>
      <c r="H323" s="477"/>
      <c r="I323" s="477"/>
      <c r="J323" s="477"/>
      <c r="K323" s="477"/>
      <c r="L323" s="477"/>
      <c r="M323" s="477"/>
      <c r="N323" s="477"/>
      <c r="O323" s="482"/>
      <c r="P323" s="477"/>
    </row>
    <row r="324" spans="2:16" x14ac:dyDescent="0.3">
      <c r="B324" s="482"/>
      <c r="C324" s="477"/>
      <c r="D324" s="477"/>
      <c r="E324" s="477"/>
      <c r="F324" s="477"/>
      <c r="G324" s="477"/>
      <c r="H324" s="477"/>
      <c r="I324" s="477"/>
      <c r="J324" s="477"/>
      <c r="K324" s="477"/>
      <c r="L324" s="477"/>
      <c r="M324" s="477"/>
      <c r="N324" s="477"/>
      <c r="O324" s="482"/>
    </row>
    <row r="325" spans="2:16" x14ac:dyDescent="0.3">
      <c r="B325" s="482"/>
      <c r="C325" s="477"/>
      <c r="D325" s="477"/>
      <c r="E325" s="477"/>
      <c r="F325" s="477"/>
      <c r="G325" s="477"/>
      <c r="H325" s="477"/>
      <c r="I325" s="477"/>
      <c r="J325" s="477"/>
      <c r="K325" s="477"/>
      <c r="L325" s="477"/>
      <c r="M325" s="477"/>
      <c r="N325" s="477"/>
      <c r="O325" s="482"/>
    </row>
  </sheetData>
  <sheetProtection algorithmName="SHA-512" hashValue="w0jyhW4YyeSjJ0BfYrfIjdAEpNT+YgQvQ9xDB4OQuCoABbsF1lTgVGR8LDXjSrqul7rK31dstn4Ix+FYln7dZA==" saltValue="wrDWC9oYG1PShhkm3/X6dg==" spinCount="100000" sheet="1" objects="1" scenarios="1"/>
  <mergeCells count="11">
    <mergeCell ref="F311:G311"/>
    <mergeCell ref="M311:N311"/>
    <mergeCell ref="B313:H313"/>
    <mergeCell ref="B314:H314"/>
    <mergeCell ref="B1:P1"/>
    <mergeCell ref="J4:N4"/>
    <mergeCell ref="B6:H6"/>
    <mergeCell ref="J6:N6"/>
    <mergeCell ref="B7:H7"/>
    <mergeCell ref="J7:N7"/>
    <mergeCell ref="I2:M2"/>
  </mergeCells>
  <pageMargins left="0.7" right="0.7" top="0.75" bottom="0.75" header="0.3" footer="0.3"/>
  <pageSetup orientation="portrait" r:id="rId1"/>
  <drawing r:id="rId2"/>
  <tableParts count="2">
    <tablePart r:id="rId3"/>
    <tablePart r:id="rId4"/>
  </tablePart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102E5-156F-432A-9FC3-3C56C50666E1}">
  <sheetPr codeName="Sheet75">
    <tabColor theme="2" tint="-0.89999084444715716"/>
  </sheetPr>
  <dimension ref="B1:J56"/>
  <sheetViews>
    <sheetView showGridLines="0" showRowColHeaders="0" showRuler="0" zoomScaleNormal="100" workbookViewId="0">
      <selection activeCell="C29" sqref="C28:C29"/>
    </sheetView>
  </sheetViews>
  <sheetFormatPr defaultColWidth="9.109375" defaultRowHeight="13.2" x14ac:dyDescent="0.3"/>
  <cols>
    <col min="1" max="1" width="16" style="188" customWidth="1"/>
    <col min="2" max="2" width="46.88671875" style="188" customWidth="1"/>
    <col min="3" max="3" width="1" style="188" customWidth="1"/>
    <col min="4" max="4" width="9" style="188" customWidth="1"/>
    <col min="5" max="5" width="1" style="188" customWidth="1"/>
    <col min="6" max="6" width="10.88671875" style="188" customWidth="1"/>
    <col min="7" max="7" width="1" style="188" customWidth="1"/>
    <col min="8" max="8" width="8" style="188" customWidth="1"/>
    <col min="9" max="9" width="1" style="188" customWidth="1"/>
    <col min="10" max="10" width="12" style="188" customWidth="1"/>
    <col min="11" max="11" width="13" style="188" customWidth="1"/>
    <col min="12" max="16384" width="9.109375" style="188"/>
  </cols>
  <sheetData>
    <row r="1" spans="2:10" ht="18.75" customHeight="1" x14ac:dyDescent="0.3">
      <c r="B1" s="1792" t="s">
        <v>512</v>
      </c>
      <c r="C1" s="1792"/>
      <c r="D1" s="1792"/>
      <c r="E1" s="1792"/>
      <c r="F1" s="1792"/>
      <c r="G1" s="1792"/>
      <c r="H1" s="1792"/>
      <c r="I1" s="1792"/>
      <c r="J1" s="1792"/>
    </row>
    <row r="2" spans="2:10" ht="30.75" customHeight="1" x14ac:dyDescent="0.3">
      <c r="B2" s="1793" t="s">
        <v>513</v>
      </c>
      <c r="C2" s="1794"/>
      <c r="D2" s="1795" t="s">
        <v>514</v>
      </c>
      <c r="E2" s="1796"/>
      <c r="F2" s="1795" t="s">
        <v>515</v>
      </c>
      <c r="G2" s="1796"/>
      <c r="H2" s="1795" t="s">
        <v>516</v>
      </c>
      <c r="I2" s="1796"/>
      <c r="J2" s="189" t="s">
        <v>517</v>
      </c>
    </row>
    <row r="3" spans="2:10" ht="15.9" customHeight="1" x14ac:dyDescent="0.3">
      <c r="B3" s="1797" t="s">
        <v>518</v>
      </c>
      <c r="C3" s="1798"/>
      <c r="D3" s="1799">
        <v>300</v>
      </c>
      <c r="E3" s="1800"/>
      <c r="F3" s="1801" t="s">
        <v>519</v>
      </c>
      <c r="G3" s="1802"/>
      <c r="H3" s="1803">
        <v>30</v>
      </c>
      <c r="I3" s="1804"/>
      <c r="J3" s="190">
        <v>0.05</v>
      </c>
    </row>
    <row r="4" spans="2:10" ht="15.9" customHeight="1" x14ac:dyDescent="0.3">
      <c r="B4" s="1797" t="s">
        <v>520</v>
      </c>
      <c r="C4" s="1798"/>
      <c r="D4" s="1799">
        <v>1</v>
      </c>
      <c r="E4" s="1800"/>
      <c r="F4" s="1803">
        <v>12</v>
      </c>
      <c r="G4" s="1804"/>
      <c r="H4" s="1803">
        <v>12</v>
      </c>
      <c r="I4" s="1804"/>
      <c r="J4" s="190">
        <v>0.02</v>
      </c>
    </row>
    <row r="5" spans="2:10" ht="15.9" customHeight="1" x14ac:dyDescent="0.3">
      <c r="B5" s="1797" t="s">
        <v>521</v>
      </c>
      <c r="C5" s="1798"/>
      <c r="D5" s="1807" t="s">
        <v>522</v>
      </c>
      <c r="E5" s="1808"/>
      <c r="F5" s="1801" t="s">
        <v>523</v>
      </c>
      <c r="G5" s="1802"/>
      <c r="H5" s="1803">
        <v>24</v>
      </c>
      <c r="I5" s="1804"/>
      <c r="J5" s="190">
        <v>0.04</v>
      </c>
    </row>
    <row r="6" spans="2:10" ht="30" customHeight="1" x14ac:dyDescent="0.3">
      <c r="B6" s="1805" t="s">
        <v>524</v>
      </c>
      <c r="C6" s="1806"/>
      <c r="D6" s="1799">
        <v>1</v>
      </c>
      <c r="E6" s="1800"/>
      <c r="F6" s="1803">
        <v>100</v>
      </c>
      <c r="G6" s="1804"/>
      <c r="H6" s="1803">
        <v>100</v>
      </c>
      <c r="I6" s="1804"/>
      <c r="J6" s="190">
        <v>0.17</v>
      </c>
    </row>
    <row r="7" spans="2:10" ht="30" customHeight="1" x14ac:dyDescent="0.3">
      <c r="B7" s="1805" t="s">
        <v>525</v>
      </c>
      <c r="C7" s="1806"/>
      <c r="D7" s="1799">
        <v>1</v>
      </c>
      <c r="E7" s="1800"/>
      <c r="F7" s="1803">
        <v>20</v>
      </c>
      <c r="G7" s="1804"/>
      <c r="H7" s="1803">
        <v>20</v>
      </c>
      <c r="I7" s="1804"/>
      <c r="J7" s="190">
        <v>0.03</v>
      </c>
    </row>
    <row r="8" spans="2:10" ht="53.25" customHeight="1" x14ac:dyDescent="0.3">
      <c r="B8" s="1809" t="s">
        <v>526</v>
      </c>
      <c r="C8" s="1806"/>
      <c r="D8" s="1810">
        <v>1</v>
      </c>
      <c r="E8" s="1811"/>
      <c r="F8" s="1812">
        <v>30</v>
      </c>
      <c r="G8" s="1813"/>
      <c r="H8" s="1812">
        <v>30</v>
      </c>
      <c r="I8" s="1813"/>
      <c r="J8" s="191">
        <v>0.05</v>
      </c>
    </row>
    <row r="9" spans="2:10" ht="15.9" customHeight="1" x14ac:dyDescent="0.3">
      <c r="B9" s="1797" t="s">
        <v>527</v>
      </c>
      <c r="C9" s="1798"/>
      <c r="D9" s="1799">
        <v>2</v>
      </c>
      <c r="E9" s="1800"/>
      <c r="F9" s="1803">
        <v>10</v>
      </c>
      <c r="G9" s="1804"/>
      <c r="H9" s="1803">
        <v>20</v>
      </c>
      <c r="I9" s="1804"/>
      <c r="J9" s="190">
        <v>0.03</v>
      </c>
    </row>
    <row r="10" spans="2:10" ht="15.9" customHeight="1" x14ac:dyDescent="0.3">
      <c r="B10" s="1797" t="s">
        <v>528</v>
      </c>
      <c r="C10" s="1798"/>
      <c r="D10" s="1799">
        <v>4</v>
      </c>
      <c r="E10" s="1800"/>
      <c r="F10" s="1803">
        <v>24</v>
      </c>
      <c r="G10" s="1804"/>
      <c r="H10" s="1803">
        <v>96</v>
      </c>
      <c r="I10" s="1804"/>
      <c r="J10" s="190">
        <v>0.16</v>
      </c>
    </row>
    <row r="11" spans="2:10" ht="15.9" customHeight="1" x14ac:dyDescent="0.3">
      <c r="B11" s="1797" t="s">
        <v>529</v>
      </c>
      <c r="C11" s="1798"/>
      <c r="D11" s="1799">
        <v>4</v>
      </c>
      <c r="E11" s="1800"/>
      <c r="F11" s="1803">
        <v>6</v>
      </c>
      <c r="G11" s="1804"/>
      <c r="H11" s="1803">
        <v>24</v>
      </c>
      <c r="I11" s="1804"/>
      <c r="J11" s="190">
        <v>0.04</v>
      </c>
    </row>
    <row r="12" spans="2:10" ht="51.75" customHeight="1" x14ac:dyDescent="0.3">
      <c r="B12" s="1805" t="s">
        <v>530</v>
      </c>
      <c r="C12" s="1806"/>
      <c r="D12" s="1810">
        <v>2</v>
      </c>
      <c r="E12" s="1811"/>
      <c r="F12" s="1812">
        <v>2</v>
      </c>
      <c r="G12" s="1813"/>
      <c r="H12" s="1812">
        <v>4</v>
      </c>
      <c r="I12" s="1813"/>
      <c r="J12" s="191">
        <v>0.01</v>
      </c>
    </row>
    <row r="13" spans="2:10" ht="53.25" customHeight="1" x14ac:dyDescent="0.3">
      <c r="B13" s="1809" t="s">
        <v>577</v>
      </c>
      <c r="C13" s="1806"/>
      <c r="D13" s="1810">
        <v>2</v>
      </c>
      <c r="E13" s="1811"/>
      <c r="F13" s="1812">
        <v>2</v>
      </c>
      <c r="G13" s="1813"/>
      <c r="H13" s="1812">
        <v>4</v>
      </c>
      <c r="I13" s="1813"/>
      <c r="J13" s="191">
        <v>0.01</v>
      </c>
    </row>
    <row r="14" spans="2:10" ht="15.9" customHeight="1" x14ac:dyDescent="0.3">
      <c r="B14" s="1797" t="s">
        <v>531</v>
      </c>
      <c r="C14" s="1798"/>
      <c r="D14" s="1799">
        <v>1</v>
      </c>
      <c r="E14" s="1800"/>
      <c r="F14" s="1803">
        <v>4</v>
      </c>
      <c r="G14" s="1804"/>
      <c r="H14" s="1803">
        <v>4</v>
      </c>
      <c r="I14" s="1804"/>
      <c r="J14" s="190">
        <v>0.01</v>
      </c>
    </row>
    <row r="15" spans="2:10" ht="51.75" customHeight="1" x14ac:dyDescent="0.3">
      <c r="B15" s="1805" t="s">
        <v>532</v>
      </c>
      <c r="C15" s="1806"/>
      <c r="D15" s="1799">
        <v>1</v>
      </c>
      <c r="E15" s="1800"/>
      <c r="F15" s="1803">
        <v>4</v>
      </c>
      <c r="G15" s="1804"/>
      <c r="H15" s="1803">
        <v>4</v>
      </c>
      <c r="I15" s="1804"/>
      <c r="J15" s="190">
        <v>0.01</v>
      </c>
    </row>
    <row r="16" spans="2:10" ht="39" customHeight="1" x14ac:dyDescent="0.3">
      <c r="B16" s="1805" t="s">
        <v>533</v>
      </c>
      <c r="C16" s="1806"/>
      <c r="D16" s="1799">
        <v>1</v>
      </c>
      <c r="E16" s="1800"/>
      <c r="F16" s="1803">
        <v>4</v>
      </c>
      <c r="G16" s="1804"/>
      <c r="H16" s="1803">
        <v>4</v>
      </c>
      <c r="I16" s="1804"/>
      <c r="J16" s="190">
        <v>0.01</v>
      </c>
    </row>
    <row r="17" spans="2:10" ht="15.9" customHeight="1" x14ac:dyDescent="0.3">
      <c r="B17" s="1797" t="s">
        <v>534</v>
      </c>
      <c r="C17" s="1798"/>
      <c r="D17" s="1799">
        <v>1</v>
      </c>
      <c r="E17" s="1800"/>
      <c r="F17" s="1803">
        <v>32</v>
      </c>
      <c r="G17" s="1804"/>
      <c r="H17" s="1803">
        <v>32</v>
      </c>
      <c r="I17" s="1804"/>
      <c r="J17" s="190">
        <v>0.05</v>
      </c>
    </row>
    <row r="18" spans="2:10" ht="15.9" customHeight="1" x14ac:dyDescent="0.3">
      <c r="B18" s="1797" t="s">
        <v>535</v>
      </c>
      <c r="C18" s="1798"/>
      <c r="D18" s="1799">
        <v>1</v>
      </c>
      <c r="E18" s="1800"/>
      <c r="F18" s="1803">
        <v>16</v>
      </c>
      <c r="G18" s="1804"/>
      <c r="H18" s="1803">
        <v>16</v>
      </c>
      <c r="I18" s="1804"/>
      <c r="J18" s="190">
        <v>0.03</v>
      </c>
    </row>
    <row r="19" spans="2:10" ht="15.9" customHeight="1" x14ac:dyDescent="0.3">
      <c r="B19" s="1797" t="s">
        <v>536</v>
      </c>
      <c r="C19" s="1798"/>
      <c r="D19" s="1799">
        <v>1</v>
      </c>
      <c r="E19" s="1800"/>
      <c r="F19" s="1803">
        <v>1</v>
      </c>
      <c r="G19" s="1804"/>
      <c r="H19" s="1803">
        <v>10</v>
      </c>
      <c r="I19" s="1804"/>
      <c r="J19" s="190">
        <v>0.02</v>
      </c>
    </row>
    <row r="20" spans="2:10" ht="15.9" customHeight="1" x14ac:dyDescent="0.3">
      <c r="B20" s="1797" t="s">
        <v>537</v>
      </c>
      <c r="C20" s="1798"/>
      <c r="D20" s="1799">
        <v>1</v>
      </c>
      <c r="E20" s="1800"/>
      <c r="F20" s="1803">
        <v>16</v>
      </c>
      <c r="G20" s="1804"/>
      <c r="H20" s="1803">
        <v>16</v>
      </c>
      <c r="I20" s="1804"/>
      <c r="J20" s="190">
        <v>0.03</v>
      </c>
    </row>
    <row r="21" spans="2:10" ht="15.9" customHeight="1" x14ac:dyDescent="0.3">
      <c r="B21" s="1797" t="s">
        <v>538</v>
      </c>
      <c r="C21" s="1798"/>
      <c r="D21" s="1799">
        <v>1</v>
      </c>
      <c r="E21" s="1800"/>
      <c r="F21" s="1803">
        <v>100</v>
      </c>
      <c r="G21" s="1804"/>
      <c r="H21" s="1803">
        <v>100</v>
      </c>
      <c r="I21" s="1804"/>
      <c r="J21" s="190">
        <v>0.17</v>
      </c>
    </row>
    <row r="22" spans="2:10" ht="15.9" customHeight="1" x14ac:dyDescent="0.3">
      <c r="B22" s="1797" t="s">
        <v>539</v>
      </c>
      <c r="C22" s="1798"/>
      <c r="D22" s="1799">
        <v>1</v>
      </c>
      <c r="E22" s="1800"/>
      <c r="F22" s="1803">
        <v>50</v>
      </c>
      <c r="G22" s="1804"/>
      <c r="H22" s="1803">
        <v>50</v>
      </c>
      <c r="I22" s="1804"/>
      <c r="J22" s="190">
        <v>0.08</v>
      </c>
    </row>
    <row r="23" spans="2:10" ht="5.25" customHeight="1" x14ac:dyDescent="0.3">
      <c r="B23" s="192" t="s">
        <v>540</v>
      </c>
      <c r="C23" s="192"/>
      <c r="D23" s="193"/>
      <c r="E23" s="193"/>
      <c r="F23" s="194"/>
      <c r="G23" s="194"/>
      <c r="H23" s="194"/>
      <c r="I23" s="194"/>
      <c r="J23" s="195"/>
    </row>
    <row r="24" spans="2:10" ht="15.9" customHeight="1" x14ac:dyDescent="0.3">
      <c r="B24" s="1814" t="s">
        <v>541</v>
      </c>
      <c r="C24" s="1814"/>
      <c r="D24" s="1814"/>
      <c r="E24" s="1814"/>
      <c r="F24" s="1814"/>
      <c r="G24" s="1814"/>
      <c r="H24" s="1814"/>
      <c r="I24" s="1814"/>
      <c r="J24" s="1814"/>
    </row>
    <row r="25" spans="2:10" ht="15.9" customHeight="1" x14ac:dyDescent="0.3">
      <c r="B25" s="1814" t="s">
        <v>542</v>
      </c>
      <c r="C25" s="1814"/>
      <c r="D25" s="1814"/>
      <c r="E25" s="1814"/>
      <c r="F25" s="1814"/>
      <c r="G25" s="1814"/>
      <c r="H25" s="1814"/>
      <c r="I25" s="1814"/>
      <c r="J25" s="1814"/>
    </row>
    <row r="26" spans="2:10" ht="15.9" customHeight="1" x14ac:dyDescent="0.3">
      <c r="B26" s="196"/>
      <c r="C26" s="196"/>
      <c r="D26" s="196"/>
      <c r="E26" s="196"/>
      <c r="F26" s="196"/>
      <c r="G26" s="196"/>
      <c r="H26" s="196"/>
      <c r="I26" s="196"/>
      <c r="J26" s="196"/>
    </row>
    <row r="27" spans="2:10" ht="15.9" customHeight="1" x14ac:dyDescent="0.3">
      <c r="B27" s="196"/>
      <c r="C27" s="196"/>
      <c r="D27" s="196"/>
      <c r="E27" s="196"/>
      <c r="F27" s="196"/>
      <c r="G27" s="196"/>
      <c r="H27" s="196"/>
      <c r="I27" s="196"/>
      <c r="J27" s="196"/>
    </row>
    <row r="28" spans="2:10" ht="15.9" customHeight="1" x14ac:dyDescent="0.3">
      <c r="B28" s="196"/>
      <c r="C28" s="196"/>
      <c r="D28" s="196"/>
      <c r="E28" s="196"/>
      <c r="F28" s="196"/>
      <c r="G28" s="196"/>
      <c r="H28" s="196"/>
      <c r="I28" s="196"/>
      <c r="J28" s="196"/>
    </row>
    <row r="29" spans="2:10" ht="16.5" customHeight="1" x14ac:dyDescent="0.3">
      <c r="B29" s="192"/>
      <c r="C29" s="192"/>
      <c r="D29" s="193"/>
      <c r="E29" s="193"/>
      <c r="F29" s="194"/>
      <c r="G29" s="194"/>
      <c r="H29" s="194"/>
      <c r="I29" s="194"/>
      <c r="J29" s="195"/>
    </row>
    <row r="30" spans="2:10" ht="21" customHeight="1" x14ac:dyDescent="0.3">
      <c r="B30" s="1792" t="s">
        <v>543</v>
      </c>
      <c r="C30" s="1792"/>
      <c r="D30" s="1792"/>
      <c r="E30" s="1792"/>
      <c r="F30" s="1792"/>
      <c r="G30" s="1792"/>
      <c r="H30" s="1792"/>
      <c r="I30" s="1792"/>
      <c r="J30" s="1792"/>
    </row>
    <row r="31" spans="2:10" ht="30" customHeight="1" x14ac:dyDescent="0.3">
      <c r="B31" s="197" t="s">
        <v>544</v>
      </c>
      <c r="C31" s="1795" t="s">
        <v>514</v>
      </c>
      <c r="D31" s="1796"/>
      <c r="E31" s="1795" t="s">
        <v>515</v>
      </c>
      <c r="F31" s="1796"/>
      <c r="G31" s="1795" t="s">
        <v>516</v>
      </c>
      <c r="H31" s="1796"/>
      <c r="I31" s="1795" t="s">
        <v>517</v>
      </c>
      <c r="J31" s="1796"/>
    </row>
    <row r="32" spans="2:10" ht="15.9" customHeight="1" x14ac:dyDescent="0.3">
      <c r="B32" s="198" t="s">
        <v>528</v>
      </c>
      <c r="C32" s="1799">
        <v>4</v>
      </c>
      <c r="D32" s="1800"/>
      <c r="E32" s="1803">
        <v>24</v>
      </c>
      <c r="F32" s="1804"/>
      <c r="G32" s="1803">
        <v>96</v>
      </c>
      <c r="H32" s="1804"/>
      <c r="I32" s="1815">
        <v>0.16</v>
      </c>
      <c r="J32" s="1816"/>
    </row>
    <row r="33" spans="2:10" ht="15.9" customHeight="1" x14ac:dyDescent="0.3">
      <c r="B33" s="198" t="s">
        <v>529</v>
      </c>
      <c r="C33" s="1799">
        <v>4</v>
      </c>
      <c r="D33" s="1800"/>
      <c r="E33" s="1803">
        <v>6</v>
      </c>
      <c r="F33" s="1804"/>
      <c r="G33" s="1803">
        <v>24</v>
      </c>
      <c r="H33" s="1804"/>
      <c r="I33" s="1815">
        <v>0.04</v>
      </c>
      <c r="J33" s="1816"/>
    </row>
    <row r="34" spans="2:10" ht="51.75" customHeight="1" x14ac:dyDescent="0.3">
      <c r="B34" s="199" t="s">
        <v>530</v>
      </c>
      <c r="C34" s="1810">
        <v>6</v>
      </c>
      <c r="D34" s="1811"/>
      <c r="E34" s="1812">
        <v>2</v>
      </c>
      <c r="F34" s="1813"/>
      <c r="G34" s="1812">
        <v>12</v>
      </c>
      <c r="H34" s="1813"/>
      <c r="I34" s="1817">
        <v>0.02</v>
      </c>
      <c r="J34" s="1818"/>
    </row>
    <row r="35" spans="2:10" ht="51.75" customHeight="1" x14ac:dyDescent="0.3">
      <c r="B35" s="199" t="s">
        <v>545</v>
      </c>
      <c r="C35" s="1810">
        <v>1</v>
      </c>
      <c r="D35" s="1811"/>
      <c r="E35" s="1812">
        <v>25</v>
      </c>
      <c r="F35" s="1813"/>
      <c r="G35" s="1812">
        <v>25</v>
      </c>
      <c r="H35" s="1813"/>
      <c r="I35" s="1817">
        <v>0.04</v>
      </c>
      <c r="J35" s="1818"/>
    </row>
    <row r="36" spans="2:10" ht="39" customHeight="1" x14ac:dyDescent="0.3">
      <c r="B36" s="199" t="s">
        <v>546</v>
      </c>
      <c r="C36" s="1799">
        <v>3</v>
      </c>
      <c r="D36" s="1800"/>
      <c r="E36" s="1803">
        <v>4</v>
      </c>
      <c r="F36" s="1804"/>
      <c r="G36" s="1803">
        <v>12</v>
      </c>
      <c r="H36" s="1804"/>
      <c r="I36" s="1815">
        <v>0.02</v>
      </c>
      <c r="J36" s="1816"/>
    </row>
    <row r="37" spans="2:10" ht="51.75" customHeight="1" x14ac:dyDescent="0.3">
      <c r="B37" s="199" t="s">
        <v>547</v>
      </c>
      <c r="C37" s="1810">
        <v>1</v>
      </c>
      <c r="D37" s="1811"/>
      <c r="E37" s="1812">
        <v>20</v>
      </c>
      <c r="F37" s="1813"/>
      <c r="G37" s="1812">
        <v>20</v>
      </c>
      <c r="H37" s="1813"/>
      <c r="I37" s="1817">
        <v>0.03</v>
      </c>
      <c r="J37" s="1818"/>
    </row>
    <row r="38" spans="2:10" ht="53.25" customHeight="1" x14ac:dyDescent="0.3">
      <c r="B38" s="199" t="s">
        <v>548</v>
      </c>
      <c r="C38" s="1799">
        <v>1</v>
      </c>
      <c r="D38" s="1800"/>
      <c r="E38" s="1803">
        <v>20</v>
      </c>
      <c r="F38" s="1804"/>
      <c r="G38" s="1803">
        <v>20</v>
      </c>
      <c r="H38" s="1804"/>
      <c r="I38" s="1815">
        <v>0.03</v>
      </c>
      <c r="J38" s="1816"/>
    </row>
    <row r="39" spans="2:10" ht="26.25" customHeight="1" x14ac:dyDescent="0.3">
      <c r="B39" s="199" t="s">
        <v>549</v>
      </c>
      <c r="C39" s="1799">
        <v>1</v>
      </c>
      <c r="D39" s="1800"/>
      <c r="E39" s="1803">
        <v>20</v>
      </c>
      <c r="F39" s="1804"/>
      <c r="G39" s="1803">
        <v>20</v>
      </c>
      <c r="H39" s="1804"/>
      <c r="I39" s="1815">
        <v>0.03</v>
      </c>
      <c r="J39" s="1816"/>
    </row>
    <row r="40" spans="2:10" ht="51" customHeight="1" x14ac:dyDescent="0.3">
      <c r="B40" s="226" t="s">
        <v>577</v>
      </c>
      <c r="C40" s="1810">
        <v>4</v>
      </c>
      <c r="D40" s="1811"/>
      <c r="E40" s="1812">
        <v>2</v>
      </c>
      <c r="F40" s="1813"/>
      <c r="G40" s="1812">
        <v>8</v>
      </c>
      <c r="H40" s="1813"/>
      <c r="I40" s="1817">
        <v>0.01</v>
      </c>
      <c r="J40" s="1818"/>
    </row>
    <row r="41" spans="2:10" ht="15.9" customHeight="1" x14ac:dyDescent="0.3">
      <c r="B41" s="198" t="s">
        <v>550</v>
      </c>
      <c r="C41" s="1799">
        <v>2</v>
      </c>
      <c r="D41" s="1800"/>
      <c r="E41" s="1803">
        <v>2</v>
      </c>
      <c r="F41" s="1804"/>
      <c r="G41" s="1803">
        <v>4</v>
      </c>
      <c r="H41" s="1804"/>
      <c r="I41" s="1815">
        <v>0.01</v>
      </c>
      <c r="J41" s="1816"/>
    </row>
    <row r="42" spans="2:10" ht="15.9" customHeight="1" x14ac:dyDescent="0.3">
      <c r="B42" s="198" t="s">
        <v>551</v>
      </c>
      <c r="C42" s="1799">
        <v>4</v>
      </c>
      <c r="D42" s="1800"/>
      <c r="E42" s="1803">
        <v>2</v>
      </c>
      <c r="F42" s="1804"/>
      <c r="G42" s="1803">
        <v>8</v>
      </c>
      <c r="H42" s="1804"/>
      <c r="I42" s="1815">
        <v>0.01</v>
      </c>
      <c r="J42" s="1816"/>
    </row>
    <row r="43" spans="2:10" ht="15.9" customHeight="1" x14ac:dyDescent="0.3">
      <c r="B43" s="198" t="s">
        <v>534</v>
      </c>
      <c r="C43" s="1799">
        <v>1</v>
      </c>
      <c r="D43" s="1800"/>
      <c r="E43" s="1803">
        <v>32</v>
      </c>
      <c r="F43" s="1804"/>
      <c r="G43" s="1803">
        <v>32</v>
      </c>
      <c r="H43" s="1804"/>
      <c r="I43" s="1815">
        <v>0.05</v>
      </c>
      <c r="J43" s="1816"/>
    </row>
    <row r="44" spans="2:10" ht="15.9" customHeight="1" x14ac:dyDescent="0.3">
      <c r="B44" s="198" t="s">
        <v>535</v>
      </c>
      <c r="C44" s="1799">
        <v>1</v>
      </c>
      <c r="D44" s="1800"/>
      <c r="E44" s="1803">
        <v>16</v>
      </c>
      <c r="F44" s="1804"/>
      <c r="G44" s="1803">
        <v>16</v>
      </c>
      <c r="H44" s="1804"/>
      <c r="I44" s="1815">
        <v>0.03</v>
      </c>
      <c r="J44" s="1816"/>
    </row>
    <row r="45" spans="2:10" ht="15.9" customHeight="1" x14ac:dyDescent="0.3">
      <c r="B45" s="198" t="s">
        <v>537</v>
      </c>
      <c r="C45" s="1799">
        <v>1</v>
      </c>
      <c r="D45" s="1800"/>
      <c r="E45" s="1803">
        <v>25</v>
      </c>
      <c r="F45" s="1804"/>
      <c r="G45" s="1803">
        <v>25</v>
      </c>
      <c r="H45" s="1804"/>
      <c r="I45" s="1815">
        <v>0.04</v>
      </c>
      <c r="J45" s="1816"/>
    </row>
    <row r="46" spans="2:10" ht="15.9" customHeight="1" x14ac:dyDescent="0.3">
      <c r="B46" s="198" t="s">
        <v>552</v>
      </c>
      <c r="C46" s="1799">
        <v>1</v>
      </c>
      <c r="D46" s="1800"/>
      <c r="E46" s="1803">
        <v>25</v>
      </c>
      <c r="F46" s="1804"/>
      <c r="G46" s="1803">
        <v>25</v>
      </c>
      <c r="H46" s="1804"/>
      <c r="I46" s="1815">
        <v>0.04</v>
      </c>
      <c r="J46" s="1816"/>
    </row>
    <row r="47" spans="2:10" ht="15.9" customHeight="1" x14ac:dyDescent="0.3">
      <c r="B47" s="200" t="s">
        <v>553</v>
      </c>
      <c r="C47" s="1819">
        <v>1</v>
      </c>
      <c r="D47" s="1820"/>
      <c r="E47" s="1821">
        <v>4</v>
      </c>
      <c r="F47" s="1822"/>
      <c r="G47" s="1821">
        <v>4</v>
      </c>
      <c r="H47" s="1822"/>
      <c r="I47" s="1823">
        <v>0.01</v>
      </c>
      <c r="J47" s="1824"/>
    </row>
    <row r="48" spans="2:10" ht="15.9" customHeight="1" x14ac:dyDescent="0.3">
      <c r="B48" s="201" t="s">
        <v>554</v>
      </c>
      <c r="C48" s="1825">
        <v>1</v>
      </c>
      <c r="D48" s="1826"/>
      <c r="E48" s="1827">
        <v>5</v>
      </c>
      <c r="F48" s="1828"/>
      <c r="G48" s="1827">
        <v>5</v>
      </c>
      <c r="H48" s="1828"/>
      <c r="I48" s="1829">
        <v>0.01</v>
      </c>
      <c r="J48" s="1830"/>
    </row>
    <row r="49" spans="2:10" ht="21" customHeight="1" x14ac:dyDescent="0.3">
      <c r="B49" s="1831" t="s">
        <v>555</v>
      </c>
      <c r="C49" s="1792"/>
      <c r="D49" s="1792"/>
      <c r="E49" s="1792"/>
      <c r="F49" s="1792"/>
      <c r="G49" s="1792"/>
      <c r="H49" s="1792"/>
      <c r="I49" s="1792"/>
      <c r="J49" s="1832"/>
    </row>
    <row r="50" spans="2:10" ht="15.9" customHeight="1" x14ac:dyDescent="0.3">
      <c r="B50" s="198" t="s">
        <v>552</v>
      </c>
      <c r="C50" s="1799">
        <v>1</v>
      </c>
      <c r="D50" s="1800"/>
      <c r="E50" s="1803">
        <v>25</v>
      </c>
      <c r="F50" s="1804"/>
      <c r="G50" s="1803">
        <v>25</v>
      </c>
      <c r="H50" s="1804"/>
      <c r="I50" s="1815">
        <v>0.04</v>
      </c>
      <c r="J50" s="1816"/>
    </row>
    <row r="51" spans="2:10" ht="15.9" customHeight="1" x14ac:dyDescent="0.3">
      <c r="B51" s="198" t="s">
        <v>556</v>
      </c>
      <c r="C51" s="1799">
        <v>1</v>
      </c>
      <c r="D51" s="1800"/>
      <c r="E51" s="1803">
        <v>25</v>
      </c>
      <c r="F51" s="1804"/>
      <c r="G51" s="1803">
        <v>25</v>
      </c>
      <c r="H51" s="1804"/>
      <c r="I51" s="1815">
        <v>0.04</v>
      </c>
      <c r="J51" s="1816"/>
    </row>
    <row r="52" spans="2:10" ht="15.9" customHeight="1" x14ac:dyDescent="0.3">
      <c r="B52" s="202" t="s">
        <v>557</v>
      </c>
      <c r="C52" s="1799">
        <v>1</v>
      </c>
      <c r="D52" s="1800"/>
      <c r="E52" s="1803">
        <v>100</v>
      </c>
      <c r="F52" s="1804"/>
      <c r="G52" s="1803">
        <v>100</v>
      </c>
      <c r="H52" s="1804"/>
      <c r="I52" s="1815">
        <v>0.17</v>
      </c>
      <c r="J52" s="1816"/>
    </row>
    <row r="53" spans="2:10" ht="15.9" customHeight="1" x14ac:dyDescent="0.3">
      <c r="B53" s="202" t="s">
        <v>558</v>
      </c>
      <c r="C53" s="1799">
        <v>1</v>
      </c>
      <c r="D53" s="1800"/>
      <c r="E53" s="1803">
        <v>16</v>
      </c>
      <c r="F53" s="1804"/>
      <c r="G53" s="1803">
        <v>16</v>
      </c>
      <c r="H53" s="1804"/>
      <c r="I53" s="1815">
        <v>0.03</v>
      </c>
      <c r="J53" s="1816"/>
    </row>
    <row r="54" spans="2:10" ht="15.9" customHeight="1" x14ac:dyDescent="0.3">
      <c r="B54" s="202" t="s">
        <v>559</v>
      </c>
      <c r="C54" s="1799">
        <v>1</v>
      </c>
      <c r="D54" s="1800"/>
      <c r="E54" s="1803">
        <v>200</v>
      </c>
      <c r="F54" s="1804"/>
      <c r="G54" s="1803">
        <v>200</v>
      </c>
      <c r="H54" s="1804"/>
      <c r="I54" s="1815">
        <v>0.33</v>
      </c>
      <c r="J54" s="1816"/>
    </row>
    <row r="55" spans="2:10" ht="15.9" customHeight="1" x14ac:dyDescent="0.3">
      <c r="B55" s="202" t="s">
        <v>560</v>
      </c>
      <c r="C55" s="1799">
        <v>1</v>
      </c>
      <c r="D55" s="1800"/>
      <c r="E55" s="1803">
        <v>50</v>
      </c>
      <c r="F55" s="1804"/>
      <c r="G55" s="1803">
        <v>50</v>
      </c>
      <c r="H55" s="1804"/>
      <c r="I55" s="1815">
        <v>0.08</v>
      </c>
      <c r="J55" s="1816"/>
    </row>
    <row r="56" spans="2:10" ht="39.15" customHeight="1" x14ac:dyDescent="0.3">
      <c r="B56" s="1833" t="s">
        <v>561</v>
      </c>
      <c r="C56" s="1833"/>
      <c r="D56" s="1833"/>
      <c r="E56" s="1833"/>
      <c r="F56" s="1833"/>
      <c r="G56" s="1833"/>
      <c r="H56" s="1833"/>
      <c r="I56" s="1833"/>
      <c r="J56" s="1833"/>
    </row>
  </sheetData>
  <sheetProtection algorithmName="SHA-512" hashValue="Dvsg8lCYqxTXX74LYros0m6ayDO7gRwXZ5jDoRLtrdF3Qh8bcShNtQXnYhRJMY95QSrJNHVkIdWj0GhjSNp6eA==" saltValue="ksZn3XE7z1ywKq3qkkuRKQ==" spinCount="100000" sheet="1" objects="1" scenarios="1"/>
  <mergeCells count="186">
    <mergeCell ref="B56:J56"/>
    <mergeCell ref="C54:D54"/>
    <mergeCell ref="E54:F54"/>
    <mergeCell ref="G54:H54"/>
    <mergeCell ref="I54:J54"/>
    <mergeCell ref="C55:D55"/>
    <mergeCell ref="E55:F55"/>
    <mergeCell ref="G55:H55"/>
    <mergeCell ref="I55:J55"/>
    <mergeCell ref="C52:D52"/>
    <mergeCell ref="E52:F52"/>
    <mergeCell ref="G52:H52"/>
    <mergeCell ref="I52:J52"/>
    <mergeCell ref="C53:D53"/>
    <mergeCell ref="E53:F53"/>
    <mergeCell ref="G53:H53"/>
    <mergeCell ref="I53:J53"/>
    <mergeCell ref="B49:J49"/>
    <mergeCell ref="C50:D50"/>
    <mergeCell ref="E50:F50"/>
    <mergeCell ref="G50:H50"/>
    <mergeCell ref="I50:J50"/>
    <mergeCell ref="C51:D51"/>
    <mergeCell ref="E51:F51"/>
    <mergeCell ref="G51:H51"/>
    <mergeCell ref="I51:J51"/>
    <mergeCell ref="C47:D47"/>
    <mergeCell ref="E47:F47"/>
    <mergeCell ref="G47:H47"/>
    <mergeCell ref="I47:J47"/>
    <mergeCell ref="C48:D48"/>
    <mergeCell ref="E48:F48"/>
    <mergeCell ref="G48:H48"/>
    <mergeCell ref="I48:J48"/>
    <mergeCell ref="C45:D45"/>
    <mergeCell ref="E45:F45"/>
    <mergeCell ref="G45:H45"/>
    <mergeCell ref="I45:J45"/>
    <mergeCell ref="C46:D46"/>
    <mergeCell ref="E46:F46"/>
    <mergeCell ref="G46:H46"/>
    <mergeCell ref="I46:J46"/>
    <mergeCell ref="C43:D43"/>
    <mergeCell ref="E43:F43"/>
    <mergeCell ref="G43:H43"/>
    <mergeCell ref="I43:J43"/>
    <mergeCell ref="C44:D44"/>
    <mergeCell ref="E44:F44"/>
    <mergeCell ref="G44:H44"/>
    <mergeCell ref="I44:J44"/>
    <mergeCell ref="C41:D41"/>
    <mergeCell ref="E41:F41"/>
    <mergeCell ref="G41:H41"/>
    <mergeCell ref="I41:J41"/>
    <mergeCell ref="C42:D42"/>
    <mergeCell ref="E42:F42"/>
    <mergeCell ref="G42:H42"/>
    <mergeCell ref="I42:J42"/>
    <mergeCell ref="C39:D39"/>
    <mergeCell ref="E39:F39"/>
    <mergeCell ref="G39:H39"/>
    <mergeCell ref="I39:J39"/>
    <mergeCell ref="C40:D40"/>
    <mergeCell ref="E40:F40"/>
    <mergeCell ref="G40:H40"/>
    <mergeCell ref="I40:J40"/>
    <mergeCell ref="C37:D37"/>
    <mergeCell ref="E37:F37"/>
    <mergeCell ref="G37:H37"/>
    <mergeCell ref="I37:J37"/>
    <mergeCell ref="C38:D38"/>
    <mergeCell ref="E38:F38"/>
    <mergeCell ref="G38:H38"/>
    <mergeCell ref="I38:J38"/>
    <mergeCell ref="C35:D35"/>
    <mergeCell ref="E35:F35"/>
    <mergeCell ref="G35:H35"/>
    <mergeCell ref="I35:J35"/>
    <mergeCell ref="C36:D36"/>
    <mergeCell ref="E36:F36"/>
    <mergeCell ref="G36:H36"/>
    <mergeCell ref="I36:J36"/>
    <mergeCell ref="C33:D33"/>
    <mergeCell ref="E33:F33"/>
    <mergeCell ref="G33:H33"/>
    <mergeCell ref="I33:J33"/>
    <mergeCell ref="C34:D34"/>
    <mergeCell ref="E34:F34"/>
    <mergeCell ref="G34:H34"/>
    <mergeCell ref="I34:J34"/>
    <mergeCell ref="B30:J30"/>
    <mergeCell ref="C31:D31"/>
    <mergeCell ref="E31:F31"/>
    <mergeCell ref="G31:H31"/>
    <mergeCell ref="I31:J31"/>
    <mergeCell ref="C32:D32"/>
    <mergeCell ref="E32:F32"/>
    <mergeCell ref="G32:H32"/>
    <mergeCell ref="I32:J32"/>
    <mergeCell ref="B22:C22"/>
    <mergeCell ref="D22:E22"/>
    <mergeCell ref="F22:G22"/>
    <mergeCell ref="H22:I22"/>
    <mergeCell ref="B24:J24"/>
    <mergeCell ref="B25:J25"/>
    <mergeCell ref="B20:C20"/>
    <mergeCell ref="D20:E20"/>
    <mergeCell ref="F20:G20"/>
    <mergeCell ref="H20:I20"/>
    <mergeCell ref="B21:C21"/>
    <mergeCell ref="D21:E21"/>
    <mergeCell ref="F21:G21"/>
    <mergeCell ref="H21:I21"/>
    <mergeCell ref="B18:C18"/>
    <mergeCell ref="D18:E18"/>
    <mergeCell ref="F18:G18"/>
    <mergeCell ref="H18:I18"/>
    <mergeCell ref="B19:C19"/>
    <mergeCell ref="D19:E19"/>
    <mergeCell ref="F19:G19"/>
    <mergeCell ref="H19:I19"/>
    <mergeCell ref="B16:C16"/>
    <mergeCell ref="D16:E16"/>
    <mergeCell ref="F16:G16"/>
    <mergeCell ref="H16:I16"/>
    <mergeCell ref="B17:C17"/>
    <mergeCell ref="D17:E17"/>
    <mergeCell ref="F17:G17"/>
    <mergeCell ref="H17:I17"/>
    <mergeCell ref="B14:C14"/>
    <mergeCell ref="D14:E14"/>
    <mergeCell ref="F14:G14"/>
    <mergeCell ref="H14:I14"/>
    <mergeCell ref="B15:C15"/>
    <mergeCell ref="D15:E15"/>
    <mergeCell ref="F15:G15"/>
    <mergeCell ref="H15:I15"/>
    <mergeCell ref="B12:C12"/>
    <mergeCell ref="D12:E12"/>
    <mergeCell ref="F12:G12"/>
    <mergeCell ref="H12:I12"/>
    <mergeCell ref="B13:C13"/>
    <mergeCell ref="D13:E13"/>
    <mergeCell ref="F13:G13"/>
    <mergeCell ref="H13:I13"/>
    <mergeCell ref="B10:C10"/>
    <mergeCell ref="D10:E10"/>
    <mergeCell ref="F10:G10"/>
    <mergeCell ref="H10:I10"/>
    <mergeCell ref="B11:C11"/>
    <mergeCell ref="D11:E11"/>
    <mergeCell ref="F11:G11"/>
    <mergeCell ref="H11:I11"/>
    <mergeCell ref="B8:C8"/>
    <mergeCell ref="D8:E8"/>
    <mergeCell ref="F8:G8"/>
    <mergeCell ref="H8:I8"/>
    <mergeCell ref="B9:C9"/>
    <mergeCell ref="D9:E9"/>
    <mergeCell ref="F9:G9"/>
    <mergeCell ref="H9:I9"/>
    <mergeCell ref="B6:C6"/>
    <mergeCell ref="D6:E6"/>
    <mergeCell ref="F6:G6"/>
    <mergeCell ref="H6:I6"/>
    <mergeCell ref="B7:C7"/>
    <mergeCell ref="D7:E7"/>
    <mergeCell ref="F7:G7"/>
    <mergeCell ref="H7:I7"/>
    <mergeCell ref="B4:C4"/>
    <mergeCell ref="D4:E4"/>
    <mergeCell ref="F4:G4"/>
    <mergeCell ref="H4:I4"/>
    <mergeCell ref="B5:C5"/>
    <mergeCell ref="D5:E5"/>
    <mergeCell ref="F5:G5"/>
    <mergeCell ref="H5:I5"/>
    <mergeCell ref="B1:J1"/>
    <mergeCell ref="B2:C2"/>
    <mergeCell ref="D2:E2"/>
    <mergeCell ref="F2:G2"/>
    <mergeCell ref="H2:I2"/>
    <mergeCell ref="B3:C3"/>
    <mergeCell ref="D3:E3"/>
    <mergeCell ref="F3:G3"/>
    <mergeCell ref="H3:I3"/>
  </mergeCells>
  <printOptions horizontalCentered="1"/>
  <pageMargins left="0.25" right="0.25" top="0.75" bottom="0.75" header="0.3" footer="0.3"/>
  <pageSetup scale="60" orientation="portrait" r:id="rId1"/>
  <headerFooter>
    <oddHeader>&amp;C&amp;G</oddHeader>
  </headerFooter>
  <rowBreaks count="1" manualBreakCount="1">
    <brk id="29" min="1" max="9" man="1"/>
  </rowBreaks>
  <drawing r:id="rId2"/>
  <legacyDrawingHF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31FC4-E964-4D0C-9C77-F3D5623CEC13}">
  <sheetPr>
    <tabColor theme="1" tint="4.9989318521683403E-2"/>
    <pageSetUpPr fitToPage="1"/>
  </sheetPr>
  <dimension ref="D2:CR42"/>
  <sheetViews>
    <sheetView showGridLines="0" showRowColHeaders="0" zoomScaleNormal="100" workbookViewId="0"/>
  </sheetViews>
  <sheetFormatPr defaultRowHeight="14.4" x14ac:dyDescent="0.3"/>
  <cols>
    <col min="1" max="1" width="1.6640625" customWidth="1"/>
    <col min="2" max="2" width="1.88671875" customWidth="1"/>
    <col min="3" max="3" width="31.6640625" customWidth="1"/>
    <col min="4" max="27" width="1.6640625" customWidth="1"/>
    <col min="28" max="28" width="2.33203125" customWidth="1"/>
    <col min="29" max="29" width="22.44140625" customWidth="1"/>
    <col min="30" max="30" width="1.33203125" customWidth="1"/>
    <col min="31" max="31" width="0.6640625" hidden="1" customWidth="1"/>
    <col min="32" max="32" width="0.109375" customWidth="1"/>
    <col min="33" max="57" width="1.6640625" customWidth="1"/>
    <col min="58" max="58" width="21.33203125" customWidth="1"/>
    <col min="59" max="235" width="1.6640625" customWidth="1"/>
  </cols>
  <sheetData>
    <row r="2" spans="4:96" ht="16.2" thickBot="1" x14ac:dyDescent="0.35">
      <c r="D2" s="1022" t="s">
        <v>18</v>
      </c>
      <c r="E2" s="1022"/>
      <c r="F2" s="1022"/>
      <c r="G2" s="1022"/>
      <c r="H2" s="1022"/>
      <c r="I2" s="1022"/>
      <c r="J2" s="1022"/>
      <c r="K2" s="1022"/>
      <c r="L2" s="1022"/>
      <c r="M2" s="1022"/>
      <c r="N2" s="1022"/>
      <c r="O2" s="1022"/>
      <c r="P2" s="1022"/>
      <c r="Q2" s="1022"/>
      <c r="R2" s="1022"/>
      <c r="S2" s="1022"/>
      <c r="T2" s="1022"/>
      <c r="U2" s="1022"/>
      <c r="V2" s="1022"/>
      <c r="W2" s="1022"/>
      <c r="X2" s="1022"/>
      <c r="Y2" s="1022"/>
      <c r="Z2" s="1022"/>
      <c r="AA2" s="1022"/>
      <c r="AB2" s="1022"/>
      <c r="AC2" s="1022"/>
      <c r="AD2" s="1022"/>
      <c r="AE2" s="1022"/>
      <c r="AF2" s="1022"/>
      <c r="AG2" s="1022"/>
      <c r="AH2" s="1022"/>
      <c r="AI2" s="1022"/>
      <c r="AJ2" s="1022"/>
      <c r="AK2" s="1022"/>
      <c r="AL2" s="1022"/>
      <c r="AM2" s="1022"/>
      <c r="AN2" s="1022"/>
      <c r="AO2" s="1022"/>
      <c r="AP2" s="1022"/>
      <c r="AQ2" s="1022"/>
      <c r="AR2" s="1022"/>
      <c r="AS2" s="1022"/>
      <c r="AT2" s="1022"/>
      <c r="AU2" s="1022"/>
      <c r="AV2" s="1022"/>
      <c r="AW2" s="1022"/>
      <c r="AX2" s="1022"/>
      <c r="AY2" s="1022"/>
      <c r="AZ2" s="1022"/>
      <c r="BA2" s="1022"/>
      <c r="BB2" s="1022"/>
      <c r="BC2" s="1022"/>
      <c r="BD2" s="1022"/>
      <c r="BE2" s="1022"/>
      <c r="BF2" s="1022"/>
    </row>
    <row r="3" spans="4:96" ht="18.600000000000001" thickBot="1" x14ac:dyDescent="0.4">
      <c r="D3" s="1044" t="s">
        <v>19</v>
      </c>
      <c r="E3" s="1045"/>
      <c r="F3" s="1045"/>
      <c r="G3" s="1045"/>
      <c r="H3" s="1045"/>
      <c r="I3" s="1045"/>
      <c r="J3" s="1045"/>
      <c r="K3" s="1045"/>
      <c r="L3" s="1045"/>
      <c r="M3" s="1045"/>
      <c r="N3" s="1045"/>
      <c r="O3" s="1045"/>
      <c r="P3" s="1045"/>
      <c r="Q3" s="1045"/>
      <c r="R3" s="1045"/>
      <c r="S3" s="1045"/>
      <c r="T3" s="1045"/>
      <c r="U3" s="1045"/>
      <c r="V3" s="1045"/>
      <c r="W3" s="1045"/>
      <c r="X3" s="1045"/>
      <c r="Y3" s="1045"/>
      <c r="Z3" s="1045"/>
      <c r="AA3" s="1045"/>
      <c r="AB3" s="1045"/>
      <c r="AC3" s="1045"/>
      <c r="AD3" s="693"/>
      <c r="AE3" s="693"/>
      <c r="AF3" s="693"/>
      <c r="AG3" s="1045" t="s">
        <v>21</v>
      </c>
      <c r="AH3" s="1045"/>
      <c r="AI3" s="1045"/>
      <c r="AJ3" s="1045"/>
      <c r="AK3" s="1045"/>
      <c r="AL3" s="1045"/>
      <c r="AM3" s="1045"/>
      <c r="AN3" s="1045"/>
      <c r="AO3" s="1045"/>
      <c r="AP3" s="1045"/>
      <c r="AQ3" s="1045"/>
      <c r="AR3" s="1045"/>
      <c r="AS3" s="1045"/>
      <c r="AT3" s="1045"/>
      <c r="AU3" s="1045"/>
      <c r="AV3" s="1045"/>
      <c r="AW3" s="1045"/>
      <c r="AX3" s="1045"/>
      <c r="AY3" s="1045"/>
      <c r="AZ3" s="1045"/>
      <c r="BA3" s="1045"/>
      <c r="BB3" s="1045"/>
      <c r="BC3" s="1045"/>
      <c r="BD3" s="1045"/>
      <c r="BE3" s="1045"/>
      <c r="BF3" s="1046"/>
    </row>
    <row r="4" spans="4:96" x14ac:dyDescent="0.3">
      <c r="D4" s="1047" t="s">
        <v>52</v>
      </c>
      <c r="E4" s="1048"/>
      <c r="F4" s="1048"/>
      <c r="G4" s="1048"/>
      <c r="H4" s="1048"/>
      <c r="I4" s="1048"/>
      <c r="J4" s="1048"/>
      <c r="K4" s="1048"/>
      <c r="L4" s="1048"/>
      <c r="M4" s="1048"/>
      <c r="N4" s="1049"/>
      <c r="O4" s="1049"/>
      <c r="P4" s="1049"/>
      <c r="Q4" s="1049"/>
      <c r="R4" s="1049"/>
      <c r="S4" s="1049"/>
      <c r="T4" s="1049"/>
      <c r="U4" s="1049"/>
      <c r="V4" s="1049"/>
      <c r="W4" s="1049"/>
      <c r="X4" s="1049"/>
      <c r="Y4" s="1049"/>
      <c r="Z4" s="1049"/>
      <c r="AA4" s="1049"/>
      <c r="AB4" s="1049"/>
      <c r="AC4" s="1049"/>
      <c r="AD4" s="397"/>
      <c r="AE4" s="397"/>
      <c r="AF4" s="397"/>
      <c r="AG4" s="1048" t="s">
        <v>52</v>
      </c>
      <c r="AH4" s="1048"/>
      <c r="AI4" s="1048"/>
      <c r="AJ4" s="1048"/>
      <c r="AK4" s="1048"/>
      <c r="AL4" s="1048"/>
      <c r="AM4" s="1048"/>
      <c r="AN4" s="1048"/>
      <c r="AO4" s="1048"/>
      <c r="AP4" s="1048"/>
      <c r="AQ4" s="1050" t="str">
        <f>IF(N4="","",N4)</f>
        <v/>
      </c>
      <c r="AR4" s="1050"/>
      <c r="AS4" s="1050"/>
      <c r="AT4" s="1050"/>
      <c r="AU4" s="1050"/>
      <c r="AV4" s="1050"/>
      <c r="AW4" s="1050"/>
      <c r="AX4" s="1050"/>
      <c r="AY4" s="1050"/>
      <c r="AZ4" s="1050"/>
      <c r="BA4" s="1050"/>
      <c r="BB4" s="1050"/>
      <c r="BC4" s="1050"/>
      <c r="BD4" s="1050"/>
      <c r="BE4" s="1050"/>
      <c r="BF4" s="1051"/>
    </row>
    <row r="5" spans="4:96" x14ac:dyDescent="0.3">
      <c r="D5" s="1023" t="s">
        <v>7</v>
      </c>
      <c r="E5" s="1024"/>
      <c r="F5" s="1024"/>
      <c r="G5" s="1024"/>
      <c r="H5" s="1024"/>
      <c r="I5" s="1024"/>
      <c r="J5" s="1024"/>
      <c r="K5" s="1024"/>
      <c r="L5" s="1024"/>
      <c r="M5" s="1024"/>
      <c r="N5" s="1040"/>
      <c r="O5" s="1040"/>
      <c r="P5" s="1040"/>
      <c r="Q5" s="1040"/>
      <c r="R5" s="1040"/>
      <c r="S5" s="1040"/>
      <c r="T5" s="1040"/>
      <c r="U5" s="1040"/>
      <c r="V5" s="1040"/>
      <c r="W5" s="1040"/>
      <c r="X5" s="1040"/>
      <c r="Y5" s="1040"/>
      <c r="Z5" s="1040"/>
      <c r="AA5" s="1040"/>
      <c r="AB5" s="1040"/>
      <c r="AC5" s="1040"/>
      <c r="AD5" s="397"/>
      <c r="AE5" s="397"/>
      <c r="AF5" s="397"/>
      <c r="AG5" s="1024" t="s">
        <v>7</v>
      </c>
      <c r="AH5" s="1024"/>
      <c r="AI5" s="1024"/>
      <c r="AJ5" s="1024"/>
      <c r="AK5" s="1024"/>
      <c r="AL5" s="1024"/>
      <c r="AM5" s="1024"/>
      <c r="AN5" s="1024"/>
      <c r="AO5" s="1024"/>
      <c r="AP5" s="1024"/>
      <c r="AQ5" s="1040"/>
      <c r="AR5" s="1040"/>
      <c r="AS5" s="1040"/>
      <c r="AT5" s="1040"/>
      <c r="AU5" s="1040"/>
      <c r="AV5" s="1040"/>
      <c r="AW5" s="1040"/>
      <c r="AX5" s="1040"/>
      <c r="AY5" s="1040"/>
      <c r="AZ5" s="1040"/>
      <c r="BA5" s="1040"/>
      <c r="BB5" s="1040"/>
      <c r="BC5" s="1040"/>
      <c r="BD5" s="1040"/>
      <c r="BE5" s="1040"/>
      <c r="BF5" s="1041"/>
    </row>
    <row r="6" spans="4:96" x14ac:dyDescent="0.3">
      <c r="D6" s="1023" t="s">
        <v>205</v>
      </c>
      <c r="E6" s="1024"/>
      <c r="F6" s="1024"/>
      <c r="G6" s="1024"/>
      <c r="H6" s="1024"/>
      <c r="I6" s="1024"/>
      <c r="J6" s="1024"/>
      <c r="K6" s="1024"/>
      <c r="L6" s="1024"/>
      <c r="M6" s="1024"/>
      <c r="N6" s="1042"/>
      <c r="O6" s="1042"/>
      <c r="P6" s="1042"/>
      <c r="Q6" s="1042"/>
      <c r="R6" s="1042"/>
      <c r="S6" s="1042"/>
      <c r="T6" s="1042"/>
      <c r="U6" s="1042"/>
      <c r="V6" s="1042"/>
      <c r="W6" s="1042"/>
      <c r="X6" s="1042"/>
      <c r="Y6" s="1042"/>
      <c r="Z6" s="1042"/>
      <c r="AA6" s="1042"/>
      <c r="AB6" s="1042"/>
      <c r="AC6" s="1042"/>
      <c r="AD6" s="397"/>
      <c r="AE6" s="397"/>
      <c r="AF6" s="397"/>
      <c r="AG6" s="1024" t="s">
        <v>205</v>
      </c>
      <c r="AH6" s="1024"/>
      <c r="AI6" s="1024"/>
      <c r="AJ6" s="1024"/>
      <c r="AK6" s="1024"/>
      <c r="AL6" s="1024"/>
      <c r="AM6" s="1024"/>
      <c r="AN6" s="1024"/>
      <c r="AO6" s="1024"/>
      <c r="AP6" s="1024"/>
      <c r="AQ6" s="1042"/>
      <c r="AR6" s="1042"/>
      <c r="AS6" s="1042"/>
      <c r="AT6" s="1042"/>
      <c r="AU6" s="1042"/>
      <c r="AV6" s="1042"/>
      <c r="AW6" s="1042"/>
      <c r="AX6" s="1042"/>
      <c r="AY6" s="1042"/>
      <c r="AZ6" s="1042"/>
      <c r="BA6" s="1042"/>
      <c r="BB6" s="1042"/>
      <c r="BC6" s="1042"/>
      <c r="BD6" s="1042"/>
      <c r="BE6" s="1042"/>
      <c r="BF6" s="1043"/>
    </row>
    <row r="7" spans="4:96" x14ac:dyDescent="0.3">
      <c r="D7" s="1023" t="s">
        <v>20</v>
      </c>
      <c r="E7" s="1024"/>
      <c r="F7" s="1024"/>
      <c r="G7" s="1024"/>
      <c r="H7" s="1024"/>
      <c r="I7" s="1024"/>
      <c r="J7" s="1024"/>
      <c r="K7" s="1024"/>
      <c r="L7" s="1024"/>
      <c r="M7" s="1024"/>
      <c r="N7" s="1040"/>
      <c r="O7" s="1040"/>
      <c r="P7" s="1040"/>
      <c r="Q7" s="1040"/>
      <c r="R7" s="1040"/>
      <c r="S7" s="1040"/>
      <c r="T7" s="1040"/>
      <c r="U7" s="1040"/>
      <c r="V7" s="1040"/>
      <c r="W7" s="1040"/>
      <c r="X7" s="1040"/>
      <c r="Y7" s="1040"/>
      <c r="Z7" s="1040"/>
      <c r="AA7" s="1040"/>
      <c r="AB7" s="1040"/>
      <c r="AC7" s="1040"/>
      <c r="AD7" s="397"/>
      <c r="AE7" s="397"/>
      <c r="AF7" s="397"/>
      <c r="AG7" s="1024" t="s">
        <v>20</v>
      </c>
      <c r="AH7" s="1024"/>
      <c r="AI7" s="1024"/>
      <c r="AJ7" s="1024"/>
      <c r="AK7" s="1024"/>
      <c r="AL7" s="1024"/>
      <c r="AM7" s="1024"/>
      <c r="AN7" s="1024"/>
      <c r="AO7" s="1024"/>
      <c r="AP7" s="1024"/>
      <c r="AQ7" s="1040"/>
      <c r="AR7" s="1040"/>
      <c r="AS7" s="1040"/>
      <c r="AT7" s="1040"/>
      <c r="AU7" s="1040"/>
      <c r="AV7" s="1040"/>
      <c r="AW7" s="1040"/>
      <c r="AX7" s="1040"/>
      <c r="AY7" s="1040"/>
      <c r="AZ7" s="1040"/>
      <c r="BA7" s="1040"/>
      <c r="BB7" s="1040"/>
      <c r="BC7" s="1040"/>
      <c r="BD7" s="1040"/>
      <c r="BE7" s="1040"/>
      <c r="BF7" s="1041"/>
    </row>
    <row r="8" spans="4:96" ht="15.6" x14ac:dyDescent="0.3">
      <c r="D8" s="1032" t="s">
        <v>10</v>
      </c>
      <c r="E8" s="1033"/>
      <c r="F8" s="1033"/>
      <c r="G8" s="1033"/>
      <c r="H8" s="1033"/>
      <c r="I8" s="1033"/>
      <c r="J8" s="1033"/>
      <c r="K8" s="1033"/>
      <c r="L8" s="1033"/>
      <c r="M8" s="1034"/>
      <c r="N8" s="1035"/>
      <c r="O8" s="1036"/>
      <c r="P8" s="1036"/>
      <c r="Q8" s="1036"/>
      <c r="R8" s="1036"/>
      <c r="S8" s="1036"/>
      <c r="T8" s="1036"/>
      <c r="U8" s="1036"/>
      <c r="V8" s="1036"/>
      <c r="W8" s="1036"/>
      <c r="X8" s="1036"/>
      <c r="Y8" s="1036"/>
      <c r="Z8" s="1036"/>
      <c r="AA8" s="1036"/>
      <c r="AB8" s="1036"/>
      <c r="AC8" s="1037"/>
      <c r="AD8" s="397"/>
      <c r="AE8" s="397"/>
      <c r="AF8" s="397"/>
      <c r="AG8" s="1038" t="s">
        <v>10</v>
      </c>
      <c r="AH8" s="1033"/>
      <c r="AI8" s="1033"/>
      <c r="AJ8" s="1033"/>
      <c r="AK8" s="1033"/>
      <c r="AL8" s="1033"/>
      <c r="AM8" s="1033"/>
      <c r="AN8" s="1033"/>
      <c r="AO8" s="1033"/>
      <c r="AP8" s="1034"/>
      <c r="AQ8" s="1035"/>
      <c r="AR8" s="1036"/>
      <c r="AS8" s="1036"/>
      <c r="AT8" s="1036"/>
      <c r="AU8" s="1036"/>
      <c r="AV8" s="1036"/>
      <c r="AW8" s="1036"/>
      <c r="AX8" s="1036"/>
      <c r="AY8" s="1036"/>
      <c r="AZ8" s="1036"/>
      <c r="BA8" s="1036"/>
      <c r="BB8" s="1036"/>
      <c r="BC8" s="1036"/>
      <c r="BD8" s="1036"/>
      <c r="BE8" s="1036"/>
      <c r="BF8" s="1039"/>
      <c r="BJ8" s="239" t="s">
        <v>1066</v>
      </c>
      <c r="BK8" s="239"/>
      <c r="BL8" s="239"/>
      <c r="BM8" s="239"/>
      <c r="BN8" s="239"/>
      <c r="BO8" s="239"/>
      <c r="BP8" s="239"/>
      <c r="BQ8" s="239"/>
      <c r="BR8" s="239"/>
      <c r="BS8" s="239"/>
      <c r="BT8" s="239"/>
      <c r="BU8" s="239"/>
      <c r="BV8" s="239"/>
      <c r="BW8" s="239"/>
      <c r="BX8" s="239"/>
      <c r="BY8" s="239"/>
      <c r="BZ8" s="239"/>
      <c r="CA8" s="239"/>
      <c r="CB8" s="239"/>
      <c r="CC8" s="239"/>
      <c r="CD8" s="239"/>
      <c r="CE8" s="239"/>
      <c r="CF8" s="239"/>
      <c r="CG8" s="239"/>
      <c r="CH8" s="239"/>
      <c r="CI8" s="239"/>
      <c r="CJ8" s="239"/>
      <c r="CK8" s="239"/>
      <c r="CL8" s="239"/>
      <c r="CM8" s="239"/>
      <c r="CN8" s="239"/>
      <c r="CO8" s="239"/>
      <c r="CP8" s="239"/>
      <c r="CQ8" s="239"/>
      <c r="CR8" s="239"/>
    </row>
    <row r="9" spans="4:96" x14ac:dyDescent="0.3">
      <c r="D9" s="1032" t="s">
        <v>11</v>
      </c>
      <c r="E9" s="1033"/>
      <c r="F9" s="1033"/>
      <c r="G9" s="1033"/>
      <c r="H9" s="1033"/>
      <c r="I9" s="1033"/>
      <c r="J9" s="1033"/>
      <c r="K9" s="1033"/>
      <c r="L9" s="1033"/>
      <c r="M9" s="1034"/>
      <c r="N9" s="1035"/>
      <c r="O9" s="1036"/>
      <c r="P9" s="1036"/>
      <c r="Q9" s="1036"/>
      <c r="R9" s="1036"/>
      <c r="S9" s="1036"/>
      <c r="T9" s="1036"/>
      <c r="U9" s="1036"/>
      <c r="V9" s="1036"/>
      <c r="W9" s="1036"/>
      <c r="X9" s="1036"/>
      <c r="Y9" s="1036"/>
      <c r="Z9" s="1036"/>
      <c r="AA9" s="1036"/>
      <c r="AB9" s="1036"/>
      <c r="AC9" s="1037"/>
      <c r="AD9" s="397"/>
      <c r="AE9" s="397"/>
      <c r="AF9" s="397"/>
      <c r="AG9" s="1038" t="s">
        <v>11</v>
      </c>
      <c r="AH9" s="1033"/>
      <c r="AI9" s="1033"/>
      <c r="AJ9" s="1033"/>
      <c r="AK9" s="1033"/>
      <c r="AL9" s="1033"/>
      <c r="AM9" s="1033"/>
      <c r="AN9" s="1033"/>
      <c r="AO9" s="1033"/>
      <c r="AP9" s="1034"/>
      <c r="AQ9" s="1035"/>
      <c r="AR9" s="1036"/>
      <c r="AS9" s="1036"/>
      <c r="AT9" s="1036"/>
      <c r="AU9" s="1036"/>
      <c r="AV9" s="1036"/>
      <c r="AW9" s="1036"/>
      <c r="AX9" s="1036"/>
      <c r="AY9" s="1036"/>
      <c r="AZ9" s="1036"/>
      <c r="BA9" s="1036"/>
      <c r="BB9" s="1036"/>
      <c r="BC9" s="1036"/>
      <c r="BD9" s="1036"/>
      <c r="BE9" s="1036"/>
      <c r="BF9" s="1039"/>
    </row>
    <row r="10" spans="4:96" x14ac:dyDescent="0.3">
      <c r="D10" s="1023" t="s">
        <v>13</v>
      </c>
      <c r="E10" s="1024"/>
      <c r="F10" s="1024"/>
      <c r="G10" s="1024"/>
      <c r="H10" s="1024"/>
      <c r="I10" s="1024"/>
      <c r="J10" s="1024"/>
      <c r="K10" s="1024"/>
      <c r="L10" s="1024"/>
      <c r="M10" s="1024"/>
      <c r="N10" s="1025"/>
      <c r="O10" s="1025"/>
      <c r="P10" s="1025"/>
      <c r="Q10" s="1025"/>
      <c r="R10" s="1025"/>
      <c r="S10" s="1025"/>
      <c r="T10" s="1025"/>
      <c r="U10" s="1025"/>
      <c r="V10" s="1025"/>
      <c r="W10" s="1025"/>
      <c r="X10" s="1025"/>
      <c r="Y10" s="1025"/>
      <c r="Z10" s="1025"/>
      <c r="AA10" s="1025"/>
      <c r="AB10" s="1025"/>
      <c r="AC10" s="1025"/>
      <c r="AD10" s="397"/>
      <c r="AE10" s="397"/>
      <c r="AF10" s="397"/>
      <c r="AG10" s="1024" t="s">
        <v>13</v>
      </c>
      <c r="AH10" s="1024"/>
      <c r="AI10" s="1024"/>
      <c r="AJ10" s="1024"/>
      <c r="AK10" s="1024"/>
      <c r="AL10" s="1024"/>
      <c r="AM10" s="1024"/>
      <c r="AN10" s="1024"/>
      <c r="AO10" s="1024"/>
      <c r="AP10" s="1024"/>
      <c r="AQ10" s="1025"/>
      <c r="AR10" s="1025"/>
      <c r="AS10" s="1025"/>
      <c r="AT10" s="1025"/>
      <c r="AU10" s="1025"/>
      <c r="AV10" s="1025"/>
      <c r="AW10" s="1025"/>
      <c r="AX10" s="1025"/>
      <c r="AY10" s="1025"/>
      <c r="AZ10" s="1025"/>
      <c r="BA10" s="1025"/>
      <c r="BB10" s="1025"/>
      <c r="BC10" s="1025"/>
      <c r="BD10" s="1025"/>
      <c r="BE10" s="1025"/>
      <c r="BF10" s="1026"/>
    </row>
    <row r="11" spans="4:96" x14ac:dyDescent="0.3">
      <c r="D11" s="1023" t="s">
        <v>14</v>
      </c>
      <c r="E11" s="1024"/>
      <c r="F11" s="1024"/>
      <c r="G11" s="1024"/>
      <c r="H11" s="1024"/>
      <c r="I11" s="1024"/>
      <c r="J11" s="1024"/>
      <c r="K11" s="1024"/>
      <c r="L11" s="1024"/>
      <c r="M11" s="1024"/>
      <c r="N11" s="1025"/>
      <c r="O11" s="1025"/>
      <c r="P11" s="1025"/>
      <c r="Q11" s="1025"/>
      <c r="R11" s="1025"/>
      <c r="S11" s="1025"/>
      <c r="T11" s="1025"/>
      <c r="U11" s="1025"/>
      <c r="V11" s="1025"/>
      <c r="W11" s="1025"/>
      <c r="X11" s="1025"/>
      <c r="Y11" s="1025"/>
      <c r="Z11" s="1025"/>
      <c r="AA11" s="1025"/>
      <c r="AB11" s="1025"/>
      <c r="AC11" s="1025"/>
      <c r="AD11" s="397"/>
      <c r="AE11" s="397"/>
      <c r="AF11" s="397"/>
      <c r="AG11" s="1024" t="s">
        <v>14</v>
      </c>
      <c r="AH11" s="1024"/>
      <c r="AI11" s="1024"/>
      <c r="AJ11" s="1024"/>
      <c r="AK11" s="1024"/>
      <c r="AL11" s="1024"/>
      <c r="AM11" s="1024"/>
      <c r="AN11" s="1024"/>
      <c r="AO11" s="1024"/>
      <c r="AP11" s="1024"/>
      <c r="AQ11" s="1025"/>
      <c r="AR11" s="1025"/>
      <c r="AS11" s="1025"/>
      <c r="AT11" s="1025"/>
      <c r="AU11" s="1025"/>
      <c r="AV11" s="1025"/>
      <c r="AW11" s="1025"/>
      <c r="AX11" s="1025"/>
      <c r="AY11" s="1025"/>
      <c r="AZ11" s="1025"/>
      <c r="BA11" s="1025"/>
      <c r="BB11" s="1025"/>
      <c r="BC11" s="1025"/>
      <c r="BD11" s="1025"/>
      <c r="BE11" s="1025"/>
      <c r="BF11" s="1026"/>
    </row>
    <row r="12" spans="4:96" ht="15" thickBot="1" x14ac:dyDescent="0.35">
      <c r="D12" s="1027" t="s">
        <v>15</v>
      </c>
      <c r="E12" s="1028"/>
      <c r="F12" s="1028"/>
      <c r="G12" s="1028"/>
      <c r="H12" s="1028"/>
      <c r="I12" s="1028"/>
      <c r="J12" s="1028"/>
      <c r="K12" s="1028"/>
      <c r="L12" s="1028"/>
      <c r="M12" s="1028"/>
      <c r="N12" s="1029"/>
      <c r="O12" s="1030"/>
      <c r="P12" s="1030"/>
      <c r="Q12" s="1030"/>
      <c r="R12" s="1030"/>
      <c r="S12" s="1030"/>
      <c r="T12" s="1030"/>
      <c r="U12" s="1030"/>
      <c r="V12" s="1030"/>
      <c r="W12" s="1030"/>
      <c r="X12" s="1030"/>
      <c r="Y12" s="1030"/>
      <c r="Z12" s="1030"/>
      <c r="AA12" s="1030"/>
      <c r="AB12" s="1030"/>
      <c r="AC12" s="1030"/>
      <c r="AD12" s="398"/>
      <c r="AE12" s="398"/>
      <c r="AF12" s="398"/>
      <c r="AG12" s="1028" t="s">
        <v>15</v>
      </c>
      <c r="AH12" s="1028"/>
      <c r="AI12" s="1028"/>
      <c r="AJ12" s="1028"/>
      <c r="AK12" s="1028"/>
      <c r="AL12" s="1028"/>
      <c r="AM12" s="1028"/>
      <c r="AN12" s="1028"/>
      <c r="AO12" s="1028"/>
      <c r="AP12" s="1028"/>
      <c r="AQ12" s="1029"/>
      <c r="AR12" s="1030"/>
      <c r="AS12" s="1030"/>
      <c r="AT12" s="1030"/>
      <c r="AU12" s="1030"/>
      <c r="AV12" s="1030"/>
      <c r="AW12" s="1030"/>
      <c r="AX12" s="1030"/>
      <c r="AY12" s="1030"/>
      <c r="AZ12" s="1030"/>
      <c r="BA12" s="1030"/>
      <c r="BB12" s="1030"/>
      <c r="BC12" s="1030"/>
      <c r="BD12" s="1030"/>
      <c r="BE12" s="1030"/>
      <c r="BF12" s="1031"/>
    </row>
    <row r="13" spans="4:96" ht="18.600000000000001" thickBot="1" x14ac:dyDescent="0.4">
      <c r="D13" s="1044" t="s">
        <v>19</v>
      </c>
      <c r="E13" s="1045"/>
      <c r="F13" s="1045"/>
      <c r="G13" s="1045"/>
      <c r="H13" s="1045"/>
      <c r="I13" s="1045"/>
      <c r="J13" s="1045"/>
      <c r="K13" s="1045"/>
      <c r="L13" s="1045"/>
      <c r="M13" s="1045"/>
      <c r="N13" s="1045"/>
      <c r="O13" s="1045"/>
      <c r="P13" s="1045"/>
      <c r="Q13" s="1045"/>
      <c r="R13" s="1045"/>
      <c r="S13" s="1045"/>
      <c r="T13" s="1045"/>
      <c r="U13" s="1045"/>
      <c r="V13" s="1045"/>
      <c r="W13" s="1045"/>
      <c r="X13" s="1045"/>
      <c r="Y13" s="1045"/>
      <c r="Z13" s="1045"/>
      <c r="AA13" s="1045"/>
      <c r="AB13" s="1045"/>
      <c r="AC13" s="1045"/>
      <c r="AD13" s="693"/>
      <c r="AE13" s="693"/>
      <c r="AF13" s="693"/>
      <c r="AG13" s="1045" t="s">
        <v>21</v>
      </c>
      <c r="AH13" s="1045"/>
      <c r="AI13" s="1045"/>
      <c r="AJ13" s="1045"/>
      <c r="AK13" s="1045"/>
      <c r="AL13" s="1045"/>
      <c r="AM13" s="1045"/>
      <c r="AN13" s="1045"/>
      <c r="AO13" s="1045"/>
      <c r="AP13" s="1045"/>
      <c r="AQ13" s="1045"/>
      <c r="AR13" s="1045"/>
      <c r="AS13" s="1045"/>
      <c r="AT13" s="1045"/>
      <c r="AU13" s="1045"/>
      <c r="AV13" s="1045"/>
      <c r="AW13" s="1045"/>
      <c r="AX13" s="1045"/>
      <c r="AY13" s="1045"/>
      <c r="AZ13" s="1045"/>
      <c r="BA13" s="1045"/>
      <c r="BB13" s="1045"/>
      <c r="BC13" s="1045"/>
      <c r="BD13" s="1045"/>
      <c r="BE13" s="1045"/>
      <c r="BF13" s="1046"/>
    </row>
    <row r="14" spans="4:96" x14ac:dyDescent="0.3">
      <c r="D14" s="1047" t="s">
        <v>52</v>
      </c>
      <c r="E14" s="1048"/>
      <c r="F14" s="1048"/>
      <c r="G14" s="1048"/>
      <c r="H14" s="1048"/>
      <c r="I14" s="1048"/>
      <c r="J14" s="1048"/>
      <c r="K14" s="1048"/>
      <c r="L14" s="1048"/>
      <c r="M14" s="1048"/>
      <c r="N14" s="1049"/>
      <c r="O14" s="1049"/>
      <c r="P14" s="1049"/>
      <c r="Q14" s="1049"/>
      <c r="R14" s="1049"/>
      <c r="S14" s="1049"/>
      <c r="T14" s="1049"/>
      <c r="U14" s="1049"/>
      <c r="V14" s="1049"/>
      <c r="W14" s="1049"/>
      <c r="X14" s="1049"/>
      <c r="Y14" s="1049"/>
      <c r="Z14" s="1049"/>
      <c r="AA14" s="1049"/>
      <c r="AB14" s="1049"/>
      <c r="AC14" s="1049"/>
      <c r="AD14" s="397"/>
      <c r="AE14" s="397"/>
      <c r="AF14" s="397"/>
      <c r="AG14" s="1048" t="s">
        <v>52</v>
      </c>
      <c r="AH14" s="1048"/>
      <c r="AI14" s="1048"/>
      <c r="AJ14" s="1048"/>
      <c r="AK14" s="1048"/>
      <c r="AL14" s="1048"/>
      <c r="AM14" s="1048"/>
      <c r="AN14" s="1048"/>
      <c r="AO14" s="1048"/>
      <c r="AP14" s="1048"/>
      <c r="AQ14" s="1050" t="str">
        <f>IF(N14="","",N14)</f>
        <v/>
      </c>
      <c r="AR14" s="1050"/>
      <c r="AS14" s="1050"/>
      <c r="AT14" s="1050"/>
      <c r="AU14" s="1050"/>
      <c r="AV14" s="1050"/>
      <c r="AW14" s="1050"/>
      <c r="AX14" s="1050"/>
      <c r="AY14" s="1050"/>
      <c r="AZ14" s="1050"/>
      <c r="BA14" s="1050"/>
      <c r="BB14" s="1050"/>
      <c r="BC14" s="1050"/>
      <c r="BD14" s="1050"/>
      <c r="BE14" s="1050"/>
      <c r="BF14" s="1051"/>
    </row>
    <row r="15" spans="4:96" x14ac:dyDescent="0.3">
      <c r="D15" s="1023" t="s">
        <v>7</v>
      </c>
      <c r="E15" s="1024"/>
      <c r="F15" s="1024"/>
      <c r="G15" s="1024"/>
      <c r="H15" s="1024"/>
      <c r="I15" s="1024"/>
      <c r="J15" s="1024"/>
      <c r="K15" s="1024"/>
      <c r="L15" s="1024"/>
      <c r="M15" s="1024"/>
      <c r="N15" s="1040"/>
      <c r="O15" s="1040"/>
      <c r="P15" s="1040"/>
      <c r="Q15" s="1040"/>
      <c r="R15" s="1040"/>
      <c r="S15" s="1040"/>
      <c r="T15" s="1040"/>
      <c r="U15" s="1040"/>
      <c r="V15" s="1040"/>
      <c r="W15" s="1040"/>
      <c r="X15" s="1040"/>
      <c r="Y15" s="1040"/>
      <c r="Z15" s="1040"/>
      <c r="AA15" s="1040"/>
      <c r="AB15" s="1040"/>
      <c r="AC15" s="1040"/>
      <c r="AD15" s="397"/>
      <c r="AE15" s="397"/>
      <c r="AF15" s="397"/>
      <c r="AG15" s="1024" t="s">
        <v>7</v>
      </c>
      <c r="AH15" s="1024"/>
      <c r="AI15" s="1024"/>
      <c r="AJ15" s="1024"/>
      <c r="AK15" s="1024"/>
      <c r="AL15" s="1024"/>
      <c r="AM15" s="1024"/>
      <c r="AN15" s="1024"/>
      <c r="AO15" s="1024"/>
      <c r="AP15" s="1024"/>
      <c r="AQ15" s="1040"/>
      <c r="AR15" s="1040"/>
      <c r="AS15" s="1040"/>
      <c r="AT15" s="1040"/>
      <c r="AU15" s="1040"/>
      <c r="AV15" s="1040"/>
      <c r="AW15" s="1040"/>
      <c r="AX15" s="1040"/>
      <c r="AY15" s="1040"/>
      <c r="AZ15" s="1040"/>
      <c r="BA15" s="1040"/>
      <c r="BB15" s="1040"/>
      <c r="BC15" s="1040"/>
      <c r="BD15" s="1040"/>
      <c r="BE15" s="1040"/>
      <c r="BF15" s="1041"/>
    </row>
    <row r="16" spans="4:96" x14ac:dyDescent="0.3">
      <c r="D16" s="1023" t="s">
        <v>205</v>
      </c>
      <c r="E16" s="1024"/>
      <c r="F16" s="1024"/>
      <c r="G16" s="1024"/>
      <c r="H16" s="1024"/>
      <c r="I16" s="1024"/>
      <c r="J16" s="1024"/>
      <c r="K16" s="1024"/>
      <c r="L16" s="1024"/>
      <c r="M16" s="1024"/>
      <c r="N16" s="1042"/>
      <c r="O16" s="1042"/>
      <c r="P16" s="1042"/>
      <c r="Q16" s="1042"/>
      <c r="R16" s="1042"/>
      <c r="S16" s="1042"/>
      <c r="T16" s="1042"/>
      <c r="U16" s="1042"/>
      <c r="V16" s="1042"/>
      <c r="W16" s="1042"/>
      <c r="X16" s="1042"/>
      <c r="Y16" s="1042"/>
      <c r="Z16" s="1042"/>
      <c r="AA16" s="1042"/>
      <c r="AB16" s="1042"/>
      <c r="AC16" s="1042"/>
      <c r="AD16" s="397"/>
      <c r="AE16" s="397"/>
      <c r="AF16" s="397"/>
      <c r="AG16" s="1024" t="s">
        <v>205</v>
      </c>
      <c r="AH16" s="1024"/>
      <c r="AI16" s="1024"/>
      <c r="AJ16" s="1024"/>
      <c r="AK16" s="1024"/>
      <c r="AL16" s="1024"/>
      <c r="AM16" s="1024"/>
      <c r="AN16" s="1024"/>
      <c r="AO16" s="1024"/>
      <c r="AP16" s="1024"/>
      <c r="AQ16" s="1042"/>
      <c r="AR16" s="1042"/>
      <c r="AS16" s="1042"/>
      <c r="AT16" s="1042"/>
      <c r="AU16" s="1042"/>
      <c r="AV16" s="1042"/>
      <c r="AW16" s="1042"/>
      <c r="AX16" s="1042"/>
      <c r="AY16" s="1042"/>
      <c r="AZ16" s="1042"/>
      <c r="BA16" s="1042"/>
      <c r="BB16" s="1042"/>
      <c r="BC16" s="1042"/>
      <c r="BD16" s="1042"/>
      <c r="BE16" s="1042"/>
      <c r="BF16" s="1043"/>
    </row>
    <row r="17" spans="4:58" x14ac:dyDescent="0.3">
      <c r="D17" s="1023" t="s">
        <v>20</v>
      </c>
      <c r="E17" s="1024"/>
      <c r="F17" s="1024"/>
      <c r="G17" s="1024"/>
      <c r="H17" s="1024"/>
      <c r="I17" s="1024"/>
      <c r="J17" s="1024"/>
      <c r="K17" s="1024"/>
      <c r="L17" s="1024"/>
      <c r="M17" s="1024"/>
      <c r="N17" s="1040"/>
      <c r="O17" s="1040"/>
      <c r="P17" s="1040"/>
      <c r="Q17" s="1040"/>
      <c r="R17" s="1040"/>
      <c r="S17" s="1040"/>
      <c r="T17" s="1040"/>
      <c r="U17" s="1040"/>
      <c r="V17" s="1040"/>
      <c r="W17" s="1040"/>
      <c r="X17" s="1040"/>
      <c r="Y17" s="1040"/>
      <c r="Z17" s="1040"/>
      <c r="AA17" s="1040"/>
      <c r="AB17" s="1040"/>
      <c r="AC17" s="1040"/>
      <c r="AD17" s="397"/>
      <c r="AE17" s="397"/>
      <c r="AF17" s="397"/>
      <c r="AG17" s="1024" t="s">
        <v>20</v>
      </c>
      <c r="AH17" s="1024"/>
      <c r="AI17" s="1024"/>
      <c r="AJ17" s="1024"/>
      <c r="AK17" s="1024"/>
      <c r="AL17" s="1024"/>
      <c r="AM17" s="1024"/>
      <c r="AN17" s="1024"/>
      <c r="AO17" s="1024"/>
      <c r="AP17" s="1024"/>
      <c r="AQ17" s="1040"/>
      <c r="AR17" s="1040"/>
      <c r="AS17" s="1040"/>
      <c r="AT17" s="1040"/>
      <c r="AU17" s="1040"/>
      <c r="AV17" s="1040"/>
      <c r="AW17" s="1040"/>
      <c r="AX17" s="1040"/>
      <c r="AY17" s="1040"/>
      <c r="AZ17" s="1040"/>
      <c r="BA17" s="1040"/>
      <c r="BB17" s="1040"/>
      <c r="BC17" s="1040"/>
      <c r="BD17" s="1040"/>
      <c r="BE17" s="1040"/>
      <c r="BF17" s="1041"/>
    </row>
    <row r="18" spans="4:58" x14ac:dyDescent="0.3">
      <c r="D18" s="1032" t="s">
        <v>10</v>
      </c>
      <c r="E18" s="1033"/>
      <c r="F18" s="1033"/>
      <c r="G18" s="1033"/>
      <c r="H18" s="1033"/>
      <c r="I18" s="1033"/>
      <c r="J18" s="1033"/>
      <c r="K18" s="1033"/>
      <c r="L18" s="1033"/>
      <c r="M18" s="1034"/>
      <c r="N18" s="1035"/>
      <c r="O18" s="1036"/>
      <c r="P18" s="1036"/>
      <c r="Q18" s="1036"/>
      <c r="R18" s="1036"/>
      <c r="S18" s="1036"/>
      <c r="T18" s="1036"/>
      <c r="U18" s="1036"/>
      <c r="V18" s="1036"/>
      <c r="W18" s="1036"/>
      <c r="X18" s="1036"/>
      <c r="Y18" s="1036"/>
      <c r="Z18" s="1036"/>
      <c r="AA18" s="1036"/>
      <c r="AB18" s="1036"/>
      <c r="AC18" s="1037"/>
      <c r="AD18" s="397"/>
      <c r="AE18" s="397"/>
      <c r="AF18" s="397"/>
      <c r="AG18" s="1038" t="s">
        <v>10</v>
      </c>
      <c r="AH18" s="1033"/>
      <c r="AI18" s="1033"/>
      <c r="AJ18" s="1033"/>
      <c r="AK18" s="1033"/>
      <c r="AL18" s="1033"/>
      <c r="AM18" s="1033"/>
      <c r="AN18" s="1033"/>
      <c r="AO18" s="1033"/>
      <c r="AP18" s="1034"/>
      <c r="AQ18" s="1035"/>
      <c r="AR18" s="1036"/>
      <c r="AS18" s="1036"/>
      <c r="AT18" s="1036"/>
      <c r="AU18" s="1036"/>
      <c r="AV18" s="1036"/>
      <c r="AW18" s="1036"/>
      <c r="AX18" s="1036"/>
      <c r="AY18" s="1036"/>
      <c r="AZ18" s="1036"/>
      <c r="BA18" s="1036"/>
      <c r="BB18" s="1036"/>
      <c r="BC18" s="1036"/>
      <c r="BD18" s="1036"/>
      <c r="BE18" s="1036"/>
      <c r="BF18" s="1039"/>
    </row>
    <row r="19" spans="4:58" x14ac:dyDescent="0.3">
      <c r="D19" s="1032" t="s">
        <v>11</v>
      </c>
      <c r="E19" s="1033"/>
      <c r="F19" s="1033"/>
      <c r="G19" s="1033"/>
      <c r="H19" s="1033"/>
      <c r="I19" s="1033"/>
      <c r="J19" s="1033"/>
      <c r="K19" s="1033"/>
      <c r="L19" s="1033"/>
      <c r="M19" s="1034"/>
      <c r="N19" s="1035"/>
      <c r="O19" s="1036"/>
      <c r="P19" s="1036"/>
      <c r="Q19" s="1036"/>
      <c r="R19" s="1036"/>
      <c r="S19" s="1036"/>
      <c r="T19" s="1036"/>
      <c r="U19" s="1036"/>
      <c r="V19" s="1036"/>
      <c r="W19" s="1036"/>
      <c r="X19" s="1036"/>
      <c r="Y19" s="1036"/>
      <c r="Z19" s="1036"/>
      <c r="AA19" s="1036"/>
      <c r="AB19" s="1036"/>
      <c r="AC19" s="1037"/>
      <c r="AD19" s="397"/>
      <c r="AE19" s="397"/>
      <c r="AF19" s="397"/>
      <c r="AG19" s="1038" t="s">
        <v>11</v>
      </c>
      <c r="AH19" s="1033"/>
      <c r="AI19" s="1033"/>
      <c r="AJ19" s="1033"/>
      <c r="AK19" s="1033"/>
      <c r="AL19" s="1033"/>
      <c r="AM19" s="1033"/>
      <c r="AN19" s="1033"/>
      <c r="AO19" s="1033"/>
      <c r="AP19" s="1034"/>
      <c r="AQ19" s="1035"/>
      <c r="AR19" s="1036"/>
      <c r="AS19" s="1036"/>
      <c r="AT19" s="1036"/>
      <c r="AU19" s="1036"/>
      <c r="AV19" s="1036"/>
      <c r="AW19" s="1036"/>
      <c r="AX19" s="1036"/>
      <c r="AY19" s="1036"/>
      <c r="AZ19" s="1036"/>
      <c r="BA19" s="1036"/>
      <c r="BB19" s="1036"/>
      <c r="BC19" s="1036"/>
      <c r="BD19" s="1036"/>
      <c r="BE19" s="1036"/>
      <c r="BF19" s="1039"/>
    </row>
    <row r="20" spans="4:58" x14ac:dyDescent="0.3">
      <c r="D20" s="1023" t="s">
        <v>13</v>
      </c>
      <c r="E20" s="1024"/>
      <c r="F20" s="1024"/>
      <c r="G20" s="1024"/>
      <c r="H20" s="1024"/>
      <c r="I20" s="1024"/>
      <c r="J20" s="1024"/>
      <c r="K20" s="1024"/>
      <c r="L20" s="1024"/>
      <c r="M20" s="1024"/>
      <c r="N20" s="1025"/>
      <c r="O20" s="1025"/>
      <c r="P20" s="1025"/>
      <c r="Q20" s="1025"/>
      <c r="R20" s="1025"/>
      <c r="S20" s="1025"/>
      <c r="T20" s="1025"/>
      <c r="U20" s="1025"/>
      <c r="V20" s="1025"/>
      <c r="W20" s="1025"/>
      <c r="X20" s="1025"/>
      <c r="Y20" s="1025"/>
      <c r="Z20" s="1025"/>
      <c r="AA20" s="1025"/>
      <c r="AB20" s="1025"/>
      <c r="AC20" s="1025"/>
      <c r="AD20" s="397"/>
      <c r="AE20" s="397"/>
      <c r="AF20" s="397"/>
      <c r="AG20" s="1024" t="s">
        <v>13</v>
      </c>
      <c r="AH20" s="1024"/>
      <c r="AI20" s="1024"/>
      <c r="AJ20" s="1024"/>
      <c r="AK20" s="1024"/>
      <c r="AL20" s="1024"/>
      <c r="AM20" s="1024"/>
      <c r="AN20" s="1024"/>
      <c r="AO20" s="1024"/>
      <c r="AP20" s="1024"/>
      <c r="AQ20" s="1025"/>
      <c r="AR20" s="1025"/>
      <c r="AS20" s="1025"/>
      <c r="AT20" s="1025"/>
      <c r="AU20" s="1025"/>
      <c r="AV20" s="1025"/>
      <c r="AW20" s="1025"/>
      <c r="AX20" s="1025"/>
      <c r="AY20" s="1025"/>
      <c r="AZ20" s="1025"/>
      <c r="BA20" s="1025"/>
      <c r="BB20" s="1025"/>
      <c r="BC20" s="1025"/>
      <c r="BD20" s="1025"/>
      <c r="BE20" s="1025"/>
      <c r="BF20" s="1026"/>
    </row>
    <row r="21" spans="4:58" x14ac:dyDescent="0.3">
      <c r="D21" s="1023" t="s">
        <v>14</v>
      </c>
      <c r="E21" s="1024"/>
      <c r="F21" s="1024"/>
      <c r="G21" s="1024"/>
      <c r="H21" s="1024"/>
      <c r="I21" s="1024"/>
      <c r="J21" s="1024"/>
      <c r="K21" s="1024"/>
      <c r="L21" s="1024"/>
      <c r="M21" s="1024"/>
      <c r="N21" s="1025"/>
      <c r="O21" s="1025"/>
      <c r="P21" s="1025"/>
      <c r="Q21" s="1025"/>
      <c r="R21" s="1025"/>
      <c r="S21" s="1025"/>
      <c r="T21" s="1025"/>
      <c r="U21" s="1025"/>
      <c r="V21" s="1025"/>
      <c r="W21" s="1025"/>
      <c r="X21" s="1025"/>
      <c r="Y21" s="1025"/>
      <c r="Z21" s="1025"/>
      <c r="AA21" s="1025"/>
      <c r="AB21" s="1025"/>
      <c r="AC21" s="1025"/>
      <c r="AD21" s="397"/>
      <c r="AE21" s="397"/>
      <c r="AF21" s="397"/>
      <c r="AG21" s="1024" t="s">
        <v>14</v>
      </c>
      <c r="AH21" s="1024"/>
      <c r="AI21" s="1024"/>
      <c r="AJ21" s="1024"/>
      <c r="AK21" s="1024"/>
      <c r="AL21" s="1024"/>
      <c r="AM21" s="1024"/>
      <c r="AN21" s="1024"/>
      <c r="AO21" s="1024"/>
      <c r="AP21" s="1024"/>
      <c r="AQ21" s="1025"/>
      <c r="AR21" s="1025"/>
      <c r="AS21" s="1025"/>
      <c r="AT21" s="1025"/>
      <c r="AU21" s="1025"/>
      <c r="AV21" s="1025"/>
      <c r="AW21" s="1025"/>
      <c r="AX21" s="1025"/>
      <c r="AY21" s="1025"/>
      <c r="AZ21" s="1025"/>
      <c r="BA21" s="1025"/>
      <c r="BB21" s="1025"/>
      <c r="BC21" s="1025"/>
      <c r="BD21" s="1025"/>
      <c r="BE21" s="1025"/>
      <c r="BF21" s="1026"/>
    </row>
    <row r="22" spans="4:58" ht="15" thickBot="1" x14ac:dyDescent="0.35">
      <c r="D22" s="1027" t="s">
        <v>15</v>
      </c>
      <c r="E22" s="1028"/>
      <c r="F22" s="1028"/>
      <c r="G22" s="1028"/>
      <c r="H22" s="1028"/>
      <c r="I22" s="1028"/>
      <c r="J22" s="1028"/>
      <c r="K22" s="1028"/>
      <c r="L22" s="1028"/>
      <c r="M22" s="1028"/>
      <c r="N22" s="1029"/>
      <c r="O22" s="1030"/>
      <c r="P22" s="1030"/>
      <c r="Q22" s="1030"/>
      <c r="R22" s="1030"/>
      <c r="S22" s="1030"/>
      <c r="T22" s="1030"/>
      <c r="U22" s="1030"/>
      <c r="V22" s="1030"/>
      <c r="W22" s="1030"/>
      <c r="X22" s="1030"/>
      <c r="Y22" s="1030"/>
      <c r="Z22" s="1030"/>
      <c r="AA22" s="1030"/>
      <c r="AB22" s="1030"/>
      <c r="AC22" s="1030"/>
      <c r="AD22" s="398"/>
      <c r="AE22" s="398"/>
      <c r="AF22" s="398"/>
      <c r="AG22" s="1028" t="s">
        <v>15</v>
      </c>
      <c r="AH22" s="1028"/>
      <c r="AI22" s="1028"/>
      <c r="AJ22" s="1028"/>
      <c r="AK22" s="1028"/>
      <c r="AL22" s="1028"/>
      <c r="AM22" s="1028"/>
      <c r="AN22" s="1028"/>
      <c r="AO22" s="1028"/>
      <c r="AP22" s="1028"/>
      <c r="AQ22" s="1029"/>
      <c r="AR22" s="1030"/>
      <c r="AS22" s="1030"/>
      <c r="AT22" s="1030"/>
      <c r="AU22" s="1030"/>
      <c r="AV22" s="1030"/>
      <c r="AW22" s="1030"/>
      <c r="AX22" s="1030"/>
      <c r="AY22" s="1030"/>
      <c r="AZ22" s="1030"/>
      <c r="BA22" s="1030"/>
      <c r="BB22" s="1030"/>
      <c r="BC22" s="1030"/>
      <c r="BD22" s="1030"/>
      <c r="BE22" s="1030"/>
      <c r="BF22" s="1031"/>
    </row>
    <row r="23" spans="4:58" ht="18" x14ac:dyDescent="0.35">
      <c r="D23" s="1052" t="s">
        <v>19</v>
      </c>
      <c r="E23" s="1053"/>
      <c r="F23" s="1053"/>
      <c r="G23" s="1053"/>
      <c r="H23" s="1053"/>
      <c r="I23" s="1053"/>
      <c r="J23" s="1053"/>
      <c r="K23" s="1053"/>
      <c r="L23" s="1053"/>
      <c r="M23" s="1053"/>
      <c r="N23" s="1053"/>
      <c r="O23" s="1053"/>
      <c r="P23" s="1053"/>
      <c r="Q23" s="1053"/>
      <c r="R23" s="1053"/>
      <c r="S23" s="1053"/>
      <c r="T23" s="1053"/>
      <c r="U23" s="1053"/>
      <c r="V23" s="1053"/>
      <c r="W23" s="1053"/>
      <c r="X23" s="1053"/>
      <c r="Y23" s="1053"/>
      <c r="Z23" s="1053"/>
      <c r="AA23" s="1053"/>
      <c r="AB23" s="1053"/>
      <c r="AC23" s="1053"/>
      <c r="AD23" s="506"/>
      <c r="AE23" s="506"/>
      <c r="AF23" s="506"/>
      <c r="AG23" s="1053" t="s">
        <v>21</v>
      </c>
      <c r="AH23" s="1053"/>
      <c r="AI23" s="1053"/>
      <c r="AJ23" s="1053"/>
      <c r="AK23" s="1053"/>
      <c r="AL23" s="1053"/>
      <c r="AM23" s="1053"/>
      <c r="AN23" s="1053"/>
      <c r="AO23" s="1053"/>
      <c r="AP23" s="1053"/>
      <c r="AQ23" s="1053"/>
      <c r="AR23" s="1053"/>
      <c r="AS23" s="1053"/>
      <c r="AT23" s="1053"/>
      <c r="AU23" s="1053"/>
      <c r="AV23" s="1053"/>
      <c r="AW23" s="1053"/>
      <c r="AX23" s="1053"/>
      <c r="AY23" s="1053"/>
      <c r="AZ23" s="1053"/>
      <c r="BA23" s="1053"/>
      <c r="BB23" s="1053"/>
      <c r="BC23" s="1053"/>
      <c r="BD23" s="1053"/>
      <c r="BE23" s="1053"/>
      <c r="BF23" s="1054"/>
    </row>
    <row r="24" spans="4:58" x14ac:dyDescent="0.3">
      <c r="D24" s="1023" t="s">
        <v>52</v>
      </c>
      <c r="E24" s="1024"/>
      <c r="F24" s="1024"/>
      <c r="G24" s="1024"/>
      <c r="H24" s="1024"/>
      <c r="I24" s="1024"/>
      <c r="J24" s="1024"/>
      <c r="K24" s="1024"/>
      <c r="L24" s="1024"/>
      <c r="M24" s="1024"/>
      <c r="N24" s="1040"/>
      <c r="O24" s="1040"/>
      <c r="P24" s="1040"/>
      <c r="Q24" s="1040"/>
      <c r="R24" s="1040"/>
      <c r="S24" s="1040"/>
      <c r="T24" s="1040"/>
      <c r="U24" s="1040"/>
      <c r="V24" s="1040"/>
      <c r="W24" s="1040"/>
      <c r="X24" s="1040"/>
      <c r="Y24" s="1040"/>
      <c r="Z24" s="1040"/>
      <c r="AA24" s="1040"/>
      <c r="AB24" s="1040"/>
      <c r="AC24" s="1040"/>
      <c r="AD24" s="397"/>
      <c r="AE24" s="397"/>
      <c r="AF24" s="397"/>
      <c r="AG24" s="1024" t="s">
        <v>52</v>
      </c>
      <c r="AH24" s="1024"/>
      <c r="AI24" s="1024"/>
      <c r="AJ24" s="1024"/>
      <c r="AK24" s="1024"/>
      <c r="AL24" s="1024"/>
      <c r="AM24" s="1024"/>
      <c r="AN24" s="1024"/>
      <c r="AO24" s="1024"/>
      <c r="AP24" s="1024"/>
      <c r="AQ24" s="1055" t="str">
        <f>IF(N24="","",N24)</f>
        <v/>
      </c>
      <c r="AR24" s="1055"/>
      <c r="AS24" s="1055"/>
      <c r="AT24" s="1055"/>
      <c r="AU24" s="1055"/>
      <c r="AV24" s="1055"/>
      <c r="AW24" s="1055"/>
      <c r="AX24" s="1055"/>
      <c r="AY24" s="1055"/>
      <c r="AZ24" s="1055"/>
      <c r="BA24" s="1055"/>
      <c r="BB24" s="1055"/>
      <c r="BC24" s="1055"/>
      <c r="BD24" s="1055"/>
      <c r="BE24" s="1055"/>
      <c r="BF24" s="1056"/>
    </row>
    <row r="25" spans="4:58" x14ac:dyDescent="0.3">
      <c r="D25" s="1023" t="s">
        <v>7</v>
      </c>
      <c r="E25" s="1024"/>
      <c r="F25" s="1024"/>
      <c r="G25" s="1024"/>
      <c r="H25" s="1024"/>
      <c r="I25" s="1024"/>
      <c r="J25" s="1024"/>
      <c r="K25" s="1024"/>
      <c r="L25" s="1024"/>
      <c r="M25" s="1024"/>
      <c r="N25" s="1040"/>
      <c r="O25" s="1040"/>
      <c r="P25" s="1040"/>
      <c r="Q25" s="1040"/>
      <c r="R25" s="1040"/>
      <c r="S25" s="1040"/>
      <c r="T25" s="1040"/>
      <c r="U25" s="1040"/>
      <c r="V25" s="1040"/>
      <c r="W25" s="1040"/>
      <c r="X25" s="1040"/>
      <c r="Y25" s="1040"/>
      <c r="Z25" s="1040"/>
      <c r="AA25" s="1040"/>
      <c r="AB25" s="1040"/>
      <c r="AC25" s="1040"/>
      <c r="AD25" s="397"/>
      <c r="AE25" s="397"/>
      <c r="AF25" s="397"/>
      <c r="AG25" s="1024" t="s">
        <v>7</v>
      </c>
      <c r="AH25" s="1024"/>
      <c r="AI25" s="1024"/>
      <c r="AJ25" s="1024"/>
      <c r="AK25" s="1024"/>
      <c r="AL25" s="1024"/>
      <c r="AM25" s="1024"/>
      <c r="AN25" s="1024"/>
      <c r="AO25" s="1024"/>
      <c r="AP25" s="1024"/>
      <c r="AQ25" s="1040"/>
      <c r="AR25" s="1040"/>
      <c r="AS25" s="1040"/>
      <c r="AT25" s="1040"/>
      <c r="AU25" s="1040"/>
      <c r="AV25" s="1040"/>
      <c r="AW25" s="1040"/>
      <c r="AX25" s="1040"/>
      <c r="AY25" s="1040"/>
      <c r="AZ25" s="1040"/>
      <c r="BA25" s="1040"/>
      <c r="BB25" s="1040"/>
      <c r="BC25" s="1040"/>
      <c r="BD25" s="1040"/>
      <c r="BE25" s="1040"/>
      <c r="BF25" s="1041"/>
    </row>
    <row r="26" spans="4:58" x14ac:dyDescent="0.3">
      <c r="D26" s="1023" t="s">
        <v>205</v>
      </c>
      <c r="E26" s="1024"/>
      <c r="F26" s="1024"/>
      <c r="G26" s="1024"/>
      <c r="H26" s="1024"/>
      <c r="I26" s="1024"/>
      <c r="J26" s="1024"/>
      <c r="K26" s="1024"/>
      <c r="L26" s="1024"/>
      <c r="M26" s="1024"/>
      <c r="N26" s="1042"/>
      <c r="O26" s="1042"/>
      <c r="P26" s="1042"/>
      <c r="Q26" s="1042"/>
      <c r="R26" s="1042"/>
      <c r="S26" s="1042"/>
      <c r="T26" s="1042"/>
      <c r="U26" s="1042"/>
      <c r="V26" s="1042"/>
      <c r="W26" s="1042"/>
      <c r="X26" s="1042"/>
      <c r="Y26" s="1042"/>
      <c r="Z26" s="1042"/>
      <c r="AA26" s="1042"/>
      <c r="AB26" s="1042"/>
      <c r="AC26" s="1042"/>
      <c r="AD26" s="397"/>
      <c r="AE26" s="397"/>
      <c r="AF26" s="397"/>
      <c r="AG26" s="1024" t="s">
        <v>205</v>
      </c>
      <c r="AH26" s="1024"/>
      <c r="AI26" s="1024"/>
      <c r="AJ26" s="1024"/>
      <c r="AK26" s="1024"/>
      <c r="AL26" s="1024"/>
      <c r="AM26" s="1024"/>
      <c r="AN26" s="1024"/>
      <c r="AO26" s="1024"/>
      <c r="AP26" s="1024"/>
      <c r="AQ26" s="1042"/>
      <c r="AR26" s="1042"/>
      <c r="AS26" s="1042"/>
      <c r="AT26" s="1042"/>
      <c r="AU26" s="1042"/>
      <c r="AV26" s="1042"/>
      <c r="AW26" s="1042"/>
      <c r="AX26" s="1042"/>
      <c r="AY26" s="1042"/>
      <c r="AZ26" s="1042"/>
      <c r="BA26" s="1042"/>
      <c r="BB26" s="1042"/>
      <c r="BC26" s="1042"/>
      <c r="BD26" s="1042"/>
      <c r="BE26" s="1042"/>
      <c r="BF26" s="1043"/>
    </row>
    <row r="27" spans="4:58" x14ac:dyDescent="0.3">
      <c r="D27" s="1023" t="s">
        <v>20</v>
      </c>
      <c r="E27" s="1024"/>
      <c r="F27" s="1024"/>
      <c r="G27" s="1024"/>
      <c r="H27" s="1024"/>
      <c r="I27" s="1024"/>
      <c r="J27" s="1024"/>
      <c r="K27" s="1024"/>
      <c r="L27" s="1024"/>
      <c r="M27" s="1024"/>
      <c r="N27" s="1040"/>
      <c r="O27" s="1040"/>
      <c r="P27" s="1040"/>
      <c r="Q27" s="1040"/>
      <c r="R27" s="1040"/>
      <c r="S27" s="1040"/>
      <c r="T27" s="1040"/>
      <c r="U27" s="1040"/>
      <c r="V27" s="1040"/>
      <c r="W27" s="1040"/>
      <c r="X27" s="1040"/>
      <c r="Y27" s="1040"/>
      <c r="Z27" s="1040"/>
      <c r="AA27" s="1040"/>
      <c r="AB27" s="1040"/>
      <c r="AC27" s="1040"/>
      <c r="AD27" s="397"/>
      <c r="AE27" s="397"/>
      <c r="AF27" s="397"/>
      <c r="AG27" s="1024" t="s">
        <v>20</v>
      </c>
      <c r="AH27" s="1024"/>
      <c r="AI27" s="1024"/>
      <c r="AJ27" s="1024"/>
      <c r="AK27" s="1024"/>
      <c r="AL27" s="1024"/>
      <c r="AM27" s="1024"/>
      <c r="AN27" s="1024"/>
      <c r="AO27" s="1024"/>
      <c r="AP27" s="1024"/>
      <c r="AQ27" s="1040"/>
      <c r="AR27" s="1040"/>
      <c r="AS27" s="1040"/>
      <c r="AT27" s="1040"/>
      <c r="AU27" s="1040"/>
      <c r="AV27" s="1040"/>
      <c r="AW27" s="1040"/>
      <c r="AX27" s="1040"/>
      <c r="AY27" s="1040"/>
      <c r="AZ27" s="1040"/>
      <c r="BA27" s="1040"/>
      <c r="BB27" s="1040"/>
      <c r="BC27" s="1040"/>
      <c r="BD27" s="1040"/>
      <c r="BE27" s="1040"/>
      <c r="BF27" s="1041"/>
    </row>
    <row r="28" spans="4:58" x14ac:dyDescent="0.3">
      <c r="D28" s="1032" t="s">
        <v>10</v>
      </c>
      <c r="E28" s="1033"/>
      <c r="F28" s="1033"/>
      <c r="G28" s="1033"/>
      <c r="H28" s="1033"/>
      <c r="I28" s="1033"/>
      <c r="J28" s="1033"/>
      <c r="K28" s="1033"/>
      <c r="L28" s="1033"/>
      <c r="M28" s="1034"/>
      <c r="N28" s="1035"/>
      <c r="O28" s="1036"/>
      <c r="P28" s="1036"/>
      <c r="Q28" s="1036"/>
      <c r="R28" s="1036"/>
      <c r="S28" s="1036"/>
      <c r="T28" s="1036"/>
      <c r="U28" s="1036"/>
      <c r="V28" s="1036"/>
      <c r="W28" s="1036"/>
      <c r="X28" s="1036"/>
      <c r="Y28" s="1036"/>
      <c r="Z28" s="1036"/>
      <c r="AA28" s="1036"/>
      <c r="AB28" s="1036"/>
      <c r="AC28" s="1037"/>
      <c r="AD28" s="397"/>
      <c r="AE28" s="397"/>
      <c r="AF28" s="397"/>
      <c r="AG28" s="1038" t="s">
        <v>10</v>
      </c>
      <c r="AH28" s="1033"/>
      <c r="AI28" s="1033"/>
      <c r="AJ28" s="1033"/>
      <c r="AK28" s="1033"/>
      <c r="AL28" s="1033"/>
      <c r="AM28" s="1033"/>
      <c r="AN28" s="1033"/>
      <c r="AO28" s="1033"/>
      <c r="AP28" s="1034"/>
      <c r="AQ28" s="1035"/>
      <c r="AR28" s="1036"/>
      <c r="AS28" s="1036"/>
      <c r="AT28" s="1036"/>
      <c r="AU28" s="1036"/>
      <c r="AV28" s="1036"/>
      <c r="AW28" s="1036"/>
      <c r="AX28" s="1036"/>
      <c r="AY28" s="1036"/>
      <c r="AZ28" s="1036"/>
      <c r="BA28" s="1036"/>
      <c r="BB28" s="1036"/>
      <c r="BC28" s="1036"/>
      <c r="BD28" s="1036"/>
      <c r="BE28" s="1036"/>
      <c r="BF28" s="1039"/>
    </row>
    <row r="29" spans="4:58" x14ac:dyDescent="0.3">
      <c r="D29" s="1032" t="s">
        <v>11</v>
      </c>
      <c r="E29" s="1033"/>
      <c r="F29" s="1033"/>
      <c r="G29" s="1033"/>
      <c r="H29" s="1033"/>
      <c r="I29" s="1033"/>
      <c r="J29" s="1033"/>
      <c r="K29" s="1033"/>
      <c r="L29" s="1033"/>
      <c r="M29" s="1034"/>
      <c r="N29" s="1035"/>
      <c r="O29" s="1036"/>
      <c r="P29" s="1036"/>
      <c r="Q29" s="1036"/>
      <c r="R29" s="1036"/>
      <c r="S29" s="1036"/>
      <c r="T29" s="1036"/>
      <c r="U29" s="1036"/>
      <c r="V29" s="1036"/>
      <c r="W29" s="1036"/>
      <c r="X29" s="1036"/>
      <c r="Y29" s="1036"/>
      <c r="Z29" s="1036"/>
      <c r="AA29" s="1036"/>
      <c r="AB29" s="1036"/>
      <c r="AC29" s="1037"/>
      <c r="AD29" s="397"/>
      <c r="AE29" s="397"/>
      <c r="AF29" s="397"/>
      <c r="AG29" s="1038" t="s">
        <v>11</v>
      </c>
      <c r="AH29" s="1033"/>
      <c r="AI29" s="1033"/>
      <c r="AJ29" s="1033"/>
      <c r="AK29" s="1033"/>
      <c r="AL29" s="1033"/>
      <c r="AM29" s="1033"/>
      <c r="AN29" s="1033"/>
      <c r="AO29" s="1033"/>
      <c r="AP29" s="1034"/>
      <c r="AQ29" s="1035"/>
      <c r="AR29" s="1036"/>
      <c r="AS29" s="1036"/>
      <c r="AT29" s="1036"/>
      <c r="AU29" s="1036"/>
      <c r="AV29" s="1036"/>
      <c r="AW29" s="1036"/>
      <c r="AX29" s="1036"/>
      <c r="AY29" s="1036"/>
      <c r="AZ29" s="1036"/>
      <c r="BA29" s="1036"/>
      <c r="BB29" s="1036"/>
      <c r="BC29" s="1036"/>
      <c r="BD29" s="1036"/>
      <c r="BE29" s="1036"/>
      <c r="BF29" s="1039"/>
    </row>
    <row r="30" spans="4:58" x14ac:dyDescent="0.3">
      <c r="D30" s="1023" t="s">
        <v>13</v>
      </c>
      <c r="E30" s="1024"/>
      <c r="F30" s="1024"/>
      <c r="G30" s="1024"/>
      <c r="H30" s="1024"/>
      <c r="I30" s="1024"/>
      <c r="J30" s="1024"/>
      <c r="K30" s="1024"/>
      <c r="L30" s="1024"/>
      <c r="M30" s="1024"/>
      <c r="N30" s="1025"/>
      <c r="O30" s="1025"/>
      <c r="P30" s="1025"/>
      <c r="Q30" s="1025"/>
      <c r="R30" s="1025"/>
      <c r="S30" s="1025"/>
      <c r="T30" s="1025"/>
      <c r="U30" s="1025"/>
      <c r="V30" s="1025"/>
      <c r="W30" s="1025"/>
      <c r="X30" s="1025"/>
      <c r="Y30" s="1025"/>
      <c r="Z30" s="1025"/>
      <c r="AA30" s="1025"/>
      <c r="AB30" s="1025"/>
      <c r="AC30" s="1025"/>
      <c r="AD30" s="397"/>
      <c r="AE30" s="397"/>
      <c r="AF30" s="397"/>
      <c r="AG30" s="1024" t="s">
        <v>13</v>
      </c>
      <c r="AH30" s="1024"/>
      <c r="AI30" s="1024"/>
      <c r="AJ30" s="1024"/>
      <c r="AK30" s="1024"/>
      <c r="AL30" s="1024"/>
      <c r="AM30" s="1024"/>
      <c r="AN30" s="1024"/>
      <c r="AO30" s="1024"/>
      <c r="AP30" s="1024"/>
      <c r="AQ30" s="1025"/>
      <c r="AR30" s="1025"/>
      <c r="AS30" s="1025"/>
      <c r="AT30" s="1025"/>
      <c r="AU30" s="1025"/>
      <c r="AV30" s="1025"/>
      <c r="AW30" s="1025"/>
      <c r="AX30" s="1025"/>
      <c r="AY30" s="1025"/>
      <c r="AZ30" s="1025"/>
      <c r="BA30" s="1025"/>
      <c r="BB30" s="1025"/>
      <c r="BC30" s="1025"/>
      <c r="BD30" s="1025"/>
      <c r="BE30" s="1025"/>
      <c r="BF30" s="1026"/>
    </row>
    <row r="31" spans="4:58" x14ac:dyDescent="0.3">
      <c r="D31" s="1023" t="s">
        <v>14</v>
      </c>
      <c r="E31" s="1024"/>
      <c r="F31" s="1024"/>
      <c r="G31" s="1024"/>
      <c r="H31" s="1024"/>
      <c r="I31" s="1024"/>
      <c r="J31" s="1024"/>
      <c r="K31" s="1024"/>
      <c r="L31" s="1024"/>
      <c r="M31" s="1024"/>
      <c r="N31" s="1025"/>
      <c r="O31" s="1025"/>
      <c r="P31" s="1025"/>
      <c r="Q31" s="1025"/>
      <c r="R31" s="1025"/>
      <c r="S31" s="1025"/>
      <c r="T31" s="1025"/>
      <c r="U31" s="1025"/>
      <c r="V31" s="1025"/>
      <c r="W31" s="1025"/>
      <c r="X31" s="1025"/>
      <c r="Y31" s="1025"/>
      <c r="Z31" s="1025"/>
      <c r="AA31" s="1025"/>
      <c r="AB31" s="1025"/>
      <c r="AC31" s="1025"/>
      <c r="AD31" s="397"/>
      <c r="AE31" s="397"/>
      <c r="AF31" s="397"/>
      <c r="AG31" s="1024" t="s">
        <v>14</v>
      </c>
      <c r="AH31" s="1024"/>
      <c r="AI31" s="1024"/>
      <c r="AJ31" s="1024"/>
      <c r="AK31" s="1024"/>
      <c r="AL31" s="1024"/>
      <c r="AM31" s="1024"/>
      <c r="AN31" s="1024"/>
      <c r="AO31" s="1024"/>
      <c r="AP31" s="1024"/>
      <c r="AQ31" s="1025"/>
      <c r="AR31" s="1025"/>
      <c r="AS31" s="1025"/>
      <c r="AT31" s="1025"/>
      <c r="AU31" s="1025"/>
      <c r="AV31" s="1025"/>
      <c r="AW31" s="1025"/>
      <c r="AX31" s="1025"/>
      <c r="AY31" s="1025"/>
      <c r="AZ31" s="1025"/>
      <c r="BA31" s="1025"/>
      <c r="BB31" s="1025"/>
      <c r="BC31" s="1025"/>
      <c r="BD31" s="1025"/>
      <c r="BE31" s="1025"/>
      <c r="BF31" s="1026"/>
    </row>
    <row r="32" spans="4:58" ht="15" thickBot="1" x14ac:dyDescent="0.35">
      <c r="D32" s="1027" t="s">
        <v>15</v>
      </c>
      <c r="E32" s="1028"/>
      <c r="F32" s="1028"/>
      <c r="G32" s="1028"/>
      <c r="H32" s="1028"/>
      <c r="I32" s="1028"/>
      <c r="J32" s="1028"/>
      <c r="K32" s="1028"/>
      <c r="L32" s="1028"/>
      <c r="M32" s="1028"/>
      <c r="N32" s="1029"/>
      <c r="O32" s="1030"/>
      <c r="P32" s="1030"/>
      <c r="Q32" s="1030"/>
      <c r="R32" s="1030"/>
      <c r="S32" s="1030"/>
      <c r="T32" s="1030"/>
      <c r="U32" s="1030"/>
      <c r="V32" s="1030"/>
      <c r="W32" s="1030"/>
      <c r="X32" s="1030"/>
      <c r="Y32" s="1030"/>
      <c r="Z32" s="1030"/>
      <c r="AA32" s="1030"/>
      <c r="AB32" s="1030"/>
      <c r="AC32" s="1030"/>
      <c r="AD32" s="398"/>
      <c r="AE32" s="398"/>
      <c r="AF32" s="398"/>
      <c r="AG32" s="1028" t="s">
        <v>15</v>
      </c>
      <c r="AH32" s="1028"/>
      <c r="AI32" s="1028"/>
      <c r="AJ32" s="1028"/>
      <c r="AK32" s="1028"/>
      <c r="AL32" s="1028"/>
      <c r="AM32" s="1028"/>
      <c r="AN32" s="1028"/>
      <c r="AO32" s="1028"/>
      <c r="AP32" s="1028"/>
      <c r="AQ32" s="1029"/>
      <c r="AR32" s="1030"/>
      <c r="AS32" s="1030"/>
      <c r="AT32" s="1030"/>
      <c r="AU32" s="1030"/>
      <c r="AV32" s="1030"/>
      <c r="AW32" s="1030"/>
      <c r="AX32" s="1030"/>
      <c r="AY32" s="1030"/>
      <c r="AZ32" s="1030"/>
      <c r="BA32" s="1030"/>
      <c r="BB32" s="1030"/>
      <c r="BC32" s="1030"/>
      <c r="BD32" s="1030"/>
      <c r="BE32" s="1030"/>
      <c r="BF32" s="1031"/>
    </row>
    <row r="33" spans="4:58" ht="18.600000000000001" thickBot="1" x14ac:dyDescent="0.4">
      <c r="D33" s="1044" t="s">
        <v>19</v>
      </c>
      <c r="E33" s="1045"/>
      <c r="F33" s="1045"/>
      <c r="G33" s="1045"/>
      <c r="H33" s="1045"/>
      <c r="I33" s="1045"/>
      <c r="J33" s="1045"/>
      <c r="K33" s="1045"/>
      <c r="L33" s="1045"/>
      <c r="M33" s="1045"/>
      <c r="N33" s="1045"/>
      <c r="O33" s="1045"/>
      <c r="P33" s="1045"/>
      <c r="Q33" s="1045"/>
      <c r="R33" s="1045"/>
      <c r="S33" s="1045"/>
      <c r="T33" s="1045"/>
      <c r="U33" s="1045"/>
      <c r="V33" s="1045"/>
      <c r="W33" s="1045"/>
      <c r="X33" s="1045"/>
      <c r="Y33" s="1045"/>
      <c r="Z33" s="1045"/>
      <c r="AA33" s="1045"/>
      <c r="AB33" s="1045"/>
      <c r="AC33" s="1045"/>
      <c r="AD33" s="693"/>
      <c r="AE33" s="693"/>
      <c r="AF33" s="693"/>
      <c r="AG33" s="1045" t="s">
        <v>21</v>
      </c>
      <c r="AH33" s="1045"/>
      <c r="AI33" s="1045"/>
      <c r="AJ33" s="1045"/>
      <c r="AK33" s="1045"/>
      <c r="AL33" s="1045"/>
      <c r="AM33" s="1045"/>
      <c r="AN33" s="1045"/>
      <c r="AO33" s="1045"/>
      <c r="AP33" s="1045"/>
      <c r="AQ33" s="1045"/>
      <c r="AR33" s="1045"/>
      <c r="AS33" s="1045"/>
      <c r="AT33" s="1045"/>
      <c r="AU33" s="1045"/>
      <c r="AV33" s="1045"/>
      <c r="AW33" s="1045"/>
      <c r="AX33" s="1045"/>
      <c r="AY33" s="1045"/>
      <c r="AZ33" s="1045"/>
      <c r="BA33" s="1045"/>
      <c r="BB33" s="1045"/>
      <c r="BC33" s="1045"/>
      <c r="BD33" s="1045"/>
      <c r="BE33" s="1045"/>
      <c r="BF33" s="1046"/>
    </row>
    <row r="34" spans="4:58" x14ac:dyDescent="0.3">
      <c r="D34" s="1047" t="s">
        <v>52</v>
      </c>
      <c r="E34" s="1048"/>
      <c r="F34" s="1048"/>
      <c r="G34" s="1048"/>
      <c r="H34" s="1048"/>
      <c r="I34" s="1048"/>
      <c r="J34" s="1048"/>
      <c r="K34" s="1048"/>
      <c r="L34" s="1048"/>
      <c r="M34" s="1048"/>
      <c r="N34" s="1049"/>
      <c r="O34" s="1049"/>
      <c r="P34" s="1049"/>
      <c r="Q34" s="1049"/>
      <c r="R34" s="1049"/>
      <c r="S34" s="1049"/>
      <c r="T34" s="1049"/>
      <c r="U34" s="1049"/>
      <c r="V34" s="1049"/>
      <c r="W34" s="1049"/>
      <c r="X34" s="1049"/>
      <c r="Y34" s="1049"/>
      <c r="Z34" s="1049"/>
      <c r="AA34" s="1049"/>
      <c r="AB34" s="1049"/>
      <c r="AC34" s="1049"/>
      <c r="AD34" s="397"/>
      <c r="AE34" s="397"/>
      <c r="AF34" s="397"/>
      <c r="AG34" s="1048" t="s">
        <v>52</v>
      </c>
      <c r="AH34" s="1048"/>
      <c r="AI34" s="1048"/>
      <c r="AJ34" s="1048"/>
      <c r="AK34" s="1048"/>
      <c r="AL34" s="1048"/>
      <c r="AM34" s="1048"/>
      <c r="AN34" s="1048"/>
      <c r="AO34" s="1048"/>
      <c r="AP34" s="1048"/>
      <c r="AQ34" s="1050" t="str">
        <f>IF(N34="","",N34)</f>
        <v/>
      </c>
      <c r="AR34" s="1050"/>
      <c r="AS34" s="1050"/>
      <c r="AT34" s="1050"/>
      <c r="AU34" s="1050"/>
      <c r="AV34" s="1050"/>
      <c r="AW34" s="1050"/>
      <c r="AX34" s="1050"/>
      <c r="AY34" s="1050"/>
      <c r="AZ34" s="1050"/>
      <c r="BA34" s="1050"/>
      <c r="BB34" s="1050"/>
      <c r="BC34" s="1050"/>
      <c r="BD34" s="1050"/>
      <c r="BE34" s="1050"/>
      <c r="BF34" s="1051"/>
    </row>
    <row r="35" spans="4:58" x14ac:dyDescent="0.3">
      <c r="D35" s="1023" t="s">
        <v>7</v>
      </c>
      <c r="E35" s="1024"/>
      <c r="F35" s="1024"/>
      <c r="G35" s="1024"/>
      <c r="H35" s="1024"/>
      <c r="I35" s="1024"/>
      <c r="J35" s="1024"/>
      <c r="K35" s="1024"/>
      <c r="L35" s="1024"/>
      <c r="M35" s="1024"/>
      <c r="N35" s="1040"/>
      <c r="O35" s="1040"/>
      <c r="P35" s="1040"/>
      <c r="Q35" s="1040"/>
      <c r="R35" s="1040"/>
      <c r="S35" s="1040"/>
      <c r="T35" s="1040"/>
      <c r="U35" s="1040"/>
      <c r="V35" s="1040"/>
      <c r="W35" s="1040"/>
      <c r="X35" s="1040"/>
      <c r="Y35" s="1040"/>
      <c r="Z35" s="1040"/>
      <c r="AA35" s="1040"/>
      <c r="AB35" s="1040"/>
      <c r="AC35" s="1040"/>
      <c r="AD35" s="397"/>
      <c r="AE35" s="397"/>
      <c r="AF35" s="397"/>
      <c r="AG35" s="1024" t="s">
        <v>7</v>
      </c>
      <c r="AH35" s="1024"/>
      <c r="AI35" s="1024"/>
      <c r="AJ35" s="1024"/>
      <c r="AK35" s="1024"/>
      <c r="AL35" s="1024"/>
      <c r="AM35" s="1024"/>
      <c r="AN35" s="1024"/>
      <c r="AO35" s="1024"/>
      <c r="AP35" s="1024"/>
      <c r="AQ35" s="1040"/>
      <c r="AR35" s="1040"/>
      <c r="AS35" s="1040"/>
      <c r="AT35" s="1040"/>
      <c r="AU35" s="1040"/>
      <c r="AV35" s="1040"/>
      <c r="AW35" s="1040"/>
      <c r="AX35" s="1040"/>
      <c r="AY35" s="1040"/>
      <c r="AZ35" s="1040"/>
      <c r="BA35" s="1040"/>
      <c r="BB35" s="1040"/>
      <c r="BC35" s="1040"/>
      <c r="BD35" s="1040"/>
      <c r="BE35" s="1040"/>
      <c r="BF35" s="1041"/>
    </row>
    <row r="36" spans="4:58" x14ac:dyDescent="0.3">
      <c r="D36" s="1023" t="s">
        <v>205</v>
      </c>
      <c r="E36" s="1024"/>
      <c r="F36" s="1024"/>
      <c r="G36" s="1024"/>
      <c r="H36" s="1024"/>
      <c r="I36" s="1024"/>
      <c r="J36" s="1024"/>
      <c r="K36" s="1024"/>
      <c r="L36" s="1024"/>
      <c r="M36" s="1024"/>
      <c r="N36" s="1042"/>
      <c r="O36" s="1042"/>
      <c r="P36" s="1042"/>
      <c r="Q36" s="1042"/>
      <c r="R36" s="1042"/>
      <c r="S36" s="1042"/>
      <c r="T36" s="1042"/>
      <c r="U36" s="1042"/>
      <c r="V36" s="1042"/>
      <c r="W36" s="1042"/>
      <c r="X36" s="1042"/>
      <c r="Y36" s="1042"/>
      <c r="Z36" s="1042"/>
      <c r="AA36" s="1042"/>
      <c r="AB36" s="1042"/>
      <c r="AC36" s="1042"/>
      <c r="AD36" s="397"/>
      <c r="AE36" s="397"/>
      <c r="AF36" s="397"/>
      <c r="AG36" s="1024" t="s">
        <v>205</v>
      </c>
      <c r="AH36" s="1024"/>
      <c r="AI36" s="1024"/>
      <c r="AJ36" s="1024"/>
      <c r="AK36" s="1024"/>
      <c r="AL36" s="1024"/>
      <c r="AM36" s="1024"/>
      <c r="AN36" s="1024"/>
      <c r="AO36" s="1024"/>
      <c r="AP36" s="1024"/>
      <c r="AQ36" s="1042"/>
      <c r="AR36" s="1042"/>
      <c r="AS36" s="1042"/>
      <c r="AT36" s="1042"/>
      <c r="AU36" s="1042"/>
      <c r="AV36" s="1042"/>
      <c r="AW36" s="1042"/>
      <c r="AX36" s="1042"/>
      <c r="AY36" s="1042"/>
      <c r="AZ36" s="1042"/>
      <c r="BA36" s="1042"/>
      <c r="BB36" s="1042"/>
      <c r="BC36" s="1042"/>
      <c r="BD36" s="1042"/>
      <c r="BE36" s="1042"/>
      <c r="BF36" s="1043"/>
    </row>
    <row r="37" spans="4:58" x14ac:dyDescent="0.3">
      <c r="D37" s="1023" t="s">
        <v>20</v>
      </c>
      <c r="E37" s="1024"/>
      <c r="F37" s="1024"/>
      <c r="G37" s="1024"/>
      <c r="H37" s="1024"/>
      <c r="I37" s="1024"/>
      <c r="J37" s="1024"/>
      <c r="K37" s="1024"/>
      <c r="L37" s="1024"/>
      <c r="M37" s="1024"/>
      <c r="N37" s="1040"/>
      <c r="O37" s="1040"/>
      <c r="P37" s="1040"/>
      <c r="Q37" s="1040"/>
      <c r="R37" s="1040"/>
      <c r="S37" s="1040"/>
      <c r="T37" s="1040"/>
      <c r="U37" s="1040"/>
      <c r="V37" s="1040"/>
      <c r="W37" s="1040"/>
      <c r="X37" s="1040"/>
      <c r="Y37" s="1040"/>
      <c r="Z37" s="1040"/>
      <c r="AA37" s="1040"/>
      <c r="AB37" s="1040"/>
      <c r="AC37" s="1040"/>
      <c r="AD37" s="397"/>
      <c r="AE37" s="397"/>
      <c r="AF37" s="397"/>
      <c r="AG37" s="1024" t="s">
        <v>20</v>
      </c>
      <c r="AH37" s="1024"/>
      <c r="AI37" s="1024"/>
      <c r="AJ37" s="1024"/>
      <c r="AK37" s="1024"/>
      <c r="AL37" s="1024"/>
      <c r="AM37" s="1024"/>
      <c r="AN37" s="1024"/>
      <c r="AO37" s="1024"/>
      <c r="AP37" s="1024"/>
      <c r="AQ37" s="1040"/>
      <c r="AR37" s="1040"/>
      <c r="AS37" s="1040"/>
      <c r="AT37" s="1040"/>
      <c r="AU37" s="1040"/>
      <c r="AV37" s="1040"/>
      <c r="AW37" s="1040"/>
      <c r="AX37" s="1040"/>
      <c r="AY37" s="1040"/>
      <c r="AZ37" s="1040"/>
      <c r="BA37" s="1040"/>
      <c r="BB37" s="1040"/>
      <c r="BC37" s="1040"/>
      <c r="BD37" s="1040"/>
      <c r="BE37" s="1040"/>
      <c r="BF37" s="1041"/>
    </row>
    <row r="38" spans="4:58" x14ac:dyDescent="0.3">
      <c r="D38" s="1032" t="s">
        <v>10</v>
      </c>
      <c r="E38" s="1033"/>
      <c r="F38" s="1033"/>
      <c r="G38" s="1033"/>
      <c r="H38" s="1033"/>
      <c r="I38" s="1033"/>
      <c r="J38" s="1033"/>
      <c r="K38" s="1033"/>
      <c r="L38" s="1033"/>
      <c r="M38" s="1034"/>
      <c r="N38" s="1035"/>
      <c r="O38" s="1036"/>
      <c r="P38" s="1036"/>
      <c r="Q38" s="1036"/>
      <c r="R38" s="1036"/>
      <c r="S38" s="1036"/>
      <c r="T38" s="1036"/>
      <c r="U38" s="1036"/>
      <c r="V38" s="1036"/>
      <c r="W38" s="1036"/>
      <c r="X38" s="1036"/>
      <c r="Y38" s="1036"/>
      <c r="Z38" s="1036"/>
      <c r="AA38" s="1036"/>
      <c r="AB38" s="1036"/>
      <c r="AC38" s="1037"/>
      <c r="AD38" s="397"/>
      <c r="AE38" s="397"/>
      <c r="AF38" s="397"/>
      <c r="AG38" s="1038" t="s">
        <v>10</v>
      </c>
      <c r="AH38" s="1033"/>
      <c r="AI38" s="1033"/>
      <c r="AJ38" s="1033"/>
      <c r="AK38" s="1033"/>
      <c r="AL38" s="1033"/>
      <c r="AM38" s="1033"/>
      <c r="AN38" s="1033"/>
      <c r="AO38" s="1033"/>
      <c r="AP38" s="1034"/>
      <c r="AQ38" s="1035"/>
      <c r="AR38" s="1036"/>
      <c r="AS38" s="1036"/>
      <c r="AT38" s="1036"/>
      <c r="AU38" s="1036"/>
      <c r="AV38" s="1036"/>
      <c r="AW38" s="1036"/>
      <c r="AX38" s="1036"/>
      <c r="AY38" s="1036"/>
      <c r="AZ38" s="1036"/>
      <c r="BA38" s="1036"/>
      <c r="BB38" s="1036"/>
      <c r="BC38" s="1036"/>
      <c r="BD38" s="1036"/>
      <c r="BE38" s="1036"/>
      <c r="BF38" s="1039"/>
    </row>
    <row r="39" spans="4:58" x14ac:dyDescent="0.3">
      <c r="D39" s="1032" t="s">
        <v>11</v>
      </c>
      <c r="E39" s="1033"/>
      <c r="F39" s="1033"/>
      <c r="G39" s="1033"/>
      <c r="H39" s="1033"/>
      <c r="I39" s="1033"/>
      <c r="J39" s="1033"/>
      <c r="K39" s="1033"/>
      <c r="L39" s="1033"/>
      <c r="M39" s="1034"/>
      <c r="N39" s="1035"/>
      <c r="O39" s="1036"/>
      <c r="P39" s="1036"/>
      <c r="Q39" s="1036"/>
      <c r="R39" s="1036"/>
      <c r="S39" s="1036"/>
      <c r="T39" s="1036"/>
      <c r="U39" s="1036"/>
      <c r="V39" s="1036"/>
      <c r="W39" s="1036"/>
      <c r="X39" s="1036"/>
      <c r="Y39" s="1036"/>
      <c r="Z39" s="1036"/>
      <c r="AA39" s="1036"/>
      <c r="AB39" s="1036"/>
      <c r="AC39" s="1037"/>
      <c r="AD39" s="397"/>
      <c r="AE39" s="397"/>
      <c r="AF39" s="397"/>
      <c r="AG39" s="1038" t="s">
        <v>11</v>
      </c>
      <c r="AH39" s="1033"/>
      <c r="AI39" s="1033"/>
      <c r="AJ39" s="1033"/>
      <c r="AK39" s="1033"/>
      <c r="AL39" s="1033"/>
      <c r="AM39" s="1033"/>
      <c r="AN39" s="1033"/>
      <c r="AO39" s="1033"/>
      <c r="AP39" s="1034"/>
      <c r="AQ39" s="1035"/>
      <c r="AR39" s="1036"/>
      <c r="AS39" s="1036"/>
      <c r="AT39" s="1036"/>
      <c r="AU39" s="1036"/>
      <c r="AV39" s="1036"/>
      <c r="AW39" s="1036"/>
      <c r="AX39" s="1036"/>
      <c r="AY39" s="1036"/>
      <c r="AZ39" s="1036"/>
      <c r="BA39" s="1036"/>
      <c r="BB39" s="1036"/>
      <c r="BC39" s="1036"/>
      <c r="BD39" s="1036"/>
      <c r="BE39" s="1036"/>
      <c r="BF39" s="1039"/>
    </row>
    <row r="40" spans="4:58" x14ac:dyDescent="0.3">
      <c r="D40" s="1023" t="s">
        <v>13</v>
      </c>
      <c r="E40" s="1024"/>
      <c r="F40" s="1024"/>
      <c r="G40" s="1024"/>
      <c r="H40" s="1024"/>
      <c r="I40" s="1024"/>
      <c r="J40" s="1024"/>
      <c r="K40" s="1024"/>
      <c r="L40" s="1024"/>
      <c r="M40" s="1024"/>
      <c r="N40" s="1025"/>
      <c r="O40" s="1025"/>
      <c r="P40" s="1025"/>
      <c r="Q40" s="1025"/>
      <c r="R40" s="1025"/>
      <c r="S40" s="1025"/>
      <c r="T40" s="1025"/>
      <c r="U40" s="1025"/>
      <c r="V40" s="1025"/>
      <c r="W40" s="1025"/>
      <c r="X40" s="1025"/>
      <c r="Y40" s="1025"/>
      <c r="Z40" s="1025"/>
      <c r="AA40" s="1025"/>
      <c r="AB40" s="1025"/>
      <c r="AC40" s="1025"/>
      <c r="AD40" s="397"/>
      <c r="AE40" s="397"/>
      <c r="AF40" s="397"/>
      <c r="AG40" s="1024" t="s">
        <v>13</v>
      </c>
      <c r="AH40" s="1024"/>
      <c r="AI40" s="1024"/>
      <c r="AJ40" s="1024"/>
      <c r="AK40" s="1024"/>
      <c r="AL40" s="1024"/>
      <c r="AM40" s="1024"/>
      <c r="AN40" s="1024"/>
      <c r="AO40" s="1024"/>
      <c r="AP40" s="1024"/>
      <c r="AQ40" s="1025"/>
      <c r="AR40" s="1025"/>
      <c r="AS40" s="1025"/>
      <c r="AT40" s="1025"/>
      <c r="AU40" s="1025"/>
      <c r="AV40" s="1025"/>
      <c r="AW40" s="1025"/>
      <c r="AX40" s="1025"/>
      <c r="AY40" s="1025"/>
      <c r="AZ40" s="1025"/>
      <c r="BA40" s="1025"/>
      <c r="BB40" s="1025"/>
      <c r="BC40" s="1025"/>
      <c r="BD40" s="1025"/>
      <c r="BE40" s="1025"/>
      <c r="BF40" s="1026"/>
    </row>
    <row r="41" spans="4:58" x14ac:dyDescent="0.3">
      <c r="D41" s="1023" t="s">
        <v>14</v>
      </c>
      <c r="E41" s="1024"/>
      <c r="F41" s="1024"/>
      <c r="G41" s="1024"/>
      <c r="H41" s="1024"/>
      <c r="I41" s="1024"/>
      <c r="J41" s="1024"/>
      <c r="K41" s="1024"/>
      <c r="L41" s="1024"/>
      <c r="M41" s="1024"/>
      <c r="N41" s="1025"/>
      <c r="O41" s="1025"/>
      <c r="P41" s="1025"/>
      <c r="Q41" s="1025"/>
      <c r="R41" s="1025"/>
      <c r="S41" s="1025"/>
      <c r="T41" s="1025"/>
      <c r="U41" s="1025"/>
      <c r="V41" s="1025"/>
      <c r="W41" s="1025"/>
      <c r="X41" s="1025"/>
      <c r="Y41" s="1025"/>
      <c r="Z41" s="1025"/>
      <c r="AA41" s="1025"/>
      <c r="AB41" s="1025"/>
      <c r="AC41" s="1025"/>
      <c r="AD41" s="397"/>
      <c r="AE41" s="397"/>
      <c r="AF41" s="397"/>
      <c r="AG41" s="1024" t="s">
        <v>14</v>
      </c>
      <c r="AH41" s="1024"/>
      <c r="AI41" s="1024"/>
      <c r="AJ41" s="1024"/>
      <c r="AK41" s="1024"/>
      <c r="AL41" s="1024"/>
      <c r="AM41" s="1024"/>
      <c r="AN41" s="1024"/>
      <c r="AO41" s="1024"/>
      <c r="AP41" s="1024"/>
      <c r="AQ41" s="1025"/>
      <c r="AR41" s="1025"/>
      <c r="AS41" s="1025"/>
      <c r="AT41" s="1025"/>
      <c r="AU41" s="1025"/>
      <c r="AV41" s="1025"/>
      <c r="AW41" s="1025"/>
      <c r="AX41" s="1025"/>
      <c r="AY41" s="1025"/>
      <c r="AZ41" s="1025"/>
      <c r="BA41" s="1025"/>
      <c r="BB41" s="1025"/>
      <c r="BC41" s="1025"/>
      <c r="BD41" s="1025"/>
      <c r="BE41" s="1025"/>
      <c r="BF41" s="1026"/>
    </row>
    <row r="42" spans="4:58" ht="15" thickBot="1" x14ac:dyDescent="0.35">
      <c r="D42" s="1027" t="s">
        <v>15</v>
      </c>
      <c r="E42" s="1028"/>
      <c r="F42" s="1028"/>
      <c r="G42" s="1028"/>
      <c r="H42" s="1028"/>
      <c r="I42" s="1028"/>
      <c r="J42" s="1028"/>
      <c r="K42" s="1028"/>
      <c r="L42" s="1028"/>
      <c r="M42" s="1028"/>
      <c r="N42" s="1029"/>
      <c r="O42" s="1030"/>
      <c r="P42" s="1030"/>
      <c r="Q42" s="1030"/>
      <c r="R42" s="1030"/>
      <c r="S42" s="1030"/>
      <c r="T42" s="1030"/>
      <c r="U42" s="1030"/>
      <c r="V42" s="1030"/>
      <c r="W42" s="1030"/>
      <c r="X42" s="1030"/>
      <c r="Y42" s="1030"/>
      <c r="Z42" s="1030"/>
      <c r="AA42" s="1030"/>
      <c r="AB42" s="1030"/>
      <c r="AC42" s="1030"/>
      <c r="AD42" s="398"/>
      <c r="AE42" s="398"/>
      <c r="AF42" s="398"/>
      <c r="AG42" s="1028" t="s">
        <v>15</v>
      </c>
      <c r="AH42" s="1028"/>
      <c r="AI42" s="1028"/>
      <c r="AJ42" s="1028"/>
      <c r="AK42" s="1028"/>
      <c r="AL42" s="1028"/>
      <c r="AM42" s="1028"/>
      <c r="AN42" s="1028"/>
      <c r="AO42" s="1028"/>
      <c r="AP42" s="1028"/>
      <c r="AQ42" s="1029"/>
      <c r="AR42" s="1030"/>
      <c r="AS42" s="1030"/>
      <c r="AT42" s="1030"/>
      <c r="AU42" s="1030"/>
      <c r="AV42" s="1030"/>
      <c r="AW42" s="1030"/>
      <c r="AX42" s="1030"/>
      <c r="AY42" s="1030"/>
      <c r="AZ42" s="1030"/>
      <c r="BA42" s="1030"/>
      <c r="BB42" s="1030"/>
      <c r="BC42" s="1030"/>
      <c r="BD42" s="1030"/>
      <c r="BE42" s="1030"/>
      <c r="BF42" s="1031"/>
    </row>
  </sheetData>
  <sheetProtection algorithmName="SHA-512" hashValue="ywSTl7XRcIbV+jNnSlAWoND83YUbYMOafSlQd0u+UveEYi6nWIuw2EjzrzapuIMb9qkLpj8IdRbnGvXvsktQNg==" saltValue="dNsGuxSjFSOumrwc0JQcbA==" spinCount="100000" sheet="1" objects="1" scenarios="1"/>
  <mergeCells count="153">
    <mergeCell ref="N7:AC7"/>
    <mergeCell ref="N10:AC10"/>
    <mergeCell ref="N11:AC11"/>
    <mergeCell ref="N12:AC12"/>
    <mergeCell ref="D4:M4"/>
    <mergeCell ref="D5:M5"/>
    <mergeCell ref="D6:M6"/>
    <mergeCell ref="D7:M7"/>
    <mergeCell ref="D10:M10"/>
    <mergeCell ref="D11:M11"/>
    <mergeCell ref="D8:M8"/>
    <mergeCell ref="N8:AC8"/>
    <mergeCell ref="D9:M9"/>
    <mergeCell ref="N9:AC9"/>
    <mergeCell ref="AG12:AP12"/>
    <mergeCell ref="AQ12:BF12"/>
    <mergeCell ref="D3:AC3"/>
    <mergeCell ref="AG3:BF3"/>
    <mergeCell ref="AQ8:BF8"/>
    <mergeCell ref="AG9:AP9"/>
    <mergeCell ref="AQ9:BF9"/>
    <mergeCell ref="AG4:AP4"/>
    <mergeCell ref="AQ4:BF4"/>
    <mergeCell ref="AG5:AP5"/>
    <mergeCell ref="AQ5:BF5"/>
    <mergeCell ref="AG6:AP6"/>
    <mergeCell ref="AQ6:BF6"/>
    <mergeCell ref="AG7:AP7"/>
    <mergeCell ref="AQ7:BF7"/>
    <mergeCell ref="AG8:AP8"/>
    <mergeCell ref="AG10:AP10"/>
    <mergeCell ref="AQ10:BF10"/>
    <mergeCell ref="AG11:AP11"/>
    <mergeCell ref="AQ11:BF11"/>
    <mergeCell ref="D12:M12"/>
    <mergeCell ref="N4:AC4"/>
    <mergeCell ref="N5:AC5"/>
    <mergeCell ref="N6:AC6"/>
    <mergeCell ref="D16:M16"/>
    <mergeCell ref="N16:AC16"/>
    <mergeCell ref="AG16:AP16"/>
    <mergeCell ref="AQ16:BF16"/>
    <mergeCell ref="D17:M17"/>
    <mergeCell ref="N17:AC17"/>
    <mergeCell ref="AG17:AP17"/>
    <mergeCell ref="AQ17:BF17"/>
    <mergeCell ref="D14:M14"/>
    <mergeCell ref="N14:AC14"/>
    <mergeCell ref="AG14:AP14"/>
    <mergeCell ref="AQ14:BF14"/>
    <mergeCell ref="D15:M15"/>
    <mergeCell ref="N15:AC15"/>
    <mergeCell ref="AG15:AP15"/>
    <mergeCell ref="AQ15:BF15"/>
    <mergeCell ref="D26:M26"/>
    <mergeCell ref="N26:AC26"/>
    <mergeCell ref="AG26:AP26"/>
    <mergeCell ref="AQ26:BF26"/>
    <mergeCell ref="D24:M24"/>
    <mergeCell ref="N24:AC24"/>
    <mergeCell ref="AG24:AP24"/>
    <mergeCell ref="AQ24:BF24"/>
    <mergeCell ref="D25:M25"/>
    <mergeCell ref="N25:AC25"/>
    <mergeCell ref="AG25:AP25"/>
    <mergeCell ref="AQ25:BF25"/>
    <mergeCell ref="D23:AC23"/>
    <mergeCell ref="AG23:BF23"/>
    <mergeCell ref="D20:M20"/>
    <mergeCell ref="N20:AC20"/>
    <mergeCell ref="AG20:AP20"/>
    <mergeCell ref="AQ20:BF20"/>
    <mergeCell ref="D22:M22"/>
    <mergeCell ref="AQ22:BF22"/>
    <mergeCell ref="D18:M18"/>
    <mergeCell ref="N18:AC18"/>
    <mergeCell ref="AG18:AP18"/>
    <mergeCell ref="AQ18:BF18"/>
    <mergeCell ref="D19:M19"/>
    <mergeCell ref="N19:AC19"/>
    <mergeCell ref="AG19:AP19"/>
    <mergeCell ref="AQ19:BF19"/>
    <mergeCell ref="D29:M29"/>
    <mergeCell ref="N29:AC29"/>
    <mergeCell ref="AG29:AP29"/>
    <mergeCell ref="AQ29:BF29"/>
    <mergeCell ref="D30:M30"/>
    <mergeCell ref="N30:AC30"/>
    <mergeCell ref="AG30:AP30"/>
    <mergeCell ref="AQ30:BF30"/>
    <mergeCell ref="D13:AC13"/>
    <mergeCell ref="AG13:BF13"/>
    <mergeCell ref="D21:M21"/>
    <mergeCell ref="N21:AC21"/>
    <mergeCell ref="AG21:AP21"/>
    <mergeCell ref="AQ21:BF21"/>
    <mergeCell ref="D28:M28"/>
    <mergeCell ref="N28:AC28"/>
    <mergeCell ref="AG28:AP28"/>
    <mergeCell ref="AQ28:BF28"/>
    <mergeCell ref="D27:M27"/>
    <mergeCell ref="N27:AC27"/>
    <mergeCell ref="AG27:AP27"/>
    <mergeCell ref="AQ27:BF27"/>
    <mergeCell ref="N22:AC22"/>
    <mergeCell ref="AG22:AP22"/>
    <mergeCell ref="D33:AC33"/>
    <mergeCell ref="AG33:BF33"/>
    <mergeCell ref="D34:M34"/>
    <mergeCell ref="N34:AC34"/>
    <mergeCell ref="AG34:AP34"/>
    <mergeCell ref="AQ34:BF34"/>
    <mergeCell ref="D31:M31"/>
    <mergeCell ref="N31:AC31"/>
    <mergeCell ref="AG31:AP31"/>
    <mergeCell ref="AQ31:BF31"/>
    <mergeCell ref="D32:M32"/>
    <mergeCell ref="N32:AC32"/>
    <mergeCell ref="AG32:AP32"/>
    <mergeCell ref="AQ32:BF32"/>
    <mergeCell ref="AQ38:BF38"/>
    <mergeCell ref="D35:M35"/>
    <mergeCell ref="N35:AC35"/>
    <mergeCell ref="AG35:AP35"/>
    <mergeCell ref="AQ35:BF35"/>
    <mergeCell ref="D36:M36"/>
    <mergeCell ref="N36:AC36"/>
    <mergeCell ref="AG36:AP36"/>
    <mergeCell ref="AQ36:BF36"/>
    <mergeCell ref="D2:BF2"/>
    <mergeCell ref="D41:M41"/>
    <mergeCell ref="N41:AC41"/>
    <mergeCell ref="AG41:AP41"/>
    <mergeCell ref="AQ41:BF41"/>
    <mergeCell ref="D42:M42"/>
    <mergeCell ref="N42:AC42"/>
    <mergeCell ref="AG42:AP42"/>
    <mergeCell ref="AQ42:BF42"/>
    <mergeCell ref="D39:M39"/>
    <mergeCell ref="N39:AC39"/>
    <mergeCell ref="AG39:AP39"/>
    <mergeCell ref="AQ39:BF39"/>
    <mergeCell ref="D40:M40"/>
    <mergeCell ref="N40:AC40"/>
    <mergeCell ref="AG40:AP40"/>
    <mergeCell ref="AQ40:BF40"/>
    <mergeCell ref="D37:M37"/>
    <mergeCell ref="N37:AC37"/>
    <mergeCell ref="AG37:AP37"/>
    <mergeCell ref="AQ37:BF37"/>
    <mergeCell ref="D38:M38"/>
    <mergeCell ref="N38:AC38"/>
    <mergeCell ref="AG38:AP38"/>
  </mergeCells>
  <printOptions horizontalCentered="1"/>
  <pageMargins left="0.25" right="0.25" top="0.75" bottom="0.75" header="0.3" footer="0.3"/>
  <pageSetup scale="78" fitToHeight="0" orientation="portrait" r:id="rId1"/>
  <headerFooter>
    <oddHeader>&amp;C&amp;G</oddHeader>
  </headerFooter>
  <drawing r:id="rId2"/>
  <legacyDrawingHF r:id="rId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FD025-3D79-4065-B6EE-DF1C9F2D2187}">
  <sheetPr codeName="Sheet76">
    <tabColor theme="2" tint="-0.89999084444715716"/>
    <pageSetUpPr fitToPage="1"/>
  </sheetPr>
  <dimension ref="A1:Q1027"/>
  <sheetViews>
    <sheetView showGridLines="0" showRowColHeaders="0" zoomScaleNormal="100" workbookViewId="0">
      <pane ySplit="6" topLeftCell="A7" activePane="bottomLeft" state="frozen"/>
      <selection activeCell="C29" sqref="C28:C29"/>
      <selection pane="bottomLeft" activeCell="B10" sqref="B10"/>
    </sheetView>
  </sheetViews>
  <sheetFormatPr defaultColWidth="14.44140625" defaultRowHeight="15" customHeight="1" x14ac:dyDescent="0.3"/>
  <cols>
    <col min="1" max="1" width="4.109375" style="222" customWidth="1"/>
    <col min="2" max="2" width="43.6640625" style="215" customWidth="1"/>
    <col min="3" max="3" width="30.109375" style="203" customWidth="1"/>
    <col min="4" max="4" width="14.88671875" style="203" customWidth="1"/>
    <col min="5" max="5" width="15" style="203" customWidth="1"/>
    <col min="6" max="7" width="14.109375" style="203" customWidth="1"/>
    <col min="8" max="8" width="20.6640625" style="203" customWidth="1"/>
    <col min="9" max="9" width="16.44140625" style="203" customWidth="1"/>
    <col min="10" max="16" width="9.109375" style="203" customWidth="1"/>
    <col min="17" max="17" width="9.109375" style="203" hidden="1" customWidth="1"/>
    <col min="18" max="21" width="9.109375" style="203" customWidth="1"/>
    <col min="22" max="22" width="12.5546875" style="203" customWidth="1"/>
    <col min="23" max="23" width="13.33203125" style="203" customWidth="1"/>
    <col min="24" max="27" width="8" style="203" customWidth="1"/>
    <col min="28" max="16384" width="14.44140625" style="203"/>
  </cols>
  <sheetData>
    <row r="1" spans="1:17" ht="50.25" customHeight="1" thickBot="1" x14ac:dyDescent="0.35">
      <c r="A1" s="1839"/>
      <c r="B1" s="1840"/>
      <c r="C1" s="1840"/>
      <c r="D1" s="1840"/>
      <c r="E1" s="1840"/>
      <c r="F1" s="1840"/>
      <c r="G1" s="1840"/>
      <c r="H1" s="1840"/>
      <c r="I1" s="1841"/>
    </row>
    <row r="2" spans="1:17" ht="18" customHeight="1" thickBot="1" x14ac:dyDescent="0.35">
      <c r="A2" s="1842" t="s">
        <v>562</v>
      </c>
      <c r="B2" s="1843"/>
      <c r="C2" s="1843"/>
      <c r="D2" s="1843"/>
      <c r="E2" s="1843"/>
      <c r="F2" s="1843"/>
      <c r="G2" s="1843"/>
      <c r="H2" s="1843"/>
      <c r="I2" s="1844"/>
    </row>
    <row r="3" spans="1:17" ht="18" customHeight="1" thickBot="1" x14ac:dyDescent="0.35">
      <c r="A3" s="1845" t="s">
        <v>563</v>
      </c>
      <c r="B3" s="1846"/>
      <c r="C3" s="1836"/>
      <c r="D3" s="1837"/>
      <c r="E3" s="1838"/>
      <c r="F3" s="754"/>
      <c r="G3" s="754"/>
      <c r="H3" s="754"/>
      <c r="I3" s="753"/>
    </row>
    <row r="4" spans="1:17" ht="18" customHeight="1" thickBot="1" x14ac:dyDescent="0.35">
      <c r="A4" s="1845" t="s">
        <v>564</v>
      </c>
      <c r="B4" s="1846"/>
      <c r="C4" s="1836"/>
      <c r="D4" s="1837"/>
      <c r="E4" s="1838"/>
      <c r="F4" s="754"/>
      <c r="G4" s="754"/>
      <c r="H4" s="754"/>
      <c r="I4" s="753"/>
    </row>
    <row r="5" spans="1:17" ht="18" customHeight="1" thickBot="1" x14ac:dyDescent="0.35">
      <c r="A5" s="1834" t="s">
        <v>565</v>
      </c>
      <c r="B5" s="1835"/>
      <c r="C5" s="1835"/>
      <c r="D5" s="1835"/>
      <c r="E5" s="755" t="s">
        <v>566</v>
      </c>
      <c r="F5" s="755">
        <v>-79.653199999999998</v>
      </c>
      <c r="G5" s="755"/>
      <c r="H5" s="755"/>
      <c r="I5" s="756"/>
    </row>
    <row r="6" spans="1:17" ht="31.5" customHeight="1" thickBot="1" x14ac:dyDescent="0.35">
      <c r="A6" s="232" t="s">
        <v>575</v>
      </c>
      <c r="B6" s="233" t="s">
        <v>567</v>
      </c>
      <c r="C6" s="234" t="s">
        <v>9</v>
      </c>
      <c r="D6" s="234" t="s">
        <v>568</v>
      </c>
      <c r="E6" s="234" t="s">
        <v>569</v>
      </c>
      <c r="F6" s="234" t="s">
        <v>570</v>
      </c>
      <c r="G6" s="234" t="s">
        <v>571</v>
      </c>
      <c r="H6" s="235" t="s">
        <v>578</v>
      </c>
      <c r="I6" s="235" t="s">
        <v>579</v>
      </c>
    </row>
    <row r="7" spans="1:17" ht="14.4" x14ac:dyDescent="0.3">
      <c r="A7" s="227">
        <v>1</v>
      </c>
      <c r="B7" s="228"/>
      <c r="C7" s="229"/>
      <c r="D7" s="229"/>
      <c r="E7" s="229"/>
      <c r="F7" s="229"/>
      <c r="G7" s="229"/>
      <c r="H7" s="230"/>
      <c r="I7" s="231"/>
    </row>
    <row r="8" spans="1:17" ht="14.4" x14ac:dyDescent="0.3">
      <c r="A8" s="223">
        <f>A7+1</f>
        <v>2</v>
      </c>
      <c r="B8" s="219"/>
      <c r="C8" s="204"/>
      <c r="D8" s="204"/>
      <c r="E8" s="204"/>
      <c r="F8" s="204"/>
      <c r="G8" s="204"/>
      <c r="H8" s="205"/>
      <c r="I8" s="206"/>
      <c r="Q8" s="203" t="s">
        <v>572</v>
      </c>
    </row>
    <row r="9" spans="1:17" ht="14.4" x14ac:dyDescent="0.3">
      <c r="A9" s="223">
        <f t="shared" ref="A9:A56" si="0">A8+1</f>
        <v>3</v>
      </c>
      <c r="B9" s="219"/>
      <c r="C9" s="204"/>
      <c r="D9" s="204"/>
      <c r="E9" s="204"/>
      <c r="F9" s="204"/>
      <c r="G9" s="204"/>
      <c r="H9" s="205"/>
      <c r="I9" s="206"/>
      <c r="Q9" s="203" t="s">
        <v>573</v>
      </c>
    </row>
    <row r="10" spans="1:17" ht="14.4" x14ac:dyDescent="0.3">
      <c r="A10" s="223">
        <f t="shared" si="0"/>
        <v>4</v>
      </c>
      <c r="B10" s="219"/>
      <c r="C10" s="204"/>
      <c r="D10" s="204"/>
      <c r="E10" s="204"/>
      <c r="F10" s="204"/>
      <c r="G10" s="204"/>
      <c r="H10" s="205"/>
      <c r="I10" s="206"/>
      <c r="Q10" s="203" t="s">
        <v>574</v>
      </c>
    </row>
    <row r="11" spans="1:17" ht="14.4" x14ac:dyDescent="0.3">
      <c r="A11" s="223">
        <f t="shared" si="0"/>
        <v>5</v>
      </c>
      <c r="B11" s="219"/>
      <c r="C11" s="204"/>
      <c r="D11" s="204"/>
      <c r="E11" s="204"/>
      <c r="F11" s="204"/>
      <c r="G11" s="204"/>
      <c r="H11" s="205"/>
      <c r="I11" s="206"/>
      <c r="Q11" s="203" t="s">
        <v>62</v>
      </c>
    </row>
    <row r="12" spans="1:17" ht="14.4" x14ac:dyDescent="0.3">
      <c r="A12" s="223">
        <f t="shared" si="0"/>
        <v>6</v>
      </c>
      <c r="B12" s="219"/>
      <c r="C12" s="204"/>
      <c r="D12" s="204"/>
      <c r="E12" s="204"/>
      <c r="F12" s="204"/>
      <c r="G12" s="204"/>
      <c r="H12" s="205"/>
      <c r="I12" s="206"/>
    </row>
    <row r="13" spans="1:17" ht="14.4" x14ac:dyDescent="0.3">
      <c r="A13" s="223">
        <f t="shared" si="0"/>
        <v>7</v>
      </c>
      <c r="B13" s="219"/>
      <c r="C13" s="204"/>
      <c r="D13" s="204"/>
      <c r="E13" s="204"/>
      <c r="F13" s="204"/>
      <c r="G13" s="204"/>
      <c r="H13" s="205"/>
      <c r="I13" s="206"/>
    </row>
    <row r="14" spans="1:17" ht="14.4" x14ac:dyDescent="0.3">
      <c r="A14" s="223">
        <f t="shared" si="0"/>
        <v>8</v>
      </c>
      <c r="B14" s="219"/>
      <c r="C14" s="204"/>
      <c r="D14" s="204"/>
      <c r="E14" s="204"/>
      <c r="F14" s="204"/>
      <c r="G14" s="204"/>
      <c r="H14" s="205"/>
      <c r="I14" s="206"/>
    </row>
    <row r="15" spans="1:17" ht="14.4" x14ac:dyDescent="0.3">
      <c r="A15" s="223">
        <f t="shared" si="0"/>
        <v>9</v>
      </c>
      <c r="B15" s="219"/>
      <c r="C15" s="204"/>
      <c r="D15" s="204"/>
      <c r="E15" s="204"/>
      <c r="F15" s="204"/>
      <c r="G15" s="204"/>
      <c r="H15" s="205"/>
      <c r="I15" s="206"/>
    </row>
    <row r="16" spans="1:17" ht="14.4" x14ac:dyDescent="0.3">
      <c r="A16" s="223">
        <f t="shared" si="0"/>
        <v>10</v>
      </c>
      <c r="B16" s="219"/>
      <c r="C16" s="204"/>
      <c r="D16" s="204"/>
      <c r="E16" s="204"/>
      <c r="F16" s="204"/>
      <c r="G16" s="204"/>
      <c r="H16" s="205"/>
      <c r="I16" s="206"/>
    </row>
    <row r="17" spans="1:9" ht="14.4" x14ac:dyDescent="0.3">
      <c r="A17" s="223">
        <f t="shared" si="0"/>
        <v>11</v>
      </c>
      <c r="B17" s="219"/>
      <c r="C17" s="204"/>
      <c r="D17" s="204"/>
      <c r="E17" s="204"/>
      <c r="F17" s="204"/>
      <c r="G17" s="204"/>
      <c r="H17" s="205"/>
      <c r="I17" s="206"/>
    </row>
    <row r="18" spans="1:9" ht="14.4" x14ac:dyDescent="0.3">
      <c r="A18" s="223">
        <f t="shared" si="0"/>
        <v>12</v>
      </c>
      <c r="B18" s="219"/>
      <c r="C18" s="204"/>
      <c r="D18" s="204"/>
      <c r="E18" s="204"/>
      <c r="F18" s="204"/>
      <c r="G18" s="204"/>
      <c r="H18" s="205"/>
      <c r="I18" s="206"/>
    </row>
    <row r="19" spans="1:9" ht="14.4" x14ac:dyDescent="0.3">
      <c r="A19" s="223">
        <f t="shared" si="0"/>
        <v>13</v>
      </c>
      <c r="B19" s="219"/>
      <c r="C19" s="204"/>
      <c r="D19" s="204"/>
      <c r="E19" s="204"/>
      <c r="F19" s="204"/>
      <c r="G19" s="204"/>
      <c r="H19" s="205"/>
      <c r="I19" s="206"/>
    </row>
    <row r="20" spans="1:9" ht="14.4" x14ac:dyDescent="0.3">
      <c r="A20" s="223">
        <f t="shared" si="0"/>
        <v>14</v>
      </c>
      <c r="B20" s="219"/>
      <c r="C20" s="204"/>
      <c r="D20" s="204"/>
      <c r="E20" s="204"/>
      <c r="F20" s="204"/>
      <c r="G20" s="204"/>
      <c r="H20" s="205"/>
      <c r="I20" s="206"/>
    </row>
    <row r="21" spans="1:9" ht="15.75" customHeight="1" x14ac:dyDescent="0.3">
      <c r="A21" s="223">
        <f t="shared" si="0"/>
        <v>15</v>
      </c>
      <c r="B21" s="219"/>
      <c r="C21" s="204"/>
      <c r="D21" s="204"/>
      <c r="E21" s="204"/>
      <c r="F21" s="204"/>
      <c r="G21" s="204"/>
      <c r="H21" s="205"/>
      <c r="I21" s="206"/>
    </row>
    <row r="22" spans="1:9" ht="15.75" customHeight="1" x14ac:dyDescent="0.3">
      <c r="A22" s="223">
        <f t="shared" si="0"/>
        <v>16</v>
      </c>
      <c r="B22" s="219"/>
      <c r="C22" s="204"/>
      <c r="D22" s="204"/>
      <c r="E22" s="204"/>
      <c r="F22" s="204"/>
      <c r="G22" s="204"/>
      <c r="H22" s="205"/>
      <c r="I22" s="206"/>
    </row>
    <row r="23" spans="1:9" ht="15.75" customHeight="1" x14ac:dyDescent="0.3">
      <c r="A23" s="223">
        <f t="shared" si="0"/>
        <v>17</v>
      </c>
      <c r="B23" s="219"/>
      <c r="C23" s="204"/>
      <c r="D23" s="204"/>
      <c r="E23" s="204"/>
      <c r="F23" s="204"/>
      <c r="G23" s="204"/>
      <c r="H23" s="205"/>
      <c r="I23" s="206"/>
    </row>
    <row r="24" spans="1:9" ht="15.75" customHeight="1" x14ac:dyDescent="0.3">
      <c r="A24" s="223">
        <f t="shared" si="0"/>
        <v>18</v>
      </c>
      <c r="B24" s="219"/>
      <c r="C24" s="204"/>
      <c r="D24" s="204"/>
      <c r="E24" s="204"/>
      <c r="F24" s="204"/>
      <c r="G24" s="204"/>
      <c r="H24" s="205"/>
      <c r="I24" s="206"/>
    </row>
    <row r="25" spans="1:9" ht="15.75" customHeight="1" x14ac:dyDescent="0.3">
      <c r="A25" s="223">
        <f t="shared" si="0"/>
        <v>19</v>
      </c>
      <c r="B25" s="219"/>
      <c r="C25" s="204"/>
      <c r="D25" s="204"/>
      <c r="E25" s="204"/>
      <c r="F25" s="204"/>
      <c r="G25" s="204"/>
      <c r="H25" s="205"/>
      <c r="I25" s="206"/>
    </row>
    <row r="26" spans="1:9" ht="15.75" customHeight="1" x14ac:dyDescent="0.3">
      <c r="A26" s="223">
        <f t="shared" si="0"/>
        <v>20</v>
      </c>
      <c r="B26" s="219"/>
      <c r="C26" s="204"/>
      <c r="D26" s="204"/>
      <c r="E26" s="204"/>
      <c r="F26" s="204"/>
      <c r="G26" s="204"/>
      <c r="H26" s="205"/>
      <c r="I26" s="206"/>
    </row>
    <row r="27" spans="1:9" ht="15.75" customHeight="1" x14ac:dyDescent="0.3">
      <c r="A27" s="223">
        <f t="shared" si="0"/>
        <v>21</v>
      </c>
      <c r="B27" s="219"/>
      <c r="C27" s="204"/>
      <c r="D27" s="204"/>
      <c r="E27" s="204"/>
      <c r="F27" s="204"/>
      <c r="G27" s="204"/>
      <c r="H27" s="205"/>
      <c r="I27" s="206"/>
    </row>
    <row r="28" spans="1:9" ht="15.75" customHeight="1" x14ac:dyDescent="0.3">
      <c r="A28" s="223">
        <f t="shared" si="0"/>
        <v>22</v>
      </c>
      <c r="B28" s="219"/>
      <c r="C28" s="204"/>
      <c r="D28" s="204"/>
      <c r="E28" s="204"/>
      <c r="F28" s="204"/>
      <c r="G28" s="204"/>
      <c r="H28" s="205"/>
      <c r="I28" s="206"/>
    </row>
    <row r="29" spans="1:9" ht="15.75" customHeight="1" x14ac:dyDescent="0.3">
      <c r="A29" s="223">
        <f t="shared" si="0"/>
        <v>23</v>
      </c>
      <c r="B29" s="220"/>
      <c r="C29" s="216"/>
      <c r="D29" s="216"/>
      <c r="E29" s="216"/>
      <c r="F29" s="216"/>
      <c r="G29" s="216"/>
      <c r="H29" s="217"/>
      <c r="I29" s="218"/>
    </row>
    <row r="30" spans="1:9" ht="15.75" customHeight="1" x14ac:dyDescent="0.3">
      <c r="A30" s="223">
        <f t="shared" si="0"/>
        <v>24</v>
      </c>
      <c r="B30" s="220"/>
      <c r="C30" s="216"/>
      <c r="D30" s="216"/>
      <c r="E30" s="216"/>
      <c r="F30" s="216"/>
      <c r="G30" s="216"/>
      <c r="H30" s="217"/>
      <c r="I30" s="218"/>
    </row>
    <row r="31" spans="1:9" ht="15.75" customHeight="1" x14ac:dyDescent="0.3">
      <c r="A31" s="223">
        <f t="shared" si="0"/>
        <v>25</v>
      </c>
      <c r="B31" s="220"/>
      <c r="C31" s="216"/>
      <c r="D31" s="216"/>
      <c r="E31" s="216"/>
      <c r="F31" s="216"/>
      <c r="G31" s="216"/>
      <c r="H31" s="217"/>
      <c r="I31" s="218"/>
    </row>
    <row r="32" spans="1:9" ht="15.75" customHeight="1" x14ac:dyDescent="0.3">
      <c r="A32" s="223">
        <f t="shared" si="0"/>
        <v>26</v>
      </c>
      <c r="B32" s="220"/>
      <c r="C32" s="216"/>
      <c r="D32" s="216"/>
      <c r="E32" s="216"/>
      <c r="F32" s="216"/>
      <c r="G32" s="216"/>
      <c r="H32" s="217"/>
      <c r="I32" s="218"/>
    </row>
    <row r="33" spans="1:9" ht="15.75" customHeight="1" x14ac:dyDescent="0.3">
      <c r="A33" s="223">
        <f t="shared" si="0"/>
        <v>27</v>
      </c>
      <c r="B33" s="220"/>
      <c r="C33" s="216"/>
      <c r="D33" s="216"/>
      <c r="E33" s="216"/>
      <c r="F33" s="216"/>
      <c r="G33" s="216"/>
      <c r="H33" s="217"/>
      <c r="I33" s="218"/>
    </row>
    <row r="34" spans="1:9" ht="15.75" customHeight="1" x14ac:dyDescent="0.3">
      <c r="A34" s="223">
        <f t="shared" si="0"/>
        <v>28</v>
      </c>
      <c r="B34" s="220"/>
      <c r="C34" s="216"/>
      <c r="D34" s="216"/>
      <c r="E34" s="216"/>
      <c r="F34" s="216"/>
      <c r="G34" s="216"/>
      <c r="H34" s="217"/>
      <c r="I34" s="218"/>
    </row>
    <row r="35" spans="1:9" ht="15.75" customHeight="1" x14ac:dyDescent="0.3">
      <c r="A35" s="223">
        <f t="shared" si="0"/>
        <v>29</v>
      </c>
      <c r="B35" s="220"/>
      <c r="C35" s="216"/>
      <c r="D35" s="216"/>
      <c r="E35" s="216"/>
      <c r="F35" s="216"/>
      <c r="G35" s="216"/>
      <c r="H35" s="217"/>
      <c r="I35" s="218"/>
    </row>
    <row r="36" spans="1:9" ht="15.75" customHeight="1" x14ac:dyDescent="0.3">
      <c r="A36" s="223">
        <f t="shared" si="0"/>
        <v>30</v>
      </c>
      <c r="B36" s="220"/>
      <c r="C36" s="216"/>
      <c r="D36" s="216"/>
      <c r="E36" s="216"/>
      <c r="F36" s="216"/>
      <c r="G36" s="216"/>
      <c r="H36" s="217"/>
      <c r="I36" s="218"/>
    </row>
    <row r="37" spans="1:9" ht="15.75" customHeight="1" x14ac:dyDescent="0.3">
      <c r="A37" s="223">
        <f t="shared" si="0"/>
        <v>31</v>
      </c>
      <c r="B37" s="220"/>
      <c r="C37" s="216"/>
      <c r="D37" s="216"/>
      <c r="E37" s="216"/>
      <c r="F37" s="216"/>
      <c r="G37" s="216"/>
      <c r="H37" s="217"/>
      <c r="I37" s="218"/>
    </row>
    <row r="38" spans="1:9" ht="15.75" customHeight="1" x14ac:dyDescent="0.3">
      <c r="A38" s="223">
        <f t="shared" si="0"/>
        <v>32</v>
      </c>
      <c r="B38" s="220"/>
      <c r="C38" s="216"/>
      <c r="D38" s="216"/>
      <c r="E38" s="216"/>
      <c r="F38" s="216"/>
      <c r="G38" s="216"/>
      <c r="H38" s="217"/>
      <c r="I38" s="218"/>
    </row>
    <row r="39" spans="1:9" ht="15.75" customHeight="1" x14ac:dyDescent="0.3">
      <c r="A39" s="223">
        <f t="shared" si="0"/>
        <v>33</v>
      </c>
      <c r="B39" s="220"/>
      <c r="C39" s="216"/>
      <c r="D39" s="216"/>
      <c r="E39" s="216"/>
      <c r="F39" s="216"/>
      <c r="G39" s="216"/>
      <c r="H39" s="217"/>
      <c r="I39" s="218"/>
    </row>
    <row r="40" spans="1:9" ht="15.75" customHeight="1" x14ac:dyDescent="0.3">
      <c r="A40" s="223">
        <f t="shared" si="0"/>
        <v>34</v>
      </c>
      <c r="B40" s="220"/>
      <c r="C40" s="216"/>
      <c r="D40" s="216"/>
      <c r="E40" s="216"/>
      <c r="F40" s="216"/>
      <c r="G40" s="216"/>
      <c r="H40" s="217"/>
      <c r="I40" s="218"/>
    </row>
    <row r="41" spans="1:9" ht="15.75" customHeight="1" x14ac:dyDescent="0.3">
      <c r="A41" s="223">
        <f t="shared" si="0"/>
        <v>35</v>
      </c>
      <c r="B41" s="220"/>
      <c r="C41" s="216"/>
      <c r="D41" s="216"/>
      <c r="E41" s="216"/>
      <c r="F41" s="216"/>
      <c r="G41" s="216"/>
      <c r="H41" s="217"/>
      <c r="I41" s="218"/>
    </row>
    <row r="42" spans="1:9" ht="15.75" customHeight="1" x14ac:dyDescent="0.3">
      <c r="A42" s="223">
        <f t="shared" si="0"/>
        <v>36</v>
      </c>
      <c r="B42" s="220"/>
      <c r="C42" s="216"/>
      <c r="D42" s="216"/>
      <c r="E42" s="216"/>
      <c r="F42" s="216"/>
      <c r="G42" s="216"/>
      <c r="H42" s="217"/>
      <c r="I42" s="218"/>
    </row>
    <row r="43" spans="1:9" ht="15.75" customHeight="1" x14ac:dyDescent="0.3">
      <c r="A43" s="223">
        <f t="shared" si="0"/>
        <v>37</v>
      </c>
      <c r="B43" s="220"/>
      <c r="C43" s="216"/>
      <c r="D43" s="216"/>
      <c r="E43" s="216"/>
      <c r="F43" s="216"/>
      <c r="G43" s="216"/>
      <c r="H43" s="217"/>
      <c r="I43" s="218"/>
    </row>
    <row r="44" spans="1:9" ht="15.75" customHeight="1" x14ac:dyDescent="0.3">
      <c r="A44" s="223">
        <f t="shared" si="0"/>
        <v>38</v>
      </c>
      <c r="B44" s="220"/>
      <c r="C44" s="216"/>
      <c r="D44" s="216"/>
      <c r="E44" s="216"/>
      <c r="F44" s="216"/>
      <c r="G44" s="216"/>
      <c r="H44" s="217"/>
      <c r="I44" s="218"/>
    </row>
    <row r="45" spans="1:9" ht="15.75" customHeight="1" x14ac:dyDescent="0.3">
      <c r="A45" s="223">
        <f t="shared" si="0"/>
        <v>39</v>
      </c>
      <c r="B45" s="220"/>
      <c r="C45" s="216"/>
      <c r="D45" s="216"/>
      <c r="E45" s="216"/>
      <c r="F45" s="216"/>
      <c r="G45" s="216"/>
      <c r="H45" s="217"/>
      <c r="I45" s="218"/>
    </row>
    <row r="46" spans="1:9" ht="15.75" customHeight="1" x14ac:dyDescent="0.3">
      <c r="A46" s="223">
        <f t="shared" si="0"/>
        <v>40</v>
      </c>
      <c r="B46" s="220"/>
      <c r="C46" s="216"/>
      <c r="D46" s="216"/>
      <c r="E46" s="216"/>
      <c r="F46" s="216"/>
      <c r="G46" s="216"/>
      <c r="H46" s="217"/>
      <c r="I46" s="218"/>
    </row>
    <row r="47" spans="1:9" ht="15.75" customHeight="1" x14ac:dyDescent="0.3">
      <c r="A47" s="223">
        <f t="shared" si="0"/>
        <v>41</v>
      </c>
      <c r="B47" s="220"/>
      <c r="C47" s="216"/>
      <c r="D47" s="216"/>
      <c r="E47" s="216"/>
      <c r="F47" s="216"/>
      <c r="G47" s="216"/>
      <c r="H47" s="217"/>
      <c r="I47" s="218"/>
    </row>
    <row r="48" spans="1:9" ht="15.75" customHeight="1" x14ac:dyDescent="0.3">
      <c r="A48" s="223">
        <f t="shared" si="0"/>
        <v>42</v>
      </c>
      <c r="B48" s="220"/>
      <c r="C48" s="216"/>
      <c r="D48" s="216"/>
      <c r="E48" s="216"/>
      <c r="F48" s="216"/>
      <c r="G48" s="216"/>
      <c r="H48" s="217"/>
      <c r="I48" s="218"/>
    </row>
    <row r="49" spans="1:9" ht="15.75" customHeight="1" x14ac:dyDescent="0.3">
      <c r="A49" s="223">
        <f t="shared" si="0"/>
        <v>43</v>
      </c>
      <c r="B49" s="220"/>
      <c r="C49" s="216"/>
      <c r="D49" s="216"/>
      <c r="E49" s="216"/>
      <c r="F49" s="216"/>
      <c r="G49" s="216"/>
      <c r="H49" s="217"/>
      <c r="I49" s="218"/>
    </row>
    <row r="50" spans="1:9" ht="15.75" customHeight="1" x14ac:dyDescent="0.3">
      <c r="A50" s="223">
        <f t="shared" si="0"/>
        <v>44</v>
      </c>
      <c r="B50" s="220"/>
      <c r="C50" s="216"/>
      <c r="D50" s="216"/>
      <c r="E50" s="216"/>
      <c r="F50" s="216"/>
      <c r="G50" s="216"/>
      <c r="H50" s="217"/>
      <c r="I50" s="218"/>
    </row>
    <row r="51" spans="1:9" ht="15.75" customHeight="1" x14ac:dyDescent="0.3">
      <c r="A51" s="223">
        <f t="shared" si="0"/>
        <v>45</v>
      </c>
      <c r="B51" s="220"/>
      <c r="C51" s="216"/>
      <c r="D51" s="216"/>
      <c r="E51" s="216"/>
      <c r="F51" s="216"/>
      <c r="G51" s="216"/>
      <c r="H51" s="217"/>
      <c r="I51" s="218"/>
    </row>
    <row r="52" spans="1:9" ht="15.75" customHeight="1" x14ac:dyDescent="0.3">
      <c r="A52" s="223">
        <f t="shared" si="0"/>
        <v>46</v>
      </c>
      <c r="B52" s="220"/>
      <c r="C52" s="216"/>
      <c r="D52" s="216"/>
      <c r="E52" s="216"/>
      <c r="F52" s="216"/>
      <c r="G52" s="216"/>
      <c r="H52" s="217"/>
      <c r="I52" s="218"/>
    </row>
    <row r="53" spans="1:9" ht="15.75" customHeight="1" x14ac:dyDescent="0.3">
      <c r="A53" s="223">
        <f t="shared" si="0"/>
        <v>47</v>
      </c>
      <c r="B53" s="220"/>
      <c r="C53" s="216"/>
      <c r="D53" s="216"/>
      <c r="E53" s="216"/>
      <c r="F53" s="216"/>
      <c r="G53" s="216"/>
      <c r="H53" s="217"/>
      <c r="I53" s="218"/>
    </row>
    <row r="54" spans="1:9" ht="15.75" customHeight="1" x14ac:dyDescent="0.3">
      <c r="A54" s="223">
        <f t="shared" si="0"/>
        <v>48</v>
      </c>
      <c r="B54" s="220"/>
      <c r="C54" s="216"/>
      <c r="D54" s="216"/>
      <c r="E54" s="216"/>
      <c r="F54" s="216"/>
      <c r="G54" s="216"/>
      <c r="H54" s="217"/>
      <c r="I54" s="218"/>
    </row>
    <row r="55" spans="1:9" ht="15.75" customHeight="1" x14ac:dyDescent="0.3">
      <c r="A55" s="223">
        <f t="shared" si="0"/>
        <v>49</v>
      </c>
      <c r="B55" s="220"/>
      <c r="C55" s="216"/>
      <c r="D55" s="216"/>
      <c r="E55" s="216"/>
      <c r="F55" s="216"/>
      <c r="G55" s="216"/>
      <c r="H55" s="217"/>
      <c r="I55" s="218"/>
    </row>
    <row r="56" spans="1:9" ht="15.75" customHeight="1" thickBot="1" x14ac:dyDescent="0.35">
      <c r="A56" s="223">
        <f t="shared" si="0"/>
        <v>50</v>
      </c>
      <c r="B56" s="221"/>
      <c r="C56" s="207"/>
      <c r="D56" s="207"/>
      <c r="E56" s="207"/>
      <c r="F56" s="207"/>
      <c r="G56" s="207"/>
      <c r="H56" s="208"/>
      <c r="I56" s="209"/>
    </row>
    <row r="57" spans="1:9" ht="15.75" customHeight="1" thickBot="1" x14ac:dyDescent="0.35">
      <c r="A57" s="224"/>
      <c r="B57" s="210" t="s">
        <v>94</v>
      </c>
      <c r="C57" s="211"/>
      <c r="D57" s="211">
        <f>SUBTOTAL(103,D7:D56)</f>
        <v>0</v>
      </c>
      <c r="E57" s="211"/>
      <c r="F57" s="211"/>
      <c r="G57" s="211"/>
      <c r="H57" s="211"/>
      <c r="I57" s="212"/>
    </row>
    <row r="58" spans="1:9" ht="15.75" customHeight="1" x14ac:dyDescent="0.3">
      <c r="B58" s="213"/>
      <c r="C58" s="213"/>
      <c r="D58" s="213"/>
      <c r="E58" s="213"/>
      <c r="F58" s="213"/>
      <c r="G58" s="213"/>
      <c r="H58" s="213"/>
      <c r="I58" s="214"/>
    </row>
    <row r="59" spans="1:9" ht="15.75" customHeight="1" x14ac:dyDescent="0.3">
      <c r="B59" s="213"/>
      <c r="C59" s="213"/>
      <c r="D59" s="213"/>
      <c r="E59" s="213"/>
      <c r="F59" s="213"/>
      <c r="G59" s="213"/>
      <c r="H59" s="213"/>
      <c r="I59" s="214"/>
    </row>
    <row r="60" spans="1:9" ht="15.75" customHeight="1" x14ac:dyDescent="0.3">
      <c r="B60" s="213"/>
      <c r="C60" s="213"/>
      <c r="D60" s="213"/>
      <c r="E60" s="213"/>
      <c r="F60" s="213"/>
      <c r="G60" s="213"/>
      <c r="H60" s="213"/>
      <c r="I60" s="214"/>
    </row>
    <row r="61" spans="1:9" ht="15.75" customHeight="1" x14ac:dyDescent="0.3">
      <c r="B61" s="213"/>
      <c r="C61" s="213"/>
      <c r="D61" s="213"/>
      <c r="E61" s="213"/>
      <c r="F61" s="213"/>
      <c r="G61" s="213"/>
      <c r="H61" s="213"/>
      <c r="I61" s="214"/>
    </row>
    <row r="62" spans="1:9" ht="15.75" customHeight="1" x14ac:dyDescent="0.3">
      <c r="B62" s="213"/>
      <c r="C62" s="213"/>
      <c r="D62" s="213"/>
      <c r="E62" s="213"/>
      <c r="F62" s="213"/>
      <c r="G62" s="213"/>
      <c r="H62" s="213"/>
      <c r="I62" s="214"/>
    </row>
    <row r="63" spans="1:9" ht="15.75" customHeight="1" x14ac:dyDescent="0.3">
      <c r="B63" s="213"/>
      <c r="C63" s="213"/>
      <c r="D63" s="213"/>
      <c r="E63" s="213"/>
      <c r="F63" s="213"/>
      <c r="G63" s="213"/>
      <c r="H63" s="213"/>
      <c r="I63" s="214"/>
    </row>
    <row r="64" spans="1:9" ht="15.75" customHeight="1" x14ac:dyDescent="0.3">
      <c r="B64" s="213"/>
      <c r="C64" s="213"/>
      <c r="D64" s="213"/>
      <c r="E64" s="213"/>
      <c r="F64" s="213"/>
      <c r="G64" s="213"/>
      <c r="H64" s="213"/>
      <c r="I64" s="214"/>
    </row>
    <row r="65" spans="2:9" ht="15.75" customHeight="1" x14ac:dyDescent="0.3">
      <c r="B65" s="213"/>
      <c r="C65" s="213"/>
      <c r="D65" s="213"/>
      <c r="E65" s="213"/>
      <c r="F65" s="213"/>
      <c r="G65" s="213"/>
      <c r="H65" s="213"/>
      <c r="I65" s="214"/>
    </row>
    <row r="66" spans="2:9" ht="15.75" customHeight="1" x14ac:dyDescent="0.3">
      <c r="B66" s="213"/>
      <c r="C66" s="213"/>
      <c r="D66" s="213"/>
      <c r="E66" s="213"/>
      <c r="F66" s="213"/>
      <c r="G66" s="213"/>
      <c r="H66" s="213"/>
      <c r="I66" s="214"/>
    </row>
    <row r="67" spans="2:9" ht="15.75" customHeight="1" x14ac:dyDescent="0.3">
      <c r="B67" s="213"/>
      <c r="C67" s="213"/>
      <c r="D67" s="213"/>
      <c r="E67" s="213"/>
      <c r="F67" s="213"/>
      <c r="G67" s="213"/>
      <c r="H67" s="213"/>
      <c r="I67" s="214"/>
    </row>
    <row r="68" spans="2:9" ht="15.75" customHeight="1" x14ac:dyDescent="0.3">
      <c r="B68" s="213"/>
      <c r="C68" s="213"/>
      <c r="D68" s="213"/>
      <c r="E68" s="213"/>
      <c r="F68" s="213"/>
      <c r="G68" s="213"/>
      <c r="H68" s="213"/>
      <c r="I68" s="214"/>
    </row>
    <row r="69" spans="2:9" ht="15.75" customHeight="1" x14ac:dyDescent="0.3">
      <c r="B69" s="213"/>
      <c r="C69" s="213"/>
      <c r="D69" s="213"/>
      <c r="E69" s="213"/>
      <c r="F69" s="213"/>
      <c r="G69" s="213"/>
      <c r="H69" s="213"/>
      <c r="I69" s="214"/>
    </row>
    <row r="70" spans="2:9" ht="15.75" customHeight="1" x14ac:dyDescent="0.3">
      <c r="B70" s="213"/>
      <c r="C70" s="213"/>
      <c r="D70" s="213"/>
      <c r="E70" s="213"/>
      <c r="F70" s="213"/>
      <c r="G70" s="213"/>
      <c r="H70" s="213"/>
      <c r="I70" s="214"/>
    </row>
    <row r="71" spans="2:9" ht="15.75" customHeight="1" x14ac:dyDescent="0.3">
      <c r="B71" s="213"/>
      <c r="C71" s="213"/>
      <c r="D71" s="213"/>
      <c r="E71" s="213"/>
      <c r="F71" s="213"/>
      <c r="G71" s="213"/>
      <c r="H71" s="213"/>
      <c r="I71" s="214"/>
    </row>
    <row r="72" spans="2:9" ht="15.75" customHeight="1" x14ac:dyDescent="0.3">
      <c r="B72" s="213"/>
      <c r="C72" s="213"/>
      <c r="D72" s="213"/>
      <c r="E72" s="213"/>
      <c r="F72" s="213"/>
      <c r="G72" s="213"/>
      <c r="H72" s="213"/>
      <c r="I72" s="214"/>
    </row>
    <row r="73" spans="2:9" ht="15.75" customHeight="1" x14ac:dyDescent="0.3">
      <c r="B73" s="213"/>
      <c r="C73" s="213"/>
      <c r="D73" s="213"/>
      <c r="E73" s="213"/>
      <c r="F73" s="213"/>
      <c r="G73" s="213"/>
      <c r="H73" s="213"/>
      <c r="I73" s="214"/>
    </row>
    <row r="74" spans="2:9" ht="15.75" customHeight="1" x14ac:dyDescent="0.3">
      <c r="B74" s="213"/>
      <c r="C74" s="213"/>
      <c r="D74" s="213"/>
      <c r="E74" s="213"/>
      <c r="F74" s="213"/>
      <c r="G74" s="213"/>
      <c r="H74" s="213"/>
      <c r="I74" s="214"/>
    </row>
    <row r="75" spans="2:9" ht="15.75" customHeight="1" x14ac:dyDescent="0.3">
      <c r="B75" s="213"/>
      <c r="C75" s="213"/>
      <c r="D75" s="213"/>
      <c r="E75" s="213"/>
      <c r="F75" s="213"/>
      <c r="G75" s="213"/>
      <c r="H75" s="213"/>
      <c r="I75" s="214"/>
    </row>
    <row r="76" spans="2:9" ht="15.75" customHeight="1" x14ac:dyDescent="0.3">
      <c r="B76" s="213"/>
      <c r="C76" s="213"/>
      <c r="D76" s="213"/>
      <c r="E76" s="213"/>
      <c r="F76" s="213"/>
      <c r="G76" s="213"/>
      <c r="H76" s="213"/>
      <c r="I76" s="214"/>
    </row>
    <row r="77" spans="2:9" ht="15.75" customHeight="1" x14ac:dyDescent="0.3">
      <c r="B77" s="213"/>
      <c r="C77" s="213"/>
      <c r="D77" s="213"/>
      <c r="E77" s="213"/>
      <c r="F77" s="213"/>
      <c r="G77" s="213"/>
      <c r="H77" s="213"/>
      <c r="I77" s="214"/>
    </row>
    <row r="78" spans="2:9" ht="15.75" customHeight="1" x14ac:dyDescent="0.3">
      <c r="B78" s="213"/>
      <c r="C78" s="213"/>
      <c r="D78" s="213"/>
      <c r="E78" s="213"/>
      <c r="F78" s="213"/>
      <c r="G78" s="213"/>
      <c r="H78" s="213"/>
      <c r="I78" s="214"/>
    </row>
    <row r="79" spans="2:9" ht="15.75" customHeight="1" x14ac:dyDescent="0.3">
      <c r="B79" s="213"/>
      <c r="C79" s="213"/>
      <c r="D79" s="213"/>
      <c r="E79" s="213"/>
      <c r="F79" s="213"/>
      <c r="G79" s="213"/>
      <c r="H79" s="213"/>
      <c r="I79" s="214"/>
    </row>
    <row r="80" spans="2:9" ht="15.75" customHeight="1" x14ac:dyDescent="0.3">
      <c r="B80" s="213"/>
      <c r="C80" s="213"/>
      <c r="D80" s="213"/>
      <c r="E80" s="213"/>
      <c r="F80" s="213"/>
      <c r="G80" s="213"/>
      <c r="H80" s="213"/>
      <c r="I80" s="214"/>
    </row>
    <row r="81" spans="2:9" ht="15.75" customHeight="1" x14ac:dyDescent="0.3">
      <c r="B81" s="213"/>
      <c r="C81" s="213"/>
      <c r="D81" s="213"/>
      <c r="E81" s="213"/>
      <c r="F81" s="213"/>
      <c r="G81" s="213"/>
      <c r="H81" s="213"/>
      <c r="I81" s="214"/>
    </row>
    <row r="82" spans="2:9" ht="15.75" customHeight="1" x14ac:dyDescent="0.3">
      <c r="B82" s="213"/>
      <c r="C82" s="213"/>
      <c r="D82" s="213"/>
      <c r="E82" s="213"/>
      <c r="F82" s="213"/>
      <c r="G82" s="213"/>
      <c r="H82" s="213"/>
      <c r="I82" s="214"/>
    </row>
    <row r="83" spans="2:9" ht="15.75" customHeight="1" x14ac:dyDescent="0.3">
      <c r="B83" s="213"/>
      <c r="C83" s="213"/>
      <c r="D83" s="213"/>
      <c r="E83" s="213"/>
      <c r="F83" s="213"/>
      <c r="G83" s="213"/>
      <c r="H83" s="213"/>
      <c r="I83" s="214"/>
    </row>
    <row r="84" spans="2:9" ht="15.75" customHeight="1" x14ac:dyDescent="0.3">
      <c r="B84" s="213"/>
      <c r="C84" s="213"/>
      <c r="D84" s="213"/>
      <c r="E84" s="213"/>
      <c r="F84" s="213"/>
      <c r="G84" s="213"/>
      <c r="H84" s="213"/>
      <c r="I84" s="214"/>
    </row>
    <row r="85" spans="2:9" ht="15.75" customHeight="1" x14ac:dyDescent="0.3">
      <c r="B85" s="213"/>
      <c r="C85" s="213"/>
      <c r="D85" s="213"/>
      <c r="E85" s="213"/>
      <c r="F85" s="213"/>
      <c r="G85" s="213"/>
      <c r="H85" s="213"/>
      <c r="I85" s="214"/>
    </row>
    <row r="86" spans="2:9" ht="15.75" customHeight="1" x14ac:dyDescent="0.3">
      <c r="B86" s="213"/>
      <c r="C86" s="213"/>
      <c r="D86" s="213"/>
      <c r="E86" s="213"/>
      <c r="F86" s="213"/>
      <c r="G86" s="213"/>
      <c r="H86" s="213"/>
      <c r="I86" s="214"/>
    </row>
    <row r="87" spans="2:9" ht="15.75" customHeight="1" x14ac:dyDescent="0.3">
      <c r="B87" s="213"/>
      <c r="C87" s="213"/>
      <c r="D87" s="213"/>
      <c r="E87" s="213"/>
      <c r="F87" s="213"/>
      <c r="G87" s="213"/>
      <c r="H87" s="213"/>
      <c r="I87" s="214"/>
    </row>
    <row r="88" spans="2:9" ht="15.75" customHeight="1" x14ac:dyDescent="0.3">
      <c r="B88" s="213"/>
      <c r="C88" s="213"/>
      <c r="D88" s="213"/>
      <c r="E88" s="213"/>
      <c r="F88" s="213"/>
      <c r="G88" s="213"/>
      <c r="H88" s="213"/>
      <c r="I88" s="214"/>
    </row>
    <row r="89" spans="2:9" ht="15.75" customHeight="1" x14ac:dyDescent="0.3">
      <c r="B89" s="213"/>
      <c r="C89" s="213"/>
      <c r="D89" s="213"/>
      <c r="E89" s="213"/>
      <c r="F89" s="213"/>
      <c r="G89" s="213"/>
      <c r="H89" s="213"/>
      <c r="I89" s="214"/>
    </row>
    <row r="90" spans="2:9" ht="15.75" customHeight="1" x14ac:dyDescent="0.3">
      <c r="B90" s="213"/>
      <c r="C90" s="213"/>
      <c r="D90" s="213"/>
      <c r="E90" s="213"/>
      <c r="F90" s="213"/>
      <c r="G90" s="213"/>
      <c r="H90" s="213"/>
      <c r="I90" s="214"/>
    </row>
    <row r="91" spans="2:9" ht="15.75" customHeight="1" x14ac:dyDescent="0.3">
      <c r="B91" s="213"/>
      <c r="C91" s="213"/>
      <c r="D91" s="213"/>
      <c r="E91" s="213"/>
      <c r="F91" s="213"/>
      <c r="G91" s="213"/>
      <c r="H91" s="213"/>
      <c r="I91" s="214"/>
    </row>
    <row r="92" spans="2:9" ht="15.75" customHeight="1" x14ac:dyDescent="0.3">
      <c r="B92" s="213"/>
      <c r="C92" s="213"/>
      <c r="D92" s="213"/>
      <c r="E92" s="213"/>
      <c r="F92" s="213"/>
      <c r="G92" s="213"/>
      <c r="H92" s="213"/>
      <c r="I92" s="214"/>
    </row>
    <row r="93" spans="2:9" ht="15.75" customHeight="1" x14ac:dyDescent="0.3">
      <c r="B93" s="213"/>
      <c r="C93" s="213"/>
      <c r="D93" s="213"/>
      <c r="E93" s="213"/>
      <c r="F93" s="213"/>
      <c r="G93" s="213"/>
      <c r="H93" s="213"/>
      <c r="I93" s="214"/>
    </row>
    <row r="94" spans="2:9" ht="15.75" customHeight="1" x14ac:dyDescent="0.3">
      <c r="B94" s="213"/>
      <c r="C94" s="213"/>
      <c r="D94" s="213"/>
      <c r="E94" s="213"/>
      <c r="F94" s="213"/>
      <c r="G94" s="213"/>
      <c r="H94" s="213"/>
      <c r="I94" s="214"/>
    </row>
    <row r="95" spans="2:9" ht="15.75" customHeight="1" x14ac:dyDescent="0.3">
      <c r="B95" s="213"/>
      <c r="C95" s="213"/>
      <c r="D95" s="213"/>
      <c r="E95" s="213"/>
      <c r="F95" s="213"/>
      <c r="G95" s="213"/>
      <c r="H95" s="213"/>
      <c r="I95" s="214"/>
    </row>
    <row r="96" spans="2:9" ht="15.75" customHeight="1" x14ac:dyDescent="0.3">
      <c r="B96" s="213"/>
      <c r="C96" s="213"/>
      <c r="D96" s="213"/>
      <c r="E96" s="213"/>
      <c r="F96" s="213"/>
      <c r="G96" s="213"/>
      <c r="H96" s="213"/>
      <c r="I96" s="214"/>
    </row>
    <row r="97" spans="2:9" ht="15.75" customHeight="1" x14ac:dyDescent="0.3">
      <c r="B97" s="213"/>
      <c r="C97" s="213"/>
      <c r="D97" s="213"/>
      <c r="E97" s="213"/>
      <c r="F97" s="213"/>
      <c r="G97" s="213"/>
      <c r="H97" s="213"/>
      <c r="I97" s="214"/>
    </row>
    <row r="98" spans="2:9" ht="15.75" customHeight="1" x14ac:dyDescent="0.3">
      <c r="B98" s="213"/>
      <c r="C98" s="213"/>
      <c r="D98" s="213"/>
      <c r="E98" s="213"/>
      <c r="F98" s="213"/>
      <c r="G98" s="213"/>
      <c r="H98" s="213"/>
      <c r="I98" s="214"/>
    </row>
    <row r="99" spans="2:9" ht="15.75" customHeight="1" x14ac:dyDescent="0.3">
      <c r="B99" s="213"/>
      <c r="C99" s="213"/>
      <c r="D99" s="213"/>
      <c r="E99" s="213"/>
      <c r="F99" s="213"/>
      <c r="G99" s="213"/>
      <c r="H99" s="213"/>
      <c r="I99" s="214"/>
    </row>
    <row r="100" spans="2:9" ht="15.75" customHeight="1" x14ac:dyDescent="0.3">
      <c r="B100" s="213"/>
      <c r="C100" s="213"/>
      <c r="D100" s="213"/>
      <c r="E100" s="213"/>
      <c r="F100" s="213"/>
      <c r="G100" s="213"/>
      <c r="H100" s="213"/>
      <c r="I100" s="214"/>
    </row>
    <row r="101" spans="2:9" ht="15.75" customHeight="1" x14ac:dyDescent="0.3">
      <c r="B101" s="213"/>
      <c r="C101" s="213"/>
      <c r="D101" s="213"/>
      <c r="E101" s="213"/>
      <c r="F101" s="213"/>
      <c r="G101" s="213"/>
      <c r="H101" s="213"/>
      <c r="I101" s="214"/>
    </row>
    <row r="102" spans="2:9" ht="15.75" customHeight="1" x14ac:dyDescent="0.3">
      <c r="B102" s="213"/>
      <c r="C102" s="213"/>
      <c r="D102" s="213"/>
      <c r="E102" s="213"/>
      <c r="F102" s="213"/>
      <c r="G102" s="213"/>
      <c r="H102" s="213"/>
      <c r="I102" s="214"/>
    </row>
    <row r="103" spans="2:9" ht="15.75" customHeight="1" x14ac:dyDescent="0.3">
      <c r="B103" s="213"/>
      <c r="C103" s="213"/>
      <c r="D103" s="213"/>
      <c r="E103" s="213"/>
      <c r="F103" s="213"/>
      <c r="G103" s="213"/>
      <c r="H103" s="213"/>
      <c r="I103" s="214"/>
    </row>
    <row r="104" spans="2:9" ht="15.75" customHeight="1" x14ac:dyDescent="0.3">
      <c r="B104" s="213"/>
      <c r="C104" s="213"/>
      <c r="D104" s="213"/>
      <c r="E104" s="213"/>
      <c r="F104" s="213"/>
      <c r="G104" s="213"/>
      <c r="H104" s="213"/>
      <c r="I104" s="214"/>
    </row>
    <row r="105" spans="2:9" ht="15.75" customHeight="1" x14ac:dyDescent="0.3">
      <c r="B105" s="213"/>
      <c r="C105" s="213"/>
      <c r="D105" s="213"/>
      <c r="E105" s="213"/>
      <c r="F105" s="213"/>
      <c r="G105" s="213"/>
      <c r="H105" s="213"/>
      <c r="I105" s="214"/>
    </row>
    <row r="106" spans="2:9" ht="15.75" customHeight="1" x14ac:dyDescent="0.3">
      <c r="B106" s="213"/>
      <c r="C106" s="213"/>
      <c r="D106" s="213"/>
      <c r="E106" s="213"/>
      <c r="F106" s="213"/>
      <c r="G106" s="213"/>
      <c r="H106" s="213"/>
      <c r="I106" s="214"/>
    </row>
    <row r="107" spans="2:9" ht="15.75" customHeight="1" x14ac:dyDescent="0.3">
      <c r="B107" s="213"/>
      <c r="C107" s="213"/>
      <c r="D107" s="213"/>
      <c r="E107" s="213"/>
      <c r="F107" s="213"/>
      <c r="G107" s="213"/>
      <c r="H107" s="213"/>
      <c r="I107" s="214"/>
    </row>
    <row r="108" spans="2:9" ht="15.75" customHeight="1" x14ac:dyDescent="0.3">
      <c r="B108" s="213"/>
      <c r="C108" s="213"/>
      <c r="D108" s="213"/>
      <c r="E108" s="213"/>
      <c r="F108" s="213"/>
      <c r="G108" s="213"/>
      <c r="H108" s="213"/>
      <c r="I108" s="214"/>
    </row>
    <row r="109" spans="2:9" ht="15.75" customHeight="1" x14ac:dyDescent="0.3">
      <c r="B109" s="213"/>
      <c r="C109" s="213"/>
      <c r="D109" s="213"/>
      <c r="E109" s="213"/>
      <c r="F109" s="213"/>
      <c r="G109" s="213"/>
      <c r="H109" s="213"/>
      <c r="I109" s="214"/>
    </row>
    <row r="110" spans="2:9" ht="15.75" customHeight="1" x14ac:dyDescent="0.3">
      <c r="B110" s="213"/>
      <c r="C110" s="213"/>
      <c r="D110" s="213"/>
      <c r="E110" s="213"/>
      <c r="F110" s="213"/>
      <c r="G110" s="213"/>
      <c r="H110" s="213"/>
      <c r="I110" s="214"/>
    </row>
    <row r="111" spans="2:9" ht="15.75" customHeight="1" x14ac:dyDescent="0.3">
      <c r="B111" s="213"/>
      <c r="C111" s="213"/>
      <c r="D111" s="213"/>
      <c r="E111" s="213"/>
      <c r="F111" s="213"/>
      <c r="G111" s="213"/>
      <c r="H111" s="213"/>
      <c r="I111" s="214"/>
    </row>
    <row r="112" spans="2:9" ht="15.75" customHeight="1" x14ac:dyDescent="0.3">
      <c r="B112" s="213"/>
      <c r="C112" s="213"/>
      <c r="D112" s="213"/>
      <c r="E112" s="213"/>
      <c r="F112" s="213"/>
      <c r="G112" s="213"/>
      <c r="H112" s="213"/>
      <c r="I112" s="214"/>
    </row>
    <row r="113" spans="2:9" ht="15.75" customHeight="1" x14ac:dyDescent="0.3">
      <c r="B113" s="213"/>
      <c r="C113" s="213"/>
      <c r="D113" s="213"/>
      <c r="E113" s="213"/>
      <c r="F113" s="213"/>
      <c r="G113" s="213"/>
      <c r="H113" s="213"/>
      <c r="I113" s="214"/>
    </row>
    <row r="114" spans="2:9" ht="15.75" customHeight="1" x14ac:dyDescent="0.3">
      <c r="B114" s="213"/>
      <c r="C114" s="213"/>
      <c r="D114" s="213"/>
      <c r="E114" s="213"/>
      <c r="F114" s="213"/>
      <c r="G114" s="213"/>
      <c r="H114" s="213"/>
      <c r="I114" s="214"/>
    </row>
    <row r="115" spans="2:9" ht="15.75" customHeight="1" x14ac:dyDescent="0.3">
      <c r="B115" s="213"/>
      <c r="C115" s="213"/>
      <c r="D115" s="213"/>
      <c r="E115" s="213"/>
      <c r="F115" s="213"/>
      <c r="G115" s="213"/>
      <c r="H115" s="213"/>
      <c r="I115" s="214"/>
    </row>
    <row r="116" spans="2:9" ht="15.75" customHeight="1" x14ac:dyDescent="0.3">
      <c r="B116" s="213"/>
      <c r="C116" s="213"/>
      <c r="D116" s="213"/>
      <c r="E116" s="213"/>
      <c r="F116" s="213"/>
      <c r="G116" s="213"/>
      <c r="H116" s="213"/>
      <c r="I116" s="214"/>
    </row>
    <row r="117" spans="2:9" ht="15.75" customHeight="1" x14ac:dyDescent="0.3">
      <c r="B117" s="213"/>
      <c r="C117" s="213"/>
      <c r="D117" s="213"/>
      <c r="E117" s="213"/>
      <c r="F117" s="213"/>
      <c r="G117" s="213"/>
      <c r="H117" s="213"/>
      <c r="I117" s="214"/>
    </row>
    <row r="118" spans="2:9" ht="15.75" customHeight="1" x14ac:dyDescent="0.3">
      <c r="B118" s="213"/>
      <c r="C118" s="213"/>
      <c r="D118" s="213"/>
      <c r="E118" s="213"/>
      <c r="F118" s="213"/>
      <c r="G118" s="213"/>
      <c r="H118" s="213"/>
      <c r="I118" s="214"/>
    </row>
    <row r="119" spans="2:9" ht="15.75" customHeight="1" x14ac:dyDescent="0.3">
      <c r="B119" s="213"/>
      <c r="C119" s="213"/>
      <c r="D119" s="213"/>
      <c r="E119" s="213"/>
      <c r="F119" s="213"/>
      <c r="G119" s="213"/>
      <c r="H119" s="213"/>
      <c r="I119" s="214"/>
    </row>
    <row r="120" spans="2:9" ht="15.75" customHeight="1" x14ac:dyDescent="0.3">
      <c r="B120" s="213"/>
      <c r="C120" s="213"/>
      <c r="D120" s="213"/>
      <c r="E120" s="213"/>
      <c r="F120" s="213"/>
      <c r="G120" s="213"/>
      <c r="H120" s="213"/>
      <c r="I120" s="214"/>
    </row>
    <row r="121" spans="2:9" ht="15.75" customHeight="1" x14ac:dyDescent="0.3">
      <c r="B121" s="213"/>
      <c r="C121" s="213"/>
      <c r="D121" s="213"/>
      <c r="E121" s="213"/>
      <c r="F121" s="213"/>
      <c r="G121" s="213"/>
      <c r="H121" s="213"/>
      <c r="I121" s="214"/>
    </row>
    <row r="122" spans="2:9" ht="15.75" customHeight="1" x14ac:dyDescent="0.3">
      <c r="B122" s="213"/>
      <c r="C122" s="213"/>
      <c r="D122" s="213"/>
      <c r="E122" s="213"/>
      <c r="F122" s="213"/>
      <c r="G122" s="213"/>
      <c r="H122" s="213"/>
      <c r="I122" s="214"/>
    </row>
    <row r="123" spans="2:9" ht="15.75" customHeight="1" x14ac:dyDescent="0.3">
      <c r="B123" s="213"/>
      <c r="C123" s="213"/>
      <c r="D123" s="213"/>
      <c r="E123" s="213"/>
      <c r="F123" s="213"/>
      <c r="G123" s="213"/>
      <c r="H123" s="213"/>
      <c r="I123" s="214"/>
    </row>
    <row r="124" spans="2:9" ht="15.75" customHeight="1" x14ac:dyDescent="0.3">
      <c r="B124" s="213"/>
      <c r="C124" s="213"/>
      <c r="D124" s="213"/>
      <c r="E124" s="213"/>
      <c r="F124" s="213"/>
      <c r="G124" s="213"/>
      <c r="H124" s="213"/>
      <c r="I124" s="214"/>
    </row>
    <row r="125" spans="2:9" ht="15.75" customHeight="1" x14ac:dyDescent="0.3">
      <c r="B125" s="213"/>
      <c r="C125" s="213"/>
      <c r="D125" s="213"/>
      <c r="E125" s="213"/>
      <c r="F125" s="213"/>
      <c r="G125" s="213"/>
      <c r="H125" s="213"/>
      <c r="I125" s="214"/>
    </row>
    <row r="126" spans="2:9" ht="15.75" customHeight="1" x14ac:dyDescent="0.3">
      <c r="B126" s="213"/>
      <c r="C126" s="213"/>
      <c r="D126" s="213"/>
      <c r="E126" s="213"/>
      <c r="F126" s="213"/>
      <c r="G126" s="213"/>
      <c r="H126" s="213"/>
      <c r="I126" s="214"/>
    </row>
    <row r="127" spans="2:9" ht="15.75" customHeight="1" x14ac:dyDescent="0.3">
      <c r="B127" s="213"/>
      <c r="C127" s="213"/>
      <c r="D127" s="213"/>
      <c r="E127" s="213"/>
      <c r="F127" s="213"/>
      <c r="G127" s="213"/>
      <c r="H127" s="213"/>
      <c r="I127" s="214"/>
    </row>
    <row r="128" spans="2:9" ht="15.75" customHeight="1" x14ac:dyDescent="0.3">
      <c r="B128" s="213"/>
      <c r="C128" s="213"/>
      <c r="D128" s="213"/>
      <c r="E128" s="213"/>
      <c r="F128" s="213"/>
      <c r="G128" s="213"/>
      <c r="H128" s="213"/>
      <c r="I128" s="214"/>
    </row>
    <row r="129" spans="2:9" ht="15.75" customHeight="1" x14ac:dyDescent="0.3">
      <c r="B129" s="213"/>
      <c r="C129" s="213"/>
      <c r="D129" s="213"/>
      <c r="E129" s="213"/>
      <c r="F129" s="213"/>
      <c r="G129" s="213"/>
      <c r="H129" s="213"/>
      <c r="I129" s="214"/>
    </row>
    <row r="130" spans="2:9" ht="15.75" customHeight="1" x14ac:dyDescent="0.3">
      <c r="B130" s="213"/>
      <c r="C130" s="213"/>
      <c r="D130" s="213"/>
      <c r="E130" s="213"/>
      <c r="F130" s="213"/>
      <c r="G130" s="213"/>
      <c r="H130" s="213"/>
      <c r="I130" s="214"/>
    </row>
    <row r="131" spans="2:9" ht="15.75" customHeight="1" x14ac:dyDescent="0.3">
      <c r="B131" s="213"/>
      <c r="C131" s="213"/>
      <c r="D131" s="213"/>
      <c r="E131" s="213"/>
      <c r="F131" s="213"/>
      <c r="G131" s="213"/>
      <c r="H131" s="213"/>
      <c r="I131" s="214"/>
    </row>
    <row r="132" spans="2:9" ht="15.75" customHeight="1" x14ac:dyDescent="0.3">
      <c r="B132" s="213"/>
      <c r="C132" s="213"/>
      <c r="D132" s="213"/>
      <c r="E132" s="213"/>
      <c r="F132" s="213"/>
      <c r="G132" s="213"/>
      <c r="H132" s="213"/>
      <c r="I132" s="214"/>
    </row>
    <row r="133" spans="2:9" ht="15.75" customHeight="1" x14ac:dyDescent="0.3">
      <c r="B133" s="213"/>
      <c r="C133" s="213"/>
      <c r="D133" s="213"/>
      <c r="E133" s="213"/>
      <c r="F133" s="213"/>
      <c r="G133" s="213"/>
      <c r="H133" s="213"/>
      <c r="I133" s="214"/>
    </row>
    <row r="134" spans="2:9" ht="15.75" customHeight="1" x14ac:dyDescent="0.3">
      <c r="B134" s="213"/>
      <c r="C134" s="213"/>
      <c r="D134" s="213"/>
      <c r="E134" s="213"/>
      <c r="F134" s="213"/>
      <c r="G134" s="213"/>
      <c r="H134" s="213"/>
      <c r="I134" s="214"/>
    </row>
    <row r="135" spans="2:9" ht="15.75" customHeight="1" x14ac:dyDescent="0.3">
      <c r="B135" s="213"/>
      <c r="C135" s="213"/>
      <c r="D135" s="213"/>
      <c r="E135" s="213"/>
      <c r="F135" s="213"/>
      <c r="G135" s="213"/>
      <c r="H135" s="213"/>
      <c r="I135" s="214"/>
    </row>
    <row r="136" spans="2:9" ht="15.75" customHeight="1" x14ac:dyDescent="0.3">
      <c r="B136" s="213"/>
      <c r="C136" s="213"/>
      <c r="D136" s="213"/>
      <c r="E136" s="213"/>
      <c r="F136" s="213"/>
      <c r="G136" s="213"/>
      <c r="H136" s="213"/>
      <c r="I136" s="214"/>
    </row>
    <row r="137" spans="2:9" ht="15.75" customHeight="1" x14ac:dyDescent="0.3">
      <c r="B137" s="213"/>
      <c r="C137" s="213"/>
      <c r="D137" s="213"/>
      <c r="E137" s="213"/>
      <c r="F137" s="213"/>
      <c r="G137" s="213"/>
      <c r="H137" s="213"/>
      <c r="I137" s="214"/>
    </row>
    <row r="138" spans="2:9" ht="15.75" customHeight="1" x14ac:dyDescent="0.3">
      <c r="B138" s="213"/>
      <c r="C138" s="213"/>
      <c r="D138" s="213"/>
      <c r="E138" s="213"/>
      <c r="F138" s="213"/>
      <c r="G138" s="213"/>
      <c r="H138" s="213"/>
      <c r="I138" s="214"/>
    </row>
    <row r="139" spans="2:9" ht="15.75" customHeight="1" x14ac:dyDescent="0.3">
      <c r="B139" s="213"/>
      <c r="C139" s="213"/>
      <c r="D139" s="213"/>
      <c r="E139" s="213"/>
      <c r="F139" s="213"/>
      <c r="G139" s="213"/>
      <c r="H139" s="213"/>
      <c r="I139" s="214"/>
    </row>
    <row r="140" spans="2:9" ht="15.75" customHeight="1" x14ac:dyDescent="0.3">
      <c r="B140" s="213"/>
      <c r="C140" s="213"/>
      <c r="D140" s="213"/>
      <c r="E140" s="213"/>
      <c r="F140" s="213"/>
      <c r="G140" s="213"/>
      <c r="H140" s="213"/>
      <c r="I140" s="214"/>
    </row>
    <row r="141" spans="2:9" ht="15.75" customHeight="1" x14ac:dyDescent="0.3">
      <c r="B141" s="213"/>
      <c r="C141" s="213"/>
      <c r="D141" s="213"/>
      <c r="E141" s="213"/>
      <c r="F141" s="213"/>
      <c r="G141" s="213"/>
      <c r="H141" s="213"/>
      <c r="I141" s="214"/>
    </row>
    <row r="142" spans="2:9" ht="15.75" customHeight="1" x14ac:dyDescent="0.3">
      <c r="B142" s="213"/>
      <c r="C142" s="213"/>
      <c r="D142" s="213"/>
      <c r="E142" s="213"/>
      <c r="F142" s="213"/>
      <c r="G142" s="213"/>
      <c r="H142" s="213"/>
      <c r="I142" s="214"/>
    </row>
    <row r="143" spans="2:9" ht="15.75" customHeight="1" x14ac:dyDescent="0.3">
      <c r="B143" s="213"/>
      <c r="C143" s="213"/>
      <c r="D143" s="213"/>
      <c r="E143" s="213"/>
      <c r="F143" s="213"/>
      <c r="G143" s="213"/>
      <c r="H143" s="213"/>
      <c r="I143" s="214"/>
    </row>
    <row r="144" spans="2:9" ht="15.75" customHeight="1" x14ac:dyDescent="0.3">
      <c r="B144" s="213"/>
      <c r="C144" s="213"/>
      <c r="D144" s="213"/>
      <c r="E144" s="213"/>
      <c r="F144" s="213"/>
      <c r="G144" s="213"/>
      <c r="H144" s="213"/>
      <c r="I144" s="214"/>
    </row>
    <row r="145" spans="2:9" ht="15.75" customHeight="1" x14ac:dyDescent="0.3">
      <c r="B145" s="213"/>
      <c r="C145" s="213"/>
      <c r="D145" s="213"/>
      <c r="E145" s="213"/>
      <c r="F145" s="213"/>
      <c r="G145" s="213"/>
      <c r="H145" s="213"/>
      <c r="I145" s="214"/>
    </row>
    <row r="146" spans="2:9" ht="15.75" customHeight="1" x14ac:dyDescent="0.3">
      <c r="B146" s="213"/>
      <c r="C146" s="213"/>
      <c r="D146" s="213"/>
      <c r="E146" s="213"/>
      <c r="F146" s="213"/>
      <c r="G146" s="213"/>
      <c r="H146" s="213"/>
      <c r="I146" s="214"/>
    </row>
    <row r="147" spans="2:9" ht="15.75" customHeight="1" x14ac:dyDescent="0.3">
      <c r="B147" s="213"/>
      <c r="C147" s="213"/>
      <c r="D147" s="213"/>
      <c r="E147" s="213"/>
      <c r="F147" s="213"/>
      <c r="G147" s="213"/>
      <c r="H147" s="213"/>
      <c r="I147" s="214"/>
    </row>
    <row r="148" spans="2:9" ht="15.75" customHeight="1" x14ac:dyDescent="0.3">
      <c r="B148" s="213"/>
      <c r="C148" s="213"/>
      <c r="D148" s="213"/>
      <c r="E148" s="213"/>
      <c r="F148" s="213"/>
      <c r="G148" s="213"/>
      <c r="H148" s="213"/>
      <c r="I148" s="214"/>
    </row>
    <row r="149" spans="2:9" ht="15.75" customHeight="1" x14ac:dyDescent="0.3">
      <c r="B149" s="213"/>
      <c r="C149" s="213"/>
      <c r="D149" s="213"/>
      <c r="E149" s="213"/>
      <c r="F149" s="213"/>
      <c r="G149" s="213"/>
      <c r="H149" s="213"/>
      <c r="I149" s="214"/>
    </row>
    <row r="150" spans="2:9" ht="15.75" customHeight="1" x14ac:dyDescent="0.3">
      <c r="B150" s="213"/>
      <c r="C150" s="213"/>
      <c r="D150" s="213"/>
      <c r="E150" s="213"/>
      <c r="F150" s="213"/>
      <c r="G150" s="213"/>
      <c r="H150" s="213"/>
      <c r="I150" s="214"/>
    </row>
    <row r="151" spans="2:9" ht="15.75" customHeight="1" x14ac:dyDescent="0.3">
      <c r="B151" s="213"/>
      <c r="C151" s="213"/>
      <c r="D151" s="213"/>
      <c r="E151" s="213"/>
      <c r="F151" s="213"/>
      <c r="G151" s="213"/>
      <c r="H151" s="213"/>
      <c r="I151" s="214"/>
    </row>
    <row r="152" spans="2:9" ht="15.75" customHeight="1" x14ac:dyDescent="0.3">
      <c r="B152" s="213"/>
      <c r="C152" s="213"/>
      <c r="D152" s="213"/>
      <c r="E152" s="213"/>
      <c r="F152" s="213"/>
      <c r="G152" s="213"/>
      <c r="H152" s="213"/>
      <c r="I152" s="214"/>
    </row>
    <row r="153" spans="2:9" ht="15.75" customHeight="1" x14ac:dyDescent="0.3">
      <c r="B153" s="213"/>
      <c r="C153" s="213"/>
      <c r="D153" s="213"/>
      <c r="E153" s="213"/>
      <c r="F153" s="213"/>
      <c r="G153" s="213"/>
      <c r="H153" s="213"/>
      <c r="I153" s="214"/>
    </row>
    <row r="154" spans="2:9" ht="15.75" customHeight="1" x14ac:dyDescent="0.3">
      <c r="B154" s="213"/>
      <c r="C154" s="213"/>
      <c r="D154" s="213"/>
      <c r="E154" s="213"/>
      <c r="F154" s="213"/>
      <c r="G154" s="213"/>
      <c r="H154" s="213"/>
      <c r="I154" s="214"/>
    </row>
    <row r="155" spans="2:9" ht="15.75" customHeight="1" x14ac:dyDescent="0.3">
      <c r="B155" s="213"/>
      <c r="C155" s="213"/>
      <c r="D155" s="213"/>
      <c r="E155" s="213"/>
      <c r="F155" s="213"/>
      <c r="G155" s="213"/>
      <c r="H155" s="213"/>
      <c r="I155" s="214"/>
    </row>
    <row r="156" spans="2:9" ht="15.75" customHeight="1" x14ac:dyDescent="0.3">
      <c r="B156" s="213"/>
      <c r="C156" s="213"/>
      <c r="D156" s="213"/>
      <c r="E156" s="213"/>
      <c r="F156" s="213"/>
      <c r="G156" s="213"/>
      <c r="H156" s="213"/>
      <c r="I156" s="214"/>
    </row>
    <row r="157" spans="2:9" ht="15.75" customHeight="1" x14ac:dyDescent="0.3">
      <c r="B157" s="213"/>
      <c r="C157" s="213"/>
      <c r="D157" s="213"/>
      <c r="E157" s="213"/>
      <c r="F157" s="213"/>
      <c r="G157" s="213"/>
      <c r="H157" s="213"/>
      <c r="I157" s="214"/>
    </row>
    <row r="158" spans="2:9" ht="15.75" customHeight="1" x14ac:dyDescent="0.3">
      <c r="B158" s="213"/>
      <c r="C158" s="213"/>
      <c r="D158" s="213"/>
      <c r="E158" s="213"/>
      <c r="F158" s="213"/>
      <c r="G158" s="213"/>
      <c r="H158" s="213"/>
      <c r="I158" s="214"/>
    </row>
    <row r="159" spans="2:9" ht="15.75" customHeight="1" x14ac:dyDescent="0.3">
      <c r="B159" s="213"/>
      <c r="C159" s="213"/>
      <c r="D159" s="213"/>
      <c r="E159" s="213"/>
      <c r="F159" s="213"/>
      <c r="G159" s="213"/>
      <c r="H159" s="213"/>
      <c r="I159" s="214"/>
    </row>
    <row r="160" spans="2:9" ht="15.75" customHeight="1" x14ac:dyDescent="0.3">
      <c r="B160" s="213"/>
      <c r="C160" s="213"/>
      <c r="D160" s="213"/>
      <c r="E160" s="213"/>
      <c r="F160" s="213"/>
      <c r="G160" s="213"/>
      <c r="H160" s="213"/>
      <c r="I160" s="214"/>
    </row>
    <row r="161" spans="2:9" ht="15.75" customHeight="1" x14ac:dyDescent="0.3">
      <c r="B161" s="213"/>
      <c r="C161" s="213"/>
      <c r="D161" s="213"/>
      <c r="E161" s="213"/>
      <c r="F161" s="213"/>
      <c r="G161" s="213"/>
      <c r="H161" s="213"/>
      <c r="I161" s="214"/>
    </row>
    <row r="162" spans="2:9" ht="15.75" customHeight="1" x14ac:dyDescent="0.3">
      <c r="B162" s="213"/>
      <c r="C162" s="213"/>
      <c r="D162" s="213"/>
      <c r="E162" s="213"/>
      <c r="F162" s="213"/>
      <c r="G162" s="213"/>
      <c r="H162" s="213"/>
      <c r="I162" s="214"/>
    </row>
    <row r="163" spans="2:9" ht="15.75" customHeight="1" x14ac:dyDescent="0.3">
      <c r="B163" s="213"/>
      <c r="C163" s="213"/>
      <c r="D163" s="213"/>
      <c r="E163" s="213"/>
      <c r="F163" s="213"/>
      <c r="G163" s="213"/>
      <c r="H163" s="213"/>
      <c r="I163" s="214"/>
    </row>
    <row r="164" spans="2:9" ht="15.75" customHeight="1" x14ac:dyDescent="0.3">
      <c r="B164" s="213"/>
      <c r="C164" s="213"/>
      <c r="D164" s="213"/>
      <c r="E164" s="213"/>
      <c r="F164" s="213"/>
      <c r="G164" s="213"/>
      <c r="H164" s="213"/>
      <c r="I164" s="214"/>
    </row>
    <row r="165" spans="2:9" ht="15.75" customHeight="1" x14ac:dyDescent="0.3">
      <c r="B165" s="213"/>
      <c r="C165" s="213"/>
      <c r="D165" s="213"/>
      <c r="E165" s="213"/>
      <c r="F165" s="213"/>
      <c r="G165" s="213"/>
      <c r="H165" s="213"/>
      <c r="I165" s="214"/>
    </row>
    <row r="166" spans="2:9" ht="15.75" customHeight="1" x14ac:dyDescent="0.3">
      <c r="B166" s="213"/>
      <c r="C166" s="213"/>
      <c r="D166" s="213"/>
      <c r="E166" s="213"/>
      <c r="F166" s="213"/>
      <c r="G166" s="213"/>
      <c r="H166" s="213"/>
      <c r="I166" s="214"/>
    </row>
    <row r="167" spans="2:9" ht="15.75" customHeight="1" x14ac:dyDescent="0.3">
      <c r="B167" s="213"/>
      <c r="C167" s="213"/>
      <c r="D167" s="213"/>
      <c r="E167" s="213"/>
      <c r="F167" s="213"/>
      <c r="G167" s="213"/>
      <c r="H167" s="213"/>
      <c r="I167" s="214"/>
    </row>
    <row r="168" spans="2:9" ht="15.75" customHeight="1" x14ac:dyDescent="0.3">
      <c r="B168" s="213"/>
      <c r="C168" s="213"/>
      <c r="D168" s="213"/>
      <c r="E168" s="213"/>
      <c r="F168" s="213"/>
      <c r="G168" s="213"/>
      <c r="H168" s="213"/>
      <c r="I168" s="214"/>
    </row>
    <row r="169" spans="2:9" ht="15.75" customHeight="1" x14ac:dyDescent="0.3">
      <c r="B169" s="213"/>
      <c r="C169" s="213"/>
      <c r="D169" s="213"/>
      <c r="E169" s="213"/>
      <c r="F169" s="213"/>
      <c r="G169" s="213"/>
      <c r="H169" s="213"/>
      <c r="I169" s="214"/>
    </row>
    <row r="170" spans="2:9" ht="15.75" customHeight="1" x14ac:dyDescent="0.3">
      <c r="B170" s="213"/>
      <c r="C170" s="213"/>
      <c r="D170" s="213"/>
      <c r="E170" s="213"/>
      <c r="F170" s="213"/>
      <c r="G170" s="213"/>
      <c r="H170" s="213"/>
      <c r="I170" s="214"/>
    </row>
    <row r="171" spans="2:9" ht="15.75" customHeight="1" x14ac:dyDescent="0.3">
      <c r="B171" s="213"/>
      <c r="C171" s="213"/>
      <c r="D171" s="213"/>
      <c r="E171" s="213"/>
      <c r="F171" s="213"/>
      <c r="G171" s="213"/>
      <c r="H171" s="213"/>
      <c r="I171" s="214"/>
    </row>
    <row r="172" spans="2:9" ht="15.75" customHeight="1" x14ac:dyDescent="0.3">
      <c r="B172" s="213"/>
      <c r="C172" s="213"/>
      <c r="D172" s="213"/>
      <c r="E172" s="213"/>
      <c r="F172" s="213"/>
      <c r="G172" s="213"/>
      <c r="H172" s="213"/>
      <c r="I172" s="214"/>
    </row>
    <row r="173" spans="2:9" ht="15.75" customHeight="1" x14ac:dyDescent="0.3">
      <c r="B173" s="213"/>
      <c r="C173" s="213"/>
      <c r="D173" s="213"/>
      <c r="E173" s="213"/>
      <c r="F173" s="213"/>
      <c r="G173" s="213"/>
      <c r="H173" s="213"/>
      <c r="I173" s="214"/>
    </row>
    <row r="174" spans="2:9" ht="15.75" customHeight="1" x14ac:dyDescent="0.3">
      <c r="B174" s="213"/>
      <c r="C174" s="213"/>
      <c r="D174" s="213"/>
      <c r="E174" s="213"/>
      <c r="F174" s="213"/>
      <c r="G174" s="213"/>
      <c r="H174" s="213"/>
      <c r="I174" s="214"/>
    </row>
    <row r="175" spans="2:9" ht="15.75" customHeight="1" x14ac:dyDescent="0.3">
      <c r="B175" s="213"/>
      <c r="C175" s="213"/>
      <c r="D175" s="213"/>
      <c r="E175" s="213"/>
      <c r="F175" s="213"/>
      <c r="G175" s="213"/>
      <c r="H175" s="213"/>
      <c r="I175" s="214"/>
    </row>
    <row r="176" spans="2:9" ht="15.75" customHeight="1" x14ac:dyDescent="0.3">
      <c r="B176" s="213"/>
      <c r="C176" s="213"/>
      <c r="D176" s="213"/>
      <c r="E176" s="213"/>
      <c r="F176" s="213"/>
      <c r="G176" s="213"/>
      <c r="H176" s="213"/>
      <c r="I176" s="214"/>
    </row>
    <row r="177" spans="2:9" ht="15.75" customHeight="1" x14ac:dyDescent="0.3">
      <c r="B177" s="213"/>
      <c r="C177" s="213"/>
      <c r="D177" s="213"/>
      <c r="E177" s="213"/>
      <c r="F177" s="213"/>
      <c r="G177" s="213"/>
      <c r="H177" s="213"/>
      <c r="I177" s="214"/>
    </row>
    <row r="178" spans="2:9" ht="15.75" customHeight="1" x14ac:dyDescent="0.3">
      <c r="B178" s="213"/>
      <c r="C178" s="213"/>
      <c r="D178" s="213"/>
      <c r="E178" s="213"/>
      <c r="F178" s="213"/>
      <c r="G178" s="213"/>
      <c r="H178" s="213"/>
      <c r="I178" s="214"/>
    </row>
    <row r="179" spans="2:9" ht="15.75" customHeight="1" x14ac:dyDescent="0.3">
      <c r="B179" s="213"/>
      <c r="C179" s="213"/>
      <c r="D179" s="213"/>
      <c r="E179" s="213"/>
      <c r="F179" s="213"/>
      <c r="G179" s="213"/>
      <c r="H179" s="213"/>
      <c r="I179" s="214"/>
    </row>
    <row r="180" spans="2:9" ht="15.75" customHeight="1" x14ac:dyDescent="0.3">
      <c r="B180" s="213"/>
      <c r="C180" s="213"/>
      <c r="D180" s="213"/>
      <c r="E180" s="213"/>
      <c r="F180" s="213"/>
      <c r="G180" s="213"/>
      <c r="H180" s="213"/>
      <c r="I180" s="214"/>
    </row>
    <row r="181" spans="2:9" ht="15.75" customHeight="1" x14ac:dyDescent="0.3">
      <c r="B181" s="213"/>
      <c r="C181" s="213"/>
      <c r="D181" s="213"/>
      <c r="E181" s="213"/>
      <c r="F181" s="213"/>
      <c r="G181" s="213"/>
      <c r="H181" s="213"/>
      <c r="I181" s="214"/>
    </row>
    <row r="182" spans="2:9" ht="15.75" customHeight="1" x14ac:dyDescent="0.3">
      <c r="B182" s="213"/>
      <c r="C182" s="213"/>
      <c r="D182" s="213"/>
      <c r="E182" s="213"/>
      <c r="F182" s="213"/>
      <c r="G182" s="213"/>
      <c r="H182" s="213"/>
      <c r="I182" s="214"/>
    </row>
    <row r="183" spans="2:9" ht="15.75" customHeight="1" x14ac:dyDescent="0.3">
      <c r="B183" s="213"/>
      <c r="C183" s="213"/>
      <c r="D183" s="213"/>
      <c r="E183" s="213"/>
      <c r="F183" s="213"/>
      <c r="G183" s="213"/>
      <c r="H183" s="213"/>
      <c r="I183" s="214"/>
    </row>
    <row r="184" spans="2:9" ht="15.75" customHeight="1" x14ac:dyDescent="0.3">
      <c r="B184" s="213"/>
      <c r="C184" s="213"/>
      <c r="D184" s="213"/>
      <c r="E184" s="213"/>
      <c r="F184" s="213"/>
      <c r="G184" s="213"/>
      <c r="H184" s="213"/>
      <c r="I184" s="214"/>
    </row>
    <row r="185" spans="2:9" ht="15.75" customHeight="1" x14ac:dyDescent="0.3">
      <c r="B185" s="213"/>
      <c r="C185" s="213"/>
      <c r="D185" s="213"/>
      <c r="E185" s="213"/>
      <c r="F185" s="213"/>
      <c r="G185" s="213"/>
      <c r="H185" s="213"/>
      <c r="I185" s="214"/>
    </row>
    <row r="186" spans="2:9" ht="15.75" customHeight="1" x14ac:dyDescent="0.3">
      <c r="B186" s="213"/>
      <c r="C186" s="213"/>
      <c r="D186" s="213"/>
      <c r="E186" s="213"/>
      <c r="F186" s="213"/>
      <c r="G186" s="213"/>
      <c r="H186" s="213"/>
      <c r="I186" s="214"/>
    </row>
    <row r="187" spans="2:9" ht="15.75" customHeight="1" x14ac:dyDescent="0.3">
      <c r="B187" s="213"/>
      <c r="C187" s="213"/>
      <c r="D187" s="213"/>
      <c r="E187" s="213"/>
      <c r="F187" s="213"/>
      <c r="G187" s="213"/>
      <c r="H187" s="213"/>
      <c r="I187" s="214"/>
    </row>
    <row r="188" spans="2:9" ht="15.75" customHeight="1" x14ac:dyDescent="0.3">
      <c r="B188" s="213"/>
      <c r="C188" s="213"/>
      <c r="D188" s="213"/>
      <c r="E188" s="213"/>
      <c r="F188" s="213"/>
      <c r="G188" s="213"/>
      <c r="H188" s="213"/>
      <c r="I188" s="214"/>
    </row>
    <row r="189" spans="2:9" ht="15.75" customHeight="1" x14ac:dyDescent="0.3">
      <c r="B189" s="213"/>
      <c r="C189" s="213"/>
      <c r="D189" s="213"/>
      <c r="E189" s="213"/>
      <c r="F189" s="213"/>
      <c r="G189" s="213"/>
      <c r="H189" s="213"/>
      <c r="I189" s="214"/>
    </row>
    <row r="190" spans="2:9" ht="15.75" customHeight="1" x14ac:dyDescent="0.3">
      <c r="B190" s="213"/>
      <c r="C190" s="213"/>
      <c r="D190" s="213"/>
      <c r="E190" s="213"/>
      <c r="F190" s="213"/>
      <c r="G190" s="213"/>
      <c r="H190" s="213"/>
      <c r="I190" s="214"/>
    </row>
    <row r="191" spans="2:9" ht="15.75" customHeight="1" x14ac:dyDescent="0.3">
      <c r="B191" s="213"/>
      <c r="C191" s="213"/>
      <c r="D191" s="213"/>
      <c r="E191" s="213"/>
      <c r="F191" s="213"/>
      <c r="G191" s="213"/>
      <c r="H191" s="213"/>
      <c r="I191" s="214"/>
    </row>
    <row r="192" spans="2:9" ht="15.75" customHeight="1" x14ac:dyDescent="0.3">
      <c r="B192" s="213"/>
      <c r="C192" s="213"/>
      <c r="D192" s="213"/>
      <c r="E192" s="213"/>
      <c r="F192" s="213"/>
      <c r="G192" s="213"/>
      <c r="H192" s="213"/>
      <c r="I192" s="214"/>
    </row>
    <row r="193" spans="2:9" ht="15.75" customHeight="1" x14ac:dyDescent="0.3">
      <c r="B193" s="213"/>
      <c r="C193" s="213"/>
      <c r="D193" s="213"/>
      <c r="E193" s="213"/>
      <c r="F193" s="213"/>
      <c r="G193" s="213"/>
      <c r="H193" s="213"/>
      <c r="I193" s="214"/>
    </row>
    <row r="194" spans="2:9" ht="15.75" customHeight="1" x14ac:dyDescent="0.3">
      <c r="B194" s="213"/>
      <c r="C194" s="213"/>
      <c r="D194" s="213"/>
      <c r="E194" s="213"/>
      <c r="F194" s="213"/>
      <c r="G194" s="213"/>
      <c r="H194" s="213"/>
      <c r="I194" s="214"/>
    </row>
    <row r="195" spans="2:9" ht="15.75" customHeight="1" x14ac:dyDescent="0.3">
      <c r="B195" s="213"/>
      <c r="C195" s="213"/>
      <c r="D195" s="213"/>
      <c r="E195" s="213"/>
      <c r="F195" s="213"/>
      <c r="G195" s="213"/>
      <c r="H195" s="213"/>
      <c r="I195" s="214"/>
    </row>
    <row r="196" spans="2:9" ht="15.75" customHeight="1" x14ac:dyDescent="0.3">
      <c r="B196" s="213"/>
      <c r="C196" s="213"/>
      <c r="D196" s="213"/>
      <c r="E196" s="213"/>
      <c r="F196" s="213"/>
      <c r="G196" s="213"/>
      <c r="H196" s="213"/>
      <c r="I196" s="214"/>
    </row>
    <row r="197" spans="2:9" ht="15.75" customHeight="1" x14ac:dyDescent="0.3">
      <c r="B197" s="213"/>
      <c r="C197" s="213"/>
      <c r="D197" s="213"/>
      <c r="E197" s="213"/>
      <c r="F197" s="213"/>
      <c r="G197" s="213"/>
      <c r="H197" s="213"/>
      <c r="I197" s="214"/>
    </row>
    <row r="198" spans="2:9" ht="15.75" customHeight="1" x14ac:dyDescent="0.3">
      <c r="B198" s="213"/>
      <c r="C198" s="213"/>
      <c r="D198" s="213"/>
      <c r="E198" s="213"/>
      <c r="F198" s="213"/>
      <c r="G198" s="213"/>
      <c r="H198" s="213"/>
      <c r="I198" s="214"/>
    </row>
    <row r="199" spans="2:9" ht="15.75" customHeight="1" x14ac:dyDescent="0.3">
      <c r="B199" s="213"/>
      <c r="C199" s="213"/>
      <c r="D199" s="213"/>
      <c r="E199" s="213"/>
      <c r="F199" s="213"/>
      <c r="G199" s="213"/>
      <c r="H199" s="213"/>
      <c r="I199" s="214"/>
    </row>
    <row r="200" spans="2:9" ht="15.75" customHeight="1" x14ac:dyDescent="0.3">
      <c r="B200" s="213"/>
      <c r="C200" s="213"/>
      <c r="D200" s="213"/>
      <c r="E200" s="213"/>
      <c r="F200" s="213"/>
      <c r="G200" s="213"/>
      <c r="H200" s="213"/>
      <c r="I200" s="214"/>
    </row>
    <row r="201" spans="2:9" ht="15.75" customHeight="1" x14ac:dyDescent="0.3">
      <c r="B201" s="213"/>
      <c r="C201" s="213"/>
      <c r="D201" s="213"/>
      <c r="E201" s="213"/>
      <c r="F201" s="213"/>
      <c r="G201" s="213"/>
      <c r="H201" s="213"/>
      <c r="I201" s="214"/>
    </row>
    <row r="202" spans="2:9" ht="15.75" customHeight="1" x14ac:dyDescent="0.3">
      <c r="B202" s="213"/>
      <c r="C202" s="213"/>
      <c r="D202" s="213"/>
      <c r="E202" s="213"/>
      <c r="F202" s="213"/>
      <c r="G202" s="213"/>
      <c r="H202" s="213"/>
      <c r="I202" s="214"/>
    </row>
    <row r="203" spans="2:9" ht="15.75" customHeight="1" x14ac:dyDescent="0.3">
      <c r="B203" s="213"/>
      <c r="C203" s="213"/>
      <c r="D203" s="213"/>
      <c r="E203" s="213"/>
      <c r="F203" s="213"/>
      <c r="G203" s="213"/>
      <c r="H203" s="213"/>
      <c r="I203" s="214"/>
    </row>
    <row r="204" spans="2:9" ht="15.75" customHeight="1" x14ac:dyDescent="0.3">
      <c r="B204" s="213"/>
      <c r="C204" s="213"/>
      <c r="D204" s="213"/>
      <c r="E204" s="213"/>
      <c r="F204" s="213"/>
      <c r="G204" s="213"/>
      <c r="H204" s="213"/>
      <c r="I204" s="214"/>
    </row>
    <row r="205" spans="2:9" ht="15.75" customHeight="1" x14ac:dyDescent="0.3">
      <c r="B205" s="213"/>
      <c r="C205" s="213"/>
      <c r="D205" s="213"/>
      <c r="E205" s="213"/>
      <c r="F205" s="213"/>
      <c r="G205" s="213"/>
      <c r="H205" s="213"/>
      <c r="I205" s="214"/>
    </row>
    <row r="206" spans="2:9" ht="15.75" customHeight="1" x14ac:dyDescent="0.3">
      <c r="B206" s="213"/>
      <c r="C206" s="213"/>
      <c r="D206" s="213"/>
      <c r="E206" s="213"/>
      <c r="F206" s="213"/>
      <c r="G206" s="213"/>
      <c r="H206" s="213"/>
      <c r="I206" s="214"/>
    </row>
    <row r="207" spans="2:9" ht="15.75" customHeight="1" x14ac:dyDescent="0.3">
      <c r="B207" s="213"/>
      <c r="C207" s="213"/>
      <c r="D207" s="213"/>
      <c r="E207" s="213"/>
      <c r="F207" s="213"/>
      <c r="G207" s="213"/>
      <c r="H207" s="213"/>
      <c r="I207" s="214"/>
    </row>
    <row r="208" spans="2:9" ht="15.75" customHeight="1" x14ac:dyDescent="0.3">
      <c r="B208" s="213"/>
      <c r="C208" s="213"/>
      <c r="D208" s="213"/>
      <c r="E208" s="213"/>
      <c r="F208" s="213"/>
      <c r="G208" s="213"/>
      <c r="H208" s="213"/>
      <c r="I208" s="214"/>
    </row>
    <row r="209" spans="2:9" ht="15.75" customHeight="1" x14ac:dyDescent="0.3">
      <c r="B209" s="213"/>
      <c r="C209" s="213"/>
      <c r="D209" s="213"/>
      <c r="E209" s="213"/>
      <c r="F209" s="213"/>
      <c r="G209" s="213"/>
      <c r="H209" s="213"/>
      <c r="I209" s="214"/>
    </row>
    <row r="210" spans="2:9" ht="15.75" customHeight="1" x14ac:dyDescent="0.3">
      <c r="B210" s="213"/>
      <c r="C210" s="213"/>
      <c r="D210" s="213"/>
      <c r="E210" s="213"/>
      <c r="F210" s="213"/>
      <c r="G210" s="213"/>
      <c r="H210" s="213"/>
      <c r="I210" s="214"/>
    </row>
    <row r="211" spans="2:9" ht="15.75" customHeight="1" x14ac:dyDescent="0.3">
      <c r="B211" s="213"/>
      <c r="C211" s="213"/>
      <c r="D211" s="213"/>
      <c r="E211" s="213"/>
      <c r="F211" s="213"/>
      <c r="G211" s="213"/>
      <c r="H211" s="213"/>
      <c r="I211" s="214"/>
    </row>
    <row r="212" spans="2:9" ht="15.75" customHeight="1" x14ac:dyDescent="0.3">
      <c r="B212" s="213"/>
      <c r="C212" s="213"/>
      <c r="D212" s="213"/>
      <c r="E212" s="213"/>
      <c r="F212" s="213"/>
      <c r="G212" s="213"/>
      <c r="H212" s="213"/>
      <c r="I212" s="214"/>
    </row>
    <row r="213" spans="2:9" ht="15.75" customHeight="1" x14ac:dyDescent="0.3">
      <c r="B213" s="213"/>
      <c r="C213" s="213"/>
      <c r="D213" s="213"/>
      <c r="E213" s="213"/>
      <c r="F213" s="213"/>
      <c r="G213" s="213"/>
      <c r="H213" s="213"/>
      <c r="I213" s="214"/>
    </row>
    <row r="214" spans="2:9" ht="15.75" customHeight="1" x14ac:dyDescent="0.3">
      <c r="B214" s="213"/>
      <c r="C214" s="213"/>
      <c r="D214" s="213"/>
      <c r="E214" s="213"/>
      <c r="F214" s="213"/>
      <c r="G214" s="213"/>
      <c r="H214" s="213"/>
      <c r="I214" s="214"/>
    </row>
    <row r="215" spans="2:9" ht="15.75" customHeight="1" x14ac:dyDescent="0.3">
      <c r="B215" s="213"/>
      <c r="C215" s="213"/>
      <c r="D215" s="213"/>
      <c r="E215" s="213"/>
      <c r="F215" s="213"/>
      <c r="G215" s="213"/>
      <c r="H215" s="213"/>
      <c r="I215" s="214"/>
    </row>
    <row r="216" spans="2:9" ht="15.75" customHeight="1" x14ac:dyDescent="0.3">
      <c r="B216" s="213"/>
      <c r="C216" s="213"/>
      <c r="D216" s="213"/>
      <c r="E216" s="213"/>
      <c r="F216" s="213"/>
      <c r="G216" s="213"/>
      <c r="H216" s="213"/>
      <c r="I216" s="214"/>
    </row>
    <row r="217" spans="2:9" ht="15.75" customHeight="1" x14ac:dyDescent="0.3">
      <c r="B217" s="213"/>
      <c r="C217" s="213"/>
      <c r="D217" s="213"/>
      <c r="E217" s="213"/>
      <c r="F217" s="213"/>
      <c r="G217" s="213"/>
      <c r="H217" s="213"/>
      <c r="I217" s="214"/>
    </row>
    <row r="218" spans="2:9" ht="15.75" customHeight="1" x14ac:dyDescent="0.3">
      <c r="B218" s="213"/>
      <c r="C218" s="213"/>
      <c r="D218" s="213"/>
      <c r="E218" s="213"/>
      <c r="F218" s="213"/>
      <c r="G218" s="213"/>
      <c r="H218" s="213"/>
      <c r="I218" s="214"/>
    </row>
    <row r="219" spans="2:9" ht="15.75" customHeight="1" x14ac:dyDescent="0.3">
      <c r="B219" s="213"/>
      <c r="C219" s="213"/>
      <c r="D219" s="213"/>
      <c r="E219" s="213"/>
      <c r="F219" s="213"/>
      <c r="G219" s="213"/>
      <c r="H219" s="213"/>
      <c r="I219" s="214"/>
    </row>
    <row r="220" spans="2:9" ht="15.75" customHeight="1" x14ac:dyDescent="0.3">
      <c r="B220" s="213"/>
      <c r="C220" s="213"/>
      <c r="D220" s="213"/>
      <c r="E220" s="213"/>
      <c r="F220" s="213"/>
      <c r="G220" s="213"/>
      <c r="H220" s="213"/>
      <c r="I220" s="214"/>
    </row>
    <row r="221" spans="2:9" ht="15.75" customHeight="1" x14ac:dyDescent="0.3">
      <c r="B221" s="213"/>
      <c r="C221" s="213"/>
      <c r="D221" s="213"/>
      <c r="E221" s="213"/>
      <c r="F221" s="213"/>
      <c r="G221" s="213"/>
      <c r="H221" s="213"/>
      <c r="I221" s="214"/>
    </row>
    <row r="222" spans="2:9" ht="15.75" customHeight="1" x14ac:dyDescent="0.3">
      <c r="B222" s="213"/>
      <c r="C222" s="213"/>
      <c r="D222" s="213"/>
      <c r="E222" s="213"/>
      <c r="F222" s="213"/>
      <c r="G222" s="213"/>
      <c r="H222" s="213"/>
      <c r="I222" s="214"/>
    </row>
    <row r="223" spans="2:9" ht="15.75" customHeight="1" x14ac:dyDescent="0.3">
      <c r="B223" s="213"/>
      <c r="C223" s="213"/>
      <c r="D223" s="213"/>
      <c r="E223" s="213"/>
      <c r="F223" s="213"/>
      <c r="G223" s="213"/>
      <c r="H223" s="213"/>
      <c r="I223" s="214"/>
    </row>
    <row r="224" spans="2:9" ht="15.75" customHeight="1" x14ac:dyDescent="0.3">
      <c r="B224" s="213"/>
      <c r="C224" s="213"/>
      <c r="D224" s="213"/>
      <c r="E224" s="213"/>
      <c r="F224" s="213"/>
      <c r="G224" s="213"/>
      <c r="H224" s="213"/>
      <c r="I224" s="214"/>
    </row>
    <row r="225" spans="2:9" ht="15.75" customHeight="1" x14ac:dyDescent="0.3">
      <c r="B225" s="213"/>
      <c r="C225" s="213"/>
      <c r="D225" s="213"/>
      <c r="E225" s="213"/>
      <c r="F225" s="213"/>
      <c r="G225" s="213"/>
      <c r="H225" s="213"/>
      <c r="I225" s="214"/>
    </row>
    <row r="226" spans="2:9" ht="15.75" customHeight="1" x14ac:dyDescent="0.3">
      <c r="B226" s="213"/>
      <c r="C226" s="213"/>
      <c r="D226" s="213"/>
      <c r="E226" s="213"/>
      <c r="F226" s="213"/>
      <c r="G226" s="213"/>
      <c r="H226" s="213"/>
      <c r="I226" s="214"/>
    </row>
    <row r="227" spans="2:9" ht="15.75" customHeight="1" x14ac:dyDescent="0.3">
      <c r="B227" s="213"/>
      <c r="C227" s="213"/>
      <c r="D227" s="213"/>
      <c r="E227" s="213"/>
      <c r="F227" s="213"/>
      <c r="G227" s="213"/>
      <c r="H227" s="213"/>
      <c r="I227" s="214"/>
    </row>
    <row r="228" spans="2:9" ht="15.75" customHeight="1" x14ac:dyDescent="0.3">
      <c r="B228" s="213"/>
      <c r="C228" s="213"/>
      <c r="D228" s="213"/>
      <c r="E228" s="213"/>
      <c r="F228" s="213"/>
      <c r="G228" s="213"/>
      <c r="H228" s="213"/>
      <c r="I228" s="214"/>
    </row>
    <row r="229" spans="2:9" ht="15.75" customHeight="1" x14ac:dyDescent="0.3">
      <c r="B229" s="213"/>
      <c r="C229" s="213"/>
      <c r="D229" s="213"/>
      <c r="E229" s="213"/>
      <c r="F229" s="213"/>
      <c r="G229" s="213"/>
      <c r="H229" s="213"/>
      <c r="I229" s="214"/>
    </row>
    <row r="230" spans="2:9" ht="15.75" customHeight="1" x14ac:dyDescent="0.3">
      <c r="B230" s="213"/>
      <c r="C230" s="213"/>
      <c r="D230" s="213"/>
      <c r="E230" s="213"/>
      <c r="F230" s="213"/>
      <c r="G230" s="213"/>
      <c r="H230" s="213"/>
      <c r="I230" s="214"/>
    </row>
    <row r="231" spans="2:9" ht="15.75" customHeight="1" x14ac:dyDescent="0.3">
      <c r="B231" s="213"/>
      <c r="C231" s="213"/>
      <c r="D231" s="213"/>
      <c r="E231" s="213"/>
      <c r="F231" s="213"/>
      <c r="G231" s="213"/>
      <c r="H231" s="213"/>
      <c r="I231" s="214"/>
    </row>
    <row r="232" spans="2:9" ht="15.75" customHeight="1" x14ac:dyDescent="0.3">
      <c r="B232" s="213"/>
      <c r="C232" s="213"/>
      <c r="D232" s="213"/>
      <c r="E232" s="213"/>
      <c r="F232" s="213"/>
      <c r="G232" s="213"/>
      <c r="H232" s="213"/>
      <c r="I232" s="214"/>
    </row>
    <row r="233" spans="2:9" ht="15.75" customHeight="1" x14ac:dyDescent="0.3">
      <c r="B233" s="213"/>
      <c r="C233" s="213"/>
      <c r="D233" s="213"/>
      <c r="E233" s="213"/>
      <c r="F233" s="213"/>
      <c r="G233" s="213"/>
      <c r="H233" s="213"/>
      <c r="I233" s="214"/>
    </row>
    <row r="234" spans="2:9" ht="15.75" customHeight="1" x14ac:dyDescent="0.3">
      <c r="B234" s="213"/>
      <c r="C234" s="213"/>
      <c r="D234" s="213"/>
      <c r="E234" s="213"/>
      <c r="F234" s="213"/>
      <c r="G234" s="213"/>
      <c r="H234" s="213"/>
      <c r="I234" s="214"/>
    </row>
    <row r="235" spans="2:9" ht="15.75" customHeight="1" x14ac:dyDescent="0.3">
      <c r="B235" s="213"/>
      <c r="C235" s="213"/>
      <c r="D235" s="213"/>
      <c r="E235" s="213"/>
      <c r="F235" s="213"/>
      <c r="G235" s="213"/>
      <c r="H235" s="213"/>
      <c r="I235" s="214"/>
    </row>
    <row r="236" spans="2:9" ht="15.75" customHeight="1" x14ac:dyDescent="0.3">
      <c r="B236" s="213"/>
      <c r="C236" s="213"/>
      <c r="D236" s="213"/>
      <c r="E236" s="213"/>
      <c r="F236" s="213"/>
      <c r="G236" s="213"/>
      <c r="H236" s="213"/>
      <c r="I236" s="214"/>
    </row>
    <row r="237" spans="2:9" ht="15.75" customHeight="1" x14ac:dyDescent="0.3">
      <c r="B237" s="213"/>
      <c r="C237" s="213"/>
      <c r="D237" s="213"/>
      <c r="E237" s="213"/>
      <c r="F237" s="213"/>
      <c r="G237" s="213"/>
      <c r="H237" s="213"/>
      <c r="I237" s="214"/>
    </row>
    <row r="238" spans="2:9" ht="15.75" customHeight="1" x14ac:dyDescent="0.3">
      <c r="B238" s="213"/>
      <c r="C238" s="213"/>
      <c r="D238" s="213"/>
      <c r="E238" s="213"/>
      <c r="F238" s="213"/>
      <c r="G238" s="213"/>
      <c r="H238" s="213"/>
      <c r="I238" s="214"/>
    </row>
    <row r="239" spans="2:9" ht="15.75" customHeight="1" x14ac:dyDescent="0.3">
      <c r="B239" s="213"/>
      <c r="C239" s="213"/>
      <c r="D239" s="213"/>
      <c r="E239" s="213"/>
      <c r="F239" s="213"/>
      <c r="G239" s="213"/>
      <c r="H239" s="213"/>
      <c r="I239" s="214"/>
    </row>
    <row r="240" spans="2:9" ht="15.75" customHeight="1" x14ac:dyDescent="0.3">
      <c r="B240" s="213"/>
      <c r="C240" s="213"/>
      <c r="D240" s="213"/>
      <c r="E240" s="213"/>
      <c r="F240" s="213"/>
      <c r="G240" s="213"/>
      <c r="H240" s="213"/>
      <c r="I240" s="214"/>
    </row>
    <row r="241" spans="2:9" ht="15.75" customHeight="1" x14ac:dyDescent="0.3">
      <c r="B241" s="213"/>
      <c r="C241" s="213"/>
      <c r="D241" s="213"/>
      <c r="E241" s="213"/>
      <c r="F241" s="213"/>
      <c r="G241" s="213"/>
      <c r="H241" s="213"/>
      <c r="I241" s="214"/>
    </row>
    <row r="242" spans="2:9" ht="15.75" customHeight="1" x14ac:dyDescent="0.3">
      <c r="B242" s="213"/>
      <c r="C242" s="213"/>
      <c r="D242" s="213"/>
      <c r="E242" s="213"/>
      <c r="F242" s="213"/>
      <c r="G242" s="213"/>
      <c r="H242" s="213"/>
      <c r="I242" s="214"/>
    </row>
    <row r="243" spans="2:9" ht="15.75" customHeight="1" x14ac:dyDescent="0.3">
      <c r="B243" s="213"/>
      <c r="C243" s="213"/>
      <c r="D243" s="213"/>
      <c r="E243" s="213"/>
      <c r="F243" s="213"/>
      <c r="G243" s="213"/>
      <c r="H243" s="213"/>
      <c r="I243" s="214"/>
    </row>
    <row r="244" spans="2:9" ht="15.75" customHeight="1" x14ac:dyDescent="0.3">
      <c r="B244" s="213"/>
      <c r="C244" s="213"/>
      <c r="D244" s="213"/>
      <c r="E244" s="213"/>
      <c r="F244" s="213"/>
      <c r="G244" s="213"/>
      <c r="H244" s="213"/>
      <c r="I244" s="214"/>
    </row>
    <row r="245" spans="2:9" ht="15.75" customHeight="1" x14ac:dyDescent="0.3">
      <c r="B245" s="213"/>
      <c r="C245" s="213"/>
      <c r="D245" s="213"/>
      <c r="E245" s="213"/>
      <c r="F245" s="213"/>
      <c r="G245" s="213"/>
      <c r="H245" s="213"/>
      <c r="I245" s="214"/>
    </row>
    <row r="246" spans="2:9" ht="15.75" customHeight="1" x14ac:dyDescent="0.3">
      <c r="B246" s="213"/>
      <c r="C246" s="213"/>
      <c r="D246" s="213"/>
      <c r="E246" s="213"/>
      <c r="F246" s="213"/>
      <c r="G246" s="213"/>
      <c r="H246" s="213"/>
      <c r="I246" s="214"/>
    </row>
    <row r="247" spans="2:9" ht="15.75" customHeight="1" x14ac:dyDescent="0.3">
      <c r="B247" s="213"/>
      <c r="C247" s="213"/>
      <c r="D247" s="213"/>
      <c r="E247" s="213"/>
      <c r="F247" s="213"/>
      <c r="G247" s="213"/>
      <c r="H247" s="213"/>
      <c r="I247" s="214"/>
    </row>
    <row r="248" spans="2:9" ht="15.75" customHeight="1" x14ac:dyDescent="0.3">
      <c r="B248" s="213"/>
      <c r="C248" s="213"/>
      <c r="D248" s="213"/>
      <c r="E248" s="213"/>
      <c r="F248" s="213"/>
      <c r="G248" s="213"/>
      <c r="H248" s="213"/>
      <c r="I248" s="214"/>
    </row>
    <row r="249" spans="2:9" ht="15.75" customHeight="1" x14ac:dyDescent="0.3">
      <c r="B249" s="213"/>
      <c r="C249" s="213"/>
      <c r="D249" s="213"/>
      <c r="E249" s="213"/>
      <c r="F249" s="213"/>
      <c r="G249" s="213"/>
      <c r="H249" s="213"/>
      <c r="I249" s="214"/>
    </row>
    <row r="250" spans="2:9" ht="15.75" customHeight="1" x14ac:dyDescent="0.3">
      <c r="B250" s="213"/>
      <c r="C250" s="213"/>
      <c r="D250" s="213"/>
      <c r="E250" s="213"/>
      <c r="F250" s="213"/>
      <c r="G250" s="213"/>
      <c r="H250" s="213"/>
      <c r="I250" s="214"/>
    </row>
    <row r="251" spans="2:9" ht="15.75" customHeight="1" x14ac:dyDescent="0.3">
      <c r="B251" s="213"/>
      <c r="C251" s="213"/>
      <c r="D251" s="213"/>
      <c r="E251" s="213"/>
      <c r="F251" s="213"/>
      <c r="G251" s="213"/>
      <c r="H251" s="213"/>
      <c r="I251" s="214"/>
    </row>
    <row r="252" spans="2:9" ht="15.75" customHeight="1" x14ac:dyDescent="0.3">
      <c r="B252" s="213"/>
      <c r="C252" s="213"/>
      <c r="D252" s="213"/>
      <c r="E252" s="213"/>
      <c r="F252" s="213"/>
      <c r="G252" s="213"/>
      <c r="H252" s="213"/>
      <c r="I252" s="214"/>
    </row>
    <row r="253" spans="2:9" ht="15.75" customHeight="1" x14ac:dyDescent="0.3">
      <c r="B253" s="213"/>
      <c r="C253" s="213"/>
      <c r="D253" s="213"/>
      <c r="E253" s="213"/>
      <c r="F253" s="213"/>
      <c r="G253" s="213"/>
      <c r="H253" s="213"/>
      <c r="I253" s="214"/>
    </row>
    <row r="254" spans="2:9" ht="15.75" customHeight="1" x14ac:dyDescent="0.3">
      <c r="B254" s="213"/>
      <c r="C254" s="213"/>
      <c r="D254" s="213"/>
      <c r="E254" s="213"/>
      <c r="F254" s="213"/>
      <c r="G254" s="213"/>
      <c r="H254" s="213"/>
      <c r="I254" s="214"/>
    </row>
    <row r="255" spans="2:9" ht="15.75" customHeight="1" x14ac:dyDescent="0.3">
      <c r="B255" s="213"/>
      <c r="C255" s="213"/>
      <c r="D255" s="213"/>
      <c r="E255" s="213"/>
      <c r="F255" s="213"/>
      <c r="G255" s="213"/>
      <c r="H255" s="213"/>
      <c r="I255" s="214"/>
    </row>
    <row r="256" spans="2:9" ht="15.75" customHeight="1" x14ac:dyDescent="0.3">
      <c r="B256" s="213"/>
      <c r="C256" s="213"/>
      <c r="D256" s="213"/>
      <c r="E256" s="213"/>
      <c r="F256" s="213"/>
      <c r="G256" s="213"/>
      <c r="H256" s="213"/>
      <c r="I256" s="214"/>
    </row>
    <row r="257" spans="2:9" ht="15.75" customHeight="1" x14ac:dyDescent="0.3">
      <c r="B257" s="213"/>
      <c r="C257" s="213"/>
      <c r="D257" s="213"/>
      <c r="E257" s="213"/>
      <c r="F257" s="213"/>
      <c r="G257" s="213"/>
      <c r="H257" s="213"/>
      <c r="I257" s="214"/>
    </row>
    <row r="258" spans="2:9" ht="15.75" customHeight="1" x14ac:dyDescent="0.3">
      <c r="B258" s="213"/>
      <c r="C258" s="213"/>
      <c r="D258" s="213"/>
      <c r="E258" s="213"/>
      <c r="F258" s="213"/>
      <c r="G258" s="213"/>
      <c r="H258" s="213"/>
      <c r="I258" s="214"/>
    </row>
    <row r="259" spans="2:9" ht="15.75" customHeight="1" x14ac:dyDescent="0.3">
      <c r="B259" s="213"/>
      <c r="C259" s="213"/>
      <c r="D259" s="213"/>
      <c r="E259" s="213"/>
      <c r="F259" s="213"/>
      <c r="G259" s="213"/>
      <c r="H259" s="213"/>
      <c r="I259" s="214"/>
    </row>
    <row r="260" spans="2:9" ht="15.75" customHeight="1" x14ac:dyDescent="0.3">
      <c r="B260" s="213"/>
      <c r="C260" s="213"/>
      <c r="D260" s="213"/>
      <c r="E260" s="213"/>
      <c r="F260" s="213"/>
      <c r="G260" s="213"/>
      <c r="H260" s="213"/>
      <c r="I260" s="214"/>
    </row>
    <row r="261" spans="2:9" ht="15.75" customHeight="1" x14ac:dyDescent="0.3">
      <c r="B261" s="213"/>
      <c r="C261" s="213"/>
      <c r="D261" s="213"/>
      <c r="E261" s="213"/>
      <c r="F261" s="213"/>
      <c r="G261" s="213"/>
      <c r="H261" s="213"/>
      <c r="I261" s="214"/>
    </row>
    <row r="262" spans="2:9" ht="15.75" customHeight="1" x14ac:dyDescent="0.3">
      <c r="B262" s="213"/>
      <c r="C262" s="213"/>
      <c r="D262" s="213"/>
      <c r="E262" s="213"/>
      <c r="F262" s="213"/>
      <c r="G262" s="213"/>
      <c r="H262" s="213"/>
      <c r="I262" s="214"/>
    </row>
    <row r="263" spans="2:9" ht="15.75" customHeight="1" x14ac:dyDescent="0.3">
      <c r="B263" s="213"/>
      <c r="C263" s="213"/>
      <c r="D263" s="213"/>
      <c r="E263" s="213"/>
      <c r="F263" s="213"/>
      <c r="G263" s="213"/>
      <c r="H263" s="213"/>
      <c r="I263" s="214"/>
    </row>
    <row r="264" spans="2:9" ht="15.75" customHeight="1" x14ac:dyDescent="0.3">
      <c r="B264" s="213"/>
      <c r="C264" s="213"/>
      <c r="D264" s="213"/>
      <c r="E264" s="213"/>
      <c r="F264" s="213"/>
      <c r="G264" s="213"/>
      <c r="H264" s="213"/>
      <c r="I264" s="214"/>
    </row>
    <row r="265" spans="2:9" ht="15.75" customHeight="1" x14ac:dyDescent="0.3">
      <c r="B265" s="213"/>
      <c r="C265" s="213"/>
      <c r="D265" s="213"/>
      <c r="E265" s="213"/>
      <c r="F265" s="213"/>
      <c r="G265" s="213"/>
      <c r="H265" s="213"/>
      <c r="I265" s="214"/>
    </row>
    <row r="266" spans="2:9" ht="15.75" customHeight="1" x14ac:dyDescent="0.3">
      <c r="B266" s="213"/>
      <c r="C266" s="213"/>
      <c r="D266" s="213"/>
      <c r="E266" s="213"/>
      <c r="F266" s="213"/>
      <c r="G266" s="213"/>
      <c r="H266" s="213"/>
      <c r="I266" s="214"/>
    </row>
    <row r="267" spans="2:9" ht="15.75" customHeight="1" x14ac:dyDescent="0.3">
      <c r="B267" s="213"/>
      <c r="C267" s="213"/>
      <c r="D267" s="213"/>
      <c r="E267" s="213"/>
      <c r="F267" s="213"/>
      <c r="G267" s="213"/>
      <c r="H267" s="213"/>
      <c r="I267" s="214"/>
    </row>
    <row r="268" spans="2:9" ht="15.75" customHeight="1" x14ac:dyDescent="0.3">
      <c r="B268" s="213"/>
      <c r="C268" s="213"/>
      <c r="D268" s="213"/>
      <c r="E268" s="213"/>
      <c r="F268" s="213"/>
      <c r="G268" s="213"/>
      <c r="H268" s="213"/>
      <c r="I268" s="214"/>
    </row>
    <row r="269" spans="2:9" ht="15.75" customHeight="1" x14ac:dyDescent="0.3">
      <c r="B269" s="213"/>
      <c r="C269" s="213"/>
      <c r="D269" s="213"/>
      <c r="E269" s="213"/>
      <c r="F269" s="213"/>
      <c r="G269" s="213"/>
      <c r="H269" s="213"/>
      <c r="I269" s="214"/>
    </row>
    <row r="270" spans="2:9" ht="15.75" customHeight="1" x14ac:dyDescent="0.3">
      <c r="B270" s="213"/>
      <c r="C270" s="213"/>
      <c r="D270" s="213"/>
      <c r="E270" s="213"/>
      <c r="F270" s="213"/>
      <c r="G270" s="213"/>
      <c r="H270" s="213"/>
      <c r="I270" s="214"/>
    </row>
    <row r="271" spans="2:9" ht="15.75" customHeight="1" x14ac:dyDescent="0.3">
      <c r="B271" s="213"/>
      <c r="C271" s="213"/>
      <c r="D271" s="213"/>
      <c r="E271" s="213"/>
      <c r="F271" s="213"/>
      <c r="G271" s="213"/>
      <c r="H271" s="213"/>
      <c r="I271" s="214"/>
    </row>
    <row r="272" spans="2:9" ht="15.75" customHeight="1" x14ac:dyDescent="0.3">
      <c r="B272" s="213"/>
      <c r="C272" s="213"/>
      <c r="D272" s="213"/>
      <c r="E272" s="213"/>
      <c r="F272" s="213"/>
      <c r="G272" s="213"/>
      <c r="H272" s="213"/>
      <c r="I272" s="214"/>
    </row>
    <row r="273" spans="2:9" ht="15.75" customHeight="1" x14ac:dyDescent="0.3">
      <c r="B273" s="213"/>
      <c r="C273" s="213"/>
      <c r="D273" s="213"/>
      <c r="E273" s="213"/>
      <c r="F273" s="213"/>
      <c r="G273" s="213"/>
      <c r="H273" s="213"/>
      <c r="I273" s="214"/>
    </row>
    <row r="274" spans="2:9" ht="15.75" customHeight="1" x14ac:dyDescent="0.3">
      <c r="B274" s="213"/>
      <c r="C274" s="213"/>
      <c r="D274" s="213"/>
      <c r="E274" s="213"/>
      <c r="F274" s="213"/>
      <c r="G274" s="213"/>
      <c r="H274" s="213"/>
      <c r="I274" s="214"/>
    </row>
    <row r="275" spans="2:9" ht="15.75" customHeight="1" x14ac:dyDescent="0.3">
      <c r="B275" s="213"/>
      <c r="C275" s="213"/>
      <c r="D275" s="213"/>
      <c r="E275" s="213"/>
      <c r="F275" s="213"/>
      <c r="G275" s="213"/>
      <c r="H275" s="213"/>
      <c r="I275" s="214"/>
    </row>
    <row r="276" spans="2:9" ht="15.75" customHeight="1" x14ac:dyDescent="0.3">
      <c r="B276" s="213"/>
      <c r="C276" s="213"/>
      <c r="D276" s="213"/>
      <c r="E276" s="213"/>
      <c r="F276" s="213"/>
      <c r="G276" s="213"/>
      <c r="H276" s="213"/>
      <c r="I276" s="214"/>
    </row>
    <row r="277" spans="2:9" ht="15.75" customHeight="1" x14ac:dyDescent="0.3">
      <c r="B277" s="213"/>
      <c r="C277" s="213"/>
      <c r="D277" s="213"/>
      <c r="E277" s="213"/>
      <c r="F277" s="213"/>
      <c r="G277" s="213"/>
      <c r="H277" s="213"/>
      <c r="I277" s="214"/>
    </row>
    <row r="278" spans="2:9" ht="15.75" customHeight="1" x14ac:dyDescent="0.3">
      <c r="B278" s="213"/>
      <c r="C278" s="213"/>
      <c r="D278" s="213"/>
      <c r="E278" s="213"/>
      <c r="F278" s="213"/>
      <c r="G278" s="213"/>
      <c r="H278" s="213"/>
      <c r="I278" s="214"/>
    </row>
    <row r="279" spans="2:9" ht="15.75" customHeight="1" x14ac:dyDescent="0.3">
      <c r="B279" s="213"/>
      <c r="C279" s="213"/>
      <c r="D279" s="213"/>
      <c r="E279" s="213"/>
      <c r="F279" s="213"/>
      <c r="G279" s="213"/>
      <c r="H279" s="213"/>
      <c r="I279" s="214"/>
    </row>
    <row r="280" spans="2:9" ht="15.75" customHeight="1" x14ac:dyDescent="0.3">
      <c r="B280" s="213"/>
      <c r="C280" s="213"/>
      <c r="D280" s="213"/>
      <c r="E280" s="213"/>
      <c r="F280" s="213"/>
      <c r="G280" s="213"/>
      <c r="H280" s="213"/>
      <c r="I280" s="214"/>
    </row>
    <row r="281" spans="2:9" ht="15.75" customHeight="1" x14ac:dyDescent="0.3">
      <c r="B281" s="213"/>
      <c r="C281" s="213"/>
      <c r="D281" s="213"/>
      <c r="E281" s="213"/>
      <c r="F281" s="213"/>
      <c r="G281" s="213"/>
      <c r="H281" s="213"/>
      <c r="I281" s="214"/>
    </row>
    <row r="282" spans="2:9" ht="15.75" customHeight="1" x14ac:dyDescent="0.3">
      <c r="B282" s="213"/>
      <c r="C282" s="213"/>
      <c r="D282" s="213"/>
      <c r="E282" s="213"/>
      <c r="F282" s="213"/>
      <c r="G282" s="213"/>
      <c r="H282" s="213"/>
      <c r="I282" s="214"/>
    </row>
    <row r="283" spans="2:9" ht="15.75" customHeight="1" x14ac:dyDescent="0.3">
      <c r="B283" s="213"/>
      <c r="C283" s="213"/>
      <c r="D283" s="213"/>
      <c r="E283" s="213"/>
      <c r="F283" s="213"/>
      <c r="G283" s="213"/>
      <c r="H283" s="213"/>
      <c r="I283" s="214"/>
    </row>
    <row r="284" spans="2:9" ht="15.75" customHeight="1" x14ac:dyDescent="0.3">
      <c r="B284" s="213"/>
      <c r="C284" s="213"/>
      <c r="D284" s="213"/>
      <c r="E284" s="213"/>
      <c r="F284" s="213"/>
      <c r="G284" s="213"/>
      <c r="H284" s="213"/>
      <c r="I284" s="214"/>
    </row>
    <row r="285" spans="2:9" ht="15.75" customHeight="1" x14ac:dyDescent="0.3">
      <c r="B285" s="213"/>
      <c r="C285" s="213"/>
      <c r="D285" s="213"/>
      <c r="E285" s="213"/>
      <c r="F285" s="213"/>
      <c r="G285" s="213"/>
      <c r="H285" s="213"/>
      <c r="I285" s="214"/>
    </row>
    <row r="286" spans="2:9" ht="15.75" customHeight="1" x14ac:dyDescent="0.3">
      <c r="B286" s="213"/>
      <c r="C286" s="213"/>
      <c r="D286" s="213"/>
      <c r="E286" s="213"/>
      <c r="F286" s="213"/>
      <c r="G286" s="213"/>
      <c r="H286" s="213"/>
      <c r="I286" s="214"/>
    </row>
    <row r="287" spans="2:9" ht="15.75" customHeight="1" x14ac:dyDescent="0.3">
      <c r="B287" s="213"/>
      <c r="C287" s="213"/>
      <c r="D287" s="213"/>
      <c r="E287" s="213"/>
      <c r="F287" s="213"/>
      <c r="G287" s="213"/>
      <c r="H287" s="213"/>
      <c r="I287" s="214"/>
    </row>
    <row r="288" spans="2:9" ht="15.75" customHeight="1" x14ac:dyDescent="0.3">
      <c r="B288" s="213"/>
      <c r="C288" s="213"/>
      <c r="D288" s="213"/>
      <c r="E288" s="213"/>
      <c r="F288" s="213"/>
      <c r="G288" s="213"/>
      <c r="H288" s="213"/>
      <c r="I288" s="214"/>
    </row>
    <row r="289" spans="2:9" ht="15.75" customHeight="1" x14ac:dyDescent="0.3">
      <c r="B289" s="213"/>
      <c r="C289" s="213"/>
      <c r="D289" s="213"/>
      <c r="E289" s="213"/>
      <c r="F289" s="213"/>
      <c r="G289" s="213"/>
      <c r="H289" s="213"/>
      <c r="I289" s="214"/>
    </row>
    <row r="290" spans="2:9" ht="15.75" customHeight="1" x14ac:dyDescent="0.3">
      <c r="B290" s="213"/>
      <c r="C290" s="213"/>
      <c r="D290" s="213"/>
      <c r="E290" s="213"/>
      <c r="F290" s="213"/>
      <c r="G290" s="213"/>
      <c r="H290" s="213"/>
      <c r="I290" s="214"/>
    </row>
    <row r="291" spans="2:9" ht="15.75" customHeight="1" x14ac:dyDescent="0.3">
      <c r="B291" s="213"/>
      <c r="C291" s="213"/>
      <c r="D291" s="213"/>
      <c r="E291" s="213"/>
      <c r="F291" s="213"/>
      <c r="G291" s="213"/>
      <c r="H291" s="213"/>
      <c r="I291" s="214"/>
    </row>
    <row r="292" spans="2:9" ht="15.75" customHeight="1" x14ac:dyDescent="0.3">
      <c r="B292" s="213"/>
      <c r="C292" s="213"/>
      <c r="D292" s="213"/>
      <c r="E292" s="213"/>
      <c r="F292" s="213"/>
      <c r="G292" s="213"/>
      <c r="H292" s="213"/>
      <c r="I292" s="214"/>
    </row>
    <row r="293" spans="2:9" ht="15.75" customHeight="1" x14ac:dyDescent="0.3">
      <c r="B293" s="213"/>
      <c r="C293" s="213"/>
      <c r="D293" s="213"/>
      <c r="E293" s="213"/>
      <c r="F293" s="213"/>
      <c r="G293" s="213"/>
      <c r="H293" s="213"/>
      <c r="I293" s="214"/>
    </row>
    <row r="294" spans="2:9" ht="15.75" customHeight="1" x14ac:dyDescent="0.3">
      <c r="B294" s="213"/>
      <c r="C294" s="213"/>
      <c r="D294" s="213"/>
      <c r="E294" s="213"/>
      <c r="F294" s="213"/>
      <c r="G294" s="213"/>
      <c r="H294" s="213"/>
      <c r="I294" s="214"/>
    </row>
    <row r="295" spans="2:9" ht="15.75" customHeight="1" x14ac:dyDescent="0.3">
      <c r="B295" s="213"/>
      <c r="C295" s="213"/>
      <c r="D295" s="213"/>
      <c r="E295" s="213"/>
      <c r="F295" s="213"/>
      <c r="G295" s="213"/>
      <c r="H295" s="213"/>
      <c r="I295" s="214"/>
    </row>
    <row r="296" spans="2:9" ht="15.75" customHeight="1" x14ac:dyDescent="0.3">
      <c r="B296" s="213"/>
      <c r="C296" s="213"/>
      <c r="D296" s="213"/>
      <c r="E296" s="213"/>
      <c r="F296" s="213"/>
      <c r="G296" s="213"/>
      <c r="H296" s="213"/>
      <c r="I296" s="214"/>
    </row>
    <row r="297" spans="2:9" ht="15.75" customHeight="1" x14ac:dyDescent="0.3">
      <c r="B297" s="213"/>
      <c r="C297" s="213"/>
      <c r="D297" s="213"/>
      <c r="E297" s="213"/>
      <c r="F297" s="213"/>
      <c r="G297" s="213"/>
      <c r="H297" s="213"/>
      <c r="I297" s="214"/>
    </row>
    <row r="298" spans="2:9" ht="15.75" customHeight="1" x14ac:dyDescent="0.3">
      <c r="B298" s="213"/>
      <c r="C298" s="213"/>
      <c r="D298" s="213"/>
      <c r="E298" s="213"/>
      <c r="F298" s="213"/>
      <c r="G298" s="213"/>
      <c r="H298" s="213"/>
      <c r="I298" s="214"/>
    </row>
    <row r="299" spans="2:9" ht="15.75" customHeight="1" x14ac:dyDescent="0.3">
      <c r="B299" s="213"/>
      <c r="C299" s="213"/>
      <c r="D299" s="213"/>
      <c r="E299" s="213"/>
      <c r="F299" s="213"/>
      <c r="G299" s="213"/>
      <c r="H299" s="213"/>
      <c r="I299" s="214"/>
    </row>
    <row r="300" spans="2:9" ht="15.75" customHeight="1" x14ac:dyDescent="0.3">
      <c r="B300" s="213"/>
      <c r="C300" s="213"/>
      <c r="D300" s="213"/>
      <c r="E300" s="213"/>
      <c r="F300" s="213"/>
      <c r="G300" s="213"/>
      <c r="H300" s="213"/>
      <c r="I300" s="214"/>
    </row>
    <row r="301" spans="2:9" ht="15.75" customHeight="1" x14ac:dyDescent="0.3">
      <c r="B301" s="213"/>
      <c r="C301" s="213"/>
      <c r="D301" s="213"/>
      <c r="E301" s="213"/>
      <c r="F301" s="213"/>
      <c r="G301" s="213"/>
      <c r="H301" s="213"/>
      <c r="I301" s="214"/>
    </row>
    <row r="302" spans="2:9" ht="15.75" customHeight="1" x14ac:dyDescent="0.3">
      <c r="B302" s="213"/>
      <c r="C302" s="213"/>
      <c r="D302" s="213"/>
      <c r="E302" s="213"/>
      <c r="F302" s="213"/>
      <c r="G302" s="213"/>
      <c r="H302" s="213"/>
      <c r="I302" s="214"/>
    </row>
    <row r="303" spans="2:9" ht="15.75" customHeight="1" x14ac:dyDescent="0.3">
      <c r="B303" s="213"/>
      <c r="C303" s="213"/>
      <c r="D303" s="213"/>
      <c r="E303" s="213"/>
      <c r="F303" s="213"/>
      <c r="G303" s="213"/>
      <c r="H303" s="213"/>
      <c r="I303" s="214"/>
    </row>
    <row r="304" spans="2:9" ht="15.75" customHeight="1" x14ac:dyDescent="0.3">
      <c r="B304" s="213"/>
      <c r="C304" s="213"/>
      <c r="D304" s="213"/>
      <c r="E304" s="213"/>
      <c r="F304" s="213"/>
      <c r="G304" s="213"/>
      <c r="H304" s="213"/>
      <c r="I304" s="214"/>
    </row>
    <row r="305" spans="2:9" ht="15.75" customHeight="1" x14ac:dyDescent="0.3">
      <c r="B305" s="213"/>
      <c r="C305" s="213"/>
      <c r="D305" s="213"/>
      <c r="E305" s="213"/>
      <c r="F305" s="213"/>
      <c r="G305" s="213"/>
      <c r="H305" s="213"/>
      <c r="I305" s="214"/>
    </row>
    <row r="306" spans="2:9" ht="15.75" customHeight="1" x14ac:dyDescent="0.3">
      <c r="B306" s="213"/>
      <c r="C306" s="213"/>
      <c r="D306" s="213"/>
      <c r="E306" s="213"/>
      <c r="F306" s="213"/>
      <c r="G306" s="213"/>
      <c r="H306" s="213"/>
      <c r="I306" s="214"/>
    </row>
    <row r="307" spans="2:9" ht="15.75" customHeight="1" x14ac:dyDescent="0.3">
      <c r="B307" s="213"/>
      <c r="C307" s="213"/>
      <c r="D307" s="213"/>
      <c r="E307" s="213"/>
      <c r="F307" s="213"/>
      <c r="G307" s="213"/>
      <c r="H307" s="213"/>
      <c r="I307" s="214"/>
    </row>
    <row r="308" spans="2:9" ht="15.75" customHeight="1" x14ac:dyDescent="0.3">
      <c r="B308" s="213"/>
      <c r="C308" s="213"/>
      <c r="D308" s="213"/>
      <c r="E308" s="213"/>
      <c r="F308" s="213"/>
      <c r="G308" s="213"/>
      <c r="H308" s="213"/>
      <c r="I308" s="214"/>
    </row>
    <row r="309" spans="2:9" ht="15.75" customHeight="1" x14ac:dyDescent="0.3">
      <c r="B309" s="213"/>
      <c r="C309" s="213"/>
      <c r="D309" s="213"/>
      <c r="E309" s="213"/>
      <c r="F309" s="213"/>
      <c r="G309" s="213"/>
      <c r="H309" s="213"/>
      <c r="I309" s="214"/>
    </row>
    <row r="310" spans="2:9" ht="15.75" customHeight="1" x14ac:dyDescent="0.3">
      <c r="B310" s="213"/>
      <c r="C310" s="213"/>
      <c r="D310" s="213"/>
      <c r="E310" s="213"/>
      <c r="F310" s="213"/>
      <c r="G310" s="213"/>
      <c r="H310" s="213"/>
      <c r="I310" s="214"/>
    </row>
    <row r="311" spans="2:9" ht="15.75" customHeight="1" x14ac:dyDescent="0.3">
      <c r="B311" s="213"/>
      <c r="C311" s="213"/>
      <c r="D311" s="213"/>
      <c r="E311" s="213"/>
      <c r="F311" s="213"/>
      <c r="G311" s="213"/>
      <c r="H311" s="213"/>
      <c r="I311" s="214"/>
    </row>
    <row r="312" spans="2:9" ht="15.75" customHeight="1" x14ac:dyDescent="0.3">
      <c r="B312" s="213"/>
      <c r="C312" s="213"/>
      <c r="D312" s="213"/>
      <c r="E312" s="213"/>
      <c r="F312" s="213"/>
      <c r="G312" s="213"/>
      <c r="H312" s="213"/>
      <c r="I312" s="214"/>
    </row>
    <row r="313" spans="2:9" ht="15.75" customHeight="1" x14ac:dyDescent="0.3">
      <c r="B313" s="213"/>
      <c r="C313" s="213"/>
      <c r="D313" s="213"/>
      <c r="E313" s="213"/>
      <c r="F313" s="213"/>
      <c r="G313" s="213"/>
      <c r="H313" s="213"/>
      <c r="I313" s="214"/>
    </row>
    <row r="314" spans="2:9" ht="15.75" customHeight="1" x14ac:dyDescent="0.3">
      <c r="B314" s="213"/>
      <c r="C314" s="213"/>
      <c r="D314" s="213"/>
      <c r="E314" s="213"/>
      <c r="F314" s="213"/>
      <c r="G314" s="213"/>
      <c r="H314" s="213"/>
      <c r="I314" s="214"/>
    </row>
    <row r="315" spans="2:9" ht="15.75" customHeight="1" x14ac:dyDescent="0.3">
      <c r="B315" s="213"/>
      <c r="C315" s="213"/>
      <c r="D315" s="213"/>
      <c r="E315" s="213"/>
      <c r="F315" s="213"/>
      <c r="G315" s="213"/>
      <c r="H315" s="213"/>
      <c r="I315" s="214"/>
    </row>
    <row r="316" spans="2:9" ht="15.75" customHeight="1" x14ac:dyDescent="0.3">
      <c r="B316" s="213"/>
      <c r="C316" s="213"/>
      <c r="D316" s="213"/>
      <c r="E316" s="213"/>
      <c r="F316" s="213"/>
      <c r="G316" s="213"/>
      <c r="H316" s="213"/>
      <c r="I316" s="214"/>
    </row>
    <row r="317" spans="2:9" ht="15.75" customHeight="1" x14ac:dyDescent="0.3">
      <c r="B317" s="213"/>
      <c r="C317" s="213"/>
      <c r="D317" s="213"/>
      <c r="E317" s="213"/>
      <c r="F317" s="213"/>
      <c r="G317" s="213"/>
      <c r="H317" s="213"/>
      <c r="I317" s="214"/>
    </row>
    <row r="318" spans="2:9" ht="15.75" customHeight="1" x14ac:dyDescent="0.3">
      <c r="B318" s="213"/>
      <c r="C318" s="213"/>
      <c r="D318" s="213"/>
      <c r="E318" s="213"/>
      <c r="F318" s="213"/>
      <c r="G318" s="213"/>
      <c r="H318" s="213"/>
      <c r="I318" s="214"/>
    </row>
    <row r="319" spans="2:9" ht="15.75" customHeight="1" x14ac:dyDescent="0.3">
      <c r="B319" s="213"/>
      <c r="C319" s="213"/>
      <c r="D319" s="213"/>
      <c r="E319" s="213"/>
      <c r="F319" s="213"/>
      <c r="G319" s="213"/>
      <c r="H319" s="213"/>
      <c r="I319" s="214"/>
    </row>
    <row r="320" spans="2:9" ht="15.75" customHeight="1" x14ac:dyDescent="0.3">
      <c r="B320" s="213"/>
      <c r="C320" s="213"/>
      <c r="D320" s="213"/>
      <c r="E320" s="213"/>
      <c r="F320" s="213"/>
      <c r="G320" s="213"/>
      <c r="H320" s="213"/>
      <c r="I320" s="214"/>
    </row>
    <row r="321" spans="2:9" ht="15.75" customHeight="1" x14ac:dyDescent="0.3">
      <c r="B321" s="213"/>
      <c r="C321" s="213"/>
      <c r="D321" s="213"/>
      <c r="E321" s="213"/>
      <c r="F321" s="213"/>
      <c r="G321" s="213"/>
      <c r="H321" s="213"/>
      <c r="I321" s="214"/>
    </row>
    <row r="322" spans="2:9" ht="15.75" customHeight="1" x14ac:dyDescent="0.3">
      <c r="B322" s="213"/>
      <c r="C322" s="213"/>
      <c r="D322" s="213"/>
      <c r="E322" s="213"/>
      <c r="F322" s="213"/>
      <c r="G322" s="213"/>
      <c r="H322" s="213"/>
      <c r="I322" s="214"/>
    </row>
    <row r="323" spans="2:9" ht="15.75" customHeight="1" x14ac:dyDescent="0.3">
      <c r="B323" s="213"/>
      <c r="C323" s="213"/>
      <c r="D323" s="213"/>
      <c r="E323" s="213"/>
      <c r="F323" s="213"/>
      <c r="G323" s="213"/>
      <c r="H323" s="213"/>
      <c r="I323" s="214"/>
    </row>
    <row r="324" spans="2:9" ht="15.75" customHeight="1" x14ac:dyDescent="0.3">
      <c r="B324" s="213"/>
      <c r="C324" s="213"/>
      <c r="D324" s="213"/>
      <c r="E324" s="213"/>
      <c r="F324" s="213"/>
      <c r="G324" s="213"/>
      <c r="H324" s="213"/>
      <c r="I324" s="214"/>
    </row>
    <row r="325" spans="2:9" ht="15.75" customHeight="1" x14ac:dyDescent="0.3">
      <c r="B325" s="213"/>
      <c r="C325" s="213"/>
      <c r="D325" s="213"/>
      <c r="E325" s="213"/>
      <c r="F325" s="213"/>
      <c r="G325" s="213"/>
      <c r="H325" s="213"/>
      <c r="I325" s="214"/>
    </row>
    <row r="326" spans="2:9" ht="15.75" customHeight="1" x14ac:dyDescent="0.3">
      <c r="B326" s="213"/>
      <c r="C326" s="213"/>
      <c r="D326" s="213"/>
      <c r="E326" s="213"/>
      <c r="F326" s="213"/>
      <c r="G326" s="213"/>
      <c r="H326" s="213"/>
      <c r="I326" s="214"/>
    </row>
    <row r="327" spans="2:9" ht="15.75" customHeight="1" x14ac:dyDescent="0.3">
      <c r="B327" s="213"/>
      <c r="C327" s="213"/>
      <c r="D327" s="213"/>
      <c r="E327" s="213"/>
      <c r="F327" s="213"/>
      <c r="G327" s="213"/>
      <c r="H327" s="213"/>
      <c r="I327" s="214"/>
    </row>
    <row r="328" spans="2:9" ht="15.75" customHeight="1" x14ac:dyDescent="0.3">
      <c r="B328" s="213"/>
      <c r="C328" s="213"/>
      <c r="D328" s="213"/>
      <c r="E328" s="213"/>
      <c r="F328" s="213"/>
      <c r="G328" s="213"/>
      <c r="H328" s="213"/>
      <c r="I328" s="214"/>
    </row>
    <row r="329" spans="2:9" ht="15.75" customHeight="1" x14ac:dyDescent="0.3">
      <c r="B329" s="213"/>
      <c r="C329" s="213"/>
      <c r="D329" s="213"/>
      <c r="E329" s="213"/>
      <c r="F329" s="213"/>
      <c r="G329" s="213"/>
      <c r="H329" s="213"/>
      <c r="I329" s="214"/>
    </row>
    <row r="330" spans="2:9" ht="15.75" customHeight="1" x14ac:dyDescent="0.3">
      <c r="B330" s="213"/>
      <c r="C330" s="213"/>
      <c r="D330" s="213"/>
      <c r="E330" s="213"/>
      <c r="F330" s="213"/>
      <c r="G330" s="213"/>
      <c r="H330" s="213"/>
      <c r="I330" s="214"/>
    </row>
    <row r="331" spans="2:9" ht="15.75" customHeight="1" x14ac:dyDescent="0.3">
      <c r="B331" s="213"/>
      <c r="C331" s="213"/>
      <c r="D331" s="213"/>
      <c r="E331" s="213"/>
      <c r="F331" s="213"/>
      <c r="G331" s="213"/>
      <c r="H331" s="213"/>
      <c r="I331" s="214"/>
    </row>
    <row r="332" spans="2:9" ht="15.75" customHeight="1" x14ac:dyDescent="0.3">
      <c r="B332" s="213"/>
      <c r="C332" s="213"/>
      <c r="D332" s="213"/>
      <c r="E332" s="213"/>
      <c r="F332" s="213"/>
      <c r="G332" s="213"/>
      <c r="H332" s="213"/>
      <c r="I332" s="214"/>
    </row>
    <row r="333" spans="2:9" ht="15.75" customHeight="1" x14ac:dyDescent="0.3">
      <c r="B333" s="213"/>
      <c r="C333" s="213"/>
      <c r="D333" s="213"/>
      <c r="E333" s="213"/>
      <c r="F333" s="213"/>
      <c r="G333" s="213"/>
      <c r="H333" s="213"/>
      <c r="I333" s="214"/>
    </row>
    <row r="334" spans="2:9" ht="15.75" customHeight="1" x14ac:dyDescent="0.3">
      <c r="B334" s="213"/>
      <c r="C334" s="213"/>
      <c r="D334" s="213"/>
      <c r="E334" s="213"/>
      <c r="F334" s="213"/>
      <c r="G334" s="213"/>
      <c r="H334" s="213"/>
      <c r="I334" s="214"/>
    </row>
    <row r="335" spans="2:9" ht="15.75" customHeight="1" x14ac:dyDescent="0.3">
      <c r="B335" s="213"/>
      <c r="C335" s="213"/>
      <c r="D335" s="213"/>
      <c r="E335" s="213"/>
      <c r="F335" s="213"/>
      <c r="G335" s="213"/>
      <c r="H335" s="213"/>
      <c r="I335" s="214"/>
    </row>
    <row r="336" spans="2:9" ht="15.75" customHeight="1" x14ac:dyDescent="0.3">
      <c r="B336" s="213"/>
      <c r="C336" s="213"/>
      <c r="D336" s="213"/>
      <c r="E336" s="213"/>
      <c r="F336" s="213"/>
      <c r="G336" s="213"/>
      <c r="H336" s="213"/>
      <c r="I336" s="214"/>
    </row>
    <row r="337" spans="2:9" ht="15.75" customHeight="1" x14ac:dyDescent="0.3">
      <c r="B337" s="213"/>
      <c r="C337" s="213"/>
      <c r="D337" s="213"/>
      <c r="E337" s="213"/>
      <c r="F337" s="213"/>
      <c r="G337" s="213"/>
      <c r="H337" s="213"/>
      <c r="I337" s="214"/>
    </row>
    <row r="338" spans="2:9" ht="15.75" customHeight="1" x14ac:dyDescent="0.3">
      <c r="B338" s="213"/>
      <c r="C338" s="213"/>
      <c r="D338" s="213"/>
      <c r="E338" s="213"/>
      <c r="F338" s="213"/>
      <c r="G338" s="213"/>
      <c r="H338" s="213"/>
      <c r="I338" s="214"/>
    </row>
    <row r="339" spans="2:9" ht="15.75" customHeight="1" x14ac:dyDescent="0.3">
      <c r="B339" s="213"/>
      <c r="C339" s="213"/>
      <c r="D339" s="213"/>
      <c r="E339" s="213"/>
      <c r="F339" s="213"/>
      <c r="G339" s="213"/>
      <c r="H339" s="213"/>
      <c r="I339" s="214"/>
    </row>
    <row r="340" spans="2:9" ht="15.75" customHeight="1" x14ac:dyDescent="0.3">
      <c r="B340" s="213"/>
      <c r="C340" s="213"/>
      <c r="D340" s="213"/>
      <c r="E340" s="213"/>
      <c r="F340" s="213"/>
      <c r="G340" s="213"/>
      <c r="H340" s="213"/>
      <c r="I340" s="214"/>
    </row>
    <row r="341" spans="2:9" ht="15.75" customHeight="1" x14ac:dyDescent="0.3">
      <c r="B341" s="213"/>
      <c r="C341" s="213"/>
      <c r="D341" s="213"/>
      <c r="E341" s="213"/>
      <c r="F341" s="213"/>
      <c r="G341" s="213"/>
      <c r="H341" s="213"/>
      <c r="I341" s="214"/>
    </row>
    <row r="342" spans="2:9" ht="15.75" customHeight="1" x14ac:dyDescent="0.3">
      <c r="B342" s="213"/>
      <c r="C342" s="213"/>
      <c r="D342" s="213"/>
      <c r="E342" s="213"/>
      <c r="F342" s="213"/>
      <c r="G342" s="213"/>
      <c r="H342" s="213"/>
      <c r="I342" s="214"/>
    </row>
    <row r="343" spans="2:9" ht="15.75" customHeight="1" x14ac:dyDescent="0.3">
      <c r="B343" s="213"/>
      <c r="C343" s="213"/>
      <c r="D343" s="213"/>
      <c r="E343" s="213"/>
      <c r="F343" s="213"/>
      <c r="G343" s="213"/>
      <c r="H343" s="213"/>
      <c r="I343" s="214"/>
    </row>
    <row r="344" spans="2:9" ht="15.75" customHeight="1" x14ac:dyDescent="0.3">
      <c r="B344" s="213"/>
      <c r="C344" s="213"/>
      <c r="D344" s="213"/>
      <c r="E344" s="213"/>
      <c r="F344" s="213"/>
      <c r="G344" s="213"/>
      <c r="H344" s="213"/>
      <c r="I344" s="214"/>
    </row>
    <row r="345" spans="2:9" ht="15.75" customHeight="1" x14ac:dyDescent="0.3">
      <c r="B345" s="213"/>
      <c r="C345" s="213"/>
      <c r="D345" s="213"/>
      <c r="E345" s="213"/>
      <c r="F345" s="213"/>
      <c r="G345" s="213"/>
      <c r="H345" s="213"/>
      <c r="I345" s="214"/>
    </row>
    <row r="346" spans="2:9" ht="15.75" customHeight="1" x14ac:dyDescent="0.3">
      <c r="B346" s="213"/>
      <c r="C346" s="213"/>
      <c r="D346" s="213"/>
      <c r="E346" s="213"/>
      <c r="F346" s="213"/>
      <c r="G346" s="213"/>
      <c r="H346" s="213"/>
      <c r="I346" s="214"/>
    </row>
    <row r="347" spans="2:9" ht="15.75" customHeight="1" x14ac:dyDescent="0.3">
      <c r="B347" s="213"/>
      <c r="C347" s="213"/>
      <c r="D347" s="213"/>
      <c r="E347" s="213"/>
      <c r="F347" s="213"/>
      <c r="G347" s="213"/>
      <c r="H347" s="213"/>
      <c r="I347" s="214"/>
    </row>
    <row r="348" spans="2:9" ht="15.75" customHeight="1" x14ac:dyDescent="0.3">
      <c r="B348" s="213"/>
      <c r="C348" s="213"/>
      <c r="D348" s="213"/>
      <c r="E348" s="213"/>
      <c r="F348" s="213"/>
      <c r="G348" s="213"/>
      <c r="H348" s="213"/>
      <c r="I348" s="214"/>
    </row>
    <row r="349" spans="2:9" ht="15.75" customHeight="1" x14ac:dyDescent="0.3">
      <c r="B349" s="213"/>
      <c r="C349" s="213"/>
      <c r="D349" s="213"/>
      <c r="E349" s="213"/>
      <c r="F349" s="213"/>
      <c r="G349" s="213"/>
      <c r="H349" s="213"/>
      <c r="I349" s="214"/>
    </row>
    <row r="350" spans="2:9" ht="15.75" customHeight="1" x14ac:dyDescent="0.3">
      <c r="B350" s="213"/>
      <c r="C350" s="213"/>
      <c r="D350" s="213"/>
      <c r="E350" s="213"/>
      <c r="F350" s="213"/>
      <c r="G350" s="213"/>
      <c r="H350" s="213"/>
      <c r="I350" s="214"/>
    </row>
    <row r="351" spans="2:9" ht="15.75" customHeight="1" x14ac:dyDescent="0.3">
      <c r="B351" s="213"/>
      <c r="C351" s="213"/>
      <c r="D351" s="213"/>
      <c r="E351" s="213"/>
      <c r="F351" s="213"/>
      <c r="G351" s="213"/>
      <c r="H351" s="213"/>
      <c r="I351" s="214"/>
    </row>
    <row r="352" spans="2:9" ht="15.75" customHeight="1" x14ac:dyDescent="0.3">
      <c r="B352" s="213"/>
      <c r="C352" s="213"/>
      <c r="D352" s="213"/>
      <c r="E352" s="213"/>
      <c r="F352" s="213"/>
      <c r="G352" s="213"/>
      <c r="H352" s="213"/>
      <c r="I352" s="214"/>
    </row>
    <row r="353" spans="2:9" ht="15.75" customHeight="1" x14ac:dyDescent="0.3">
      <c r="B353" s="213"/>
      <c r="C353" s="213"/>
      <c r="D353" s="213"/>
      <c r="E353" s="213"/>
      <c r="F353" s="213"/>
      <c r="G353" s="213"/>
      <c r="H353" s="213"/>
      <c r="I353" s="214"/>
    </row>
    <row r="354" spans="2:9" ht="15.75" customHeight="1" x14ac:dyDescent="0.3">
      <c r="B354" s="213"/>
      <c r="C354" s="213"/>
      <c r="D354" s="213"/>
      <c r="E354" s="213"/>
      <c r="F354" s="213"/>
      <c r="G354" s="213"/>
      <c r="H354" s="213"/>
      <c r="I354" s="214"/>
    </row>
    <row r="355" spans="2:9" ht="15.75" customHeight="1" x14ac:dyDescent="0.3">
      <c r="B355" s="213"/>
      <c r="C355" s="213"/>
      <c r="D355" s="213"/>
      <c r="E355" s="213"/>
      <c r="F355" s="213"/>
      <c r="G355" s="213"/>
      <c r="H355" s="213"/>
      <c r="I355" s="214"/>
    </row>
    <row r="356" spans="2:9" ht="15.75" customHeight="1" x14ac:dyDescent="0.3">
      <c r="B356" s="213"/>
      <c r="C356" s="213"/>
      <c r="D356" s="213"/>
      <c r="E356" s="213"/>
      <c r="F356" s="213"/>
      <c r="G356" s="213"/>
      <c r="H356" s="213"/>
      <c r="I356" s="214"/>
    </row>
    <row r="357" spans="2:9" ht="15.75" customHeight="1" x14ac:dyDescent="0.3">
      <c r="B357" s="213"/>
      <c r="C357" s="213"/>
      <c r="D357" s="213"/>
      <c r="E357" s="213"/>
      <c r="F357" s="213"/>
      <c r="G357" s="213"/>
      <c r="H357" s="213"/>
      <c r="I357" s="214"/>
    </row>
    <row r="358" spans="2:9" ht="15.75" customHeight="1" x14ac:dyDescent="0.3">
      <c r="B358" s="213"/>
      <c r="C358" s="213"/>
      <c r="D358" s="213"/>
      <c r="E358" s="213"/>
      <c r="F358" s="213"/>
      <c r="G358" s="213"/>
      <c r="H358" s="213"/>
      <c r="I358" s="214"/>
    </row>
    <row r="359" spans="2:9" ht="15.75" customHeight="1" x14ac:dyDescent="0.3">
      <c r="B359" s="213"/>
      <c r="C359" s="213"/>
      <c r="D359" s="213"/>
      <c r="E359" s="213"/>
      <c r="F359" s="213"/>
      <c r="G359" s="213"/>
      <c r="H359" s="213"/>
      <c r="I359" s="214"/>
    </row>
    <row r="360" spans="2:9" ht="15.75" customHeight="1" x14ac:dyDescent="0.3">
      <c r="B360" s="213"/>
      <c r="C360" s="213"/>
      <c r="D360" s="213"/>
      <c r="E360" s="213"/>
      <c r="F360" s="213"/>
      <c r="G360" s="213"/>
      <c r="H360" s="213"/>
      <c r="I360" s="214"/>
    </row>
    <row r="361" spans="2:9" ht="15.75" customHeight="1" x14ac:dyDescent="0.3">
      <c r="B361" s="213"/>
      <c r="C361" s="213"/>
      <c r="D361" s="213"/>
      <c r="E361" s="213"/>
      <c r="F361" s="213"/>
      <c r="G361" s="213"/>
      <c r="H361" s="213"/>
      <c r="I361" s="214"/>
    </row>
    <row r="362" spans="2:9" ht="15.75" customHeight="1" x14ac:dyDescent="0.3">
      <c r="B362" s="213"/>
      <c r="C362" s="213"/>
      <c r="D362" s="213"/>
      <c r="E362" s="213"/>
      <c r="F362" s="213"/>
      <c r="G362" s="213"/>
      <c r="H362" s="213"/>
      <c r="I362" s="214"/>
    </row>
    <row r="363" spans="2:9" ht="15.75" customHeight="1" x14ac:dyDescent="0.3">
      <c r="B363" s="213"/>
      <c r="C363" s="213"/>
      <c r="D363" s="213"/>
      <c r="E363" s="213"/>
      <c r="F363" s="213"/>
      <c r="G363" s="213"/>
      <c r="H363" s="213"/>
      <c r="I363" s="214"/>
    </row>
    <row r="364" spans="2:9" ht="15.75" customHeight="1" x14ac:dyDescent="0.3">
      <c r="B364" s="213"/>
      <c r="C364" s="213"/>
      <c r="D364" s="213"/>
      <c r="E364" s="213"/>
      <c r="F364" s="213"/>
      <c r="G364" s="213"/>
      <c r="H364" s="213"/>
      <c r="I364" s="214"/>
    </row>
    <row r="365" spans="2:9" ht="15.75" customHeight="1" x14ac:dyDescent="0.3">
      <c r="B365" s="213"/>
      <c r="C365" s="213"/>
      <c r="D365" s="213"/>
      <c r="E365" s="213"/>
      <c r="F365" s="213"/>
      <c r="G365" s="213"/>
      <c r="H365" s="213"/>
      <c r="I365" s="214"/>
    </row>
    <row r="366" spans="2:9" ht="15.75" customHeight="1" x14ac:dyDescent="0.3">
      <c r="B366" s="213"/>
      <c r="C366" s="213"/>
      <c r="D366" s="213"/>
      <c r="E366" s="213"/>
      <c r="F366" s="213"/>
      <c r="G366" s="213"/>
      <c r="H366" s="213"/>
      <c r="I366" s="214"/>
    </row>
    <row r="367" spans="2:9" ht="15.75" customHeight="1" x14ac:dyDescent="0.3">
      <c r="B367" s="213"/>
      <c r="C367" s="213"/>
      <c r="D367" s="213"/>
      <c r="E367" s="213"/>
      <c r="F367" s="213"/>
      <c r="G367" s="213"/>
      <c r="H367" s="213"/>
      <c r="I367" s="214"/>
    </row>
    <row r="368" spans="2:9" ht="15.75" customHeight="1" x14ac:dyDescent="0.3">
      <c r="B368" s="213"/>
      <c r="C368" s="213"/>
      <c r="D368" s="213"/>
      <c r="E368" s="213"/>
      <c r="F368" s="213"/>
      <c r="G368" s="213"/>
      <c r="H368" s="213"/>
      <c r="I368" s="214"/>
    </row>
    <row r="369" spans="2:9" ht="15.75" customHeight="1" x14ac:dyDescent="0.3">
      <c r="B369" s="213"/>
      <c r="C369" s="213"/>
      <c r="D369" s="213"/>
      <c r="E369" s="213"/>
      <c r="F369" s="213"/>
      <c r="G369" s="213"/>
      <c r="H369" s="213"/>
      <c r="I369" s="214"/>
    </row>
    <row r="370" spans="2:9" ht="15.75" customHeight="1" x14ac:dyDescent="0.3">
      <c r="B370" s="213"/>
      <c r="C370" s="213"/>
      <c r="D370" s="213"/>
      <c r="E370" s="213"/>
      <c r="F370" s="213"/>
      <c r="G370" s="213"/>
      <c r="H370" s="213"/>
      <c r="I370" s="214"/>
    </row>
    <row r="371" spans="2:9" ht="15.75" customHeight="1" x14ac:dyDescent="0.3">
      <c r="B371" s="213"/>
      <c r="C371" s="213"/>
      <c r="D371" s="213"/>
      <c r="E371" s="213"/>
      <c r="F371" s="213"/>
      <c r="G371" s="213"/>
      <c r="H371" s="213"/>
      <c r="I371" s="214"/>
    </row>
    <row r="372" spans="2:9" ht="15.75" customHeight="1" x14ac:dyDescent="0.3">
      <c r="B372" s="213"/>
      <c r="C372" s="213"/>
      <c r="D372" s="213"/>
      <c r="E372" s="213"/>
      <c r="F372" s="213"/>
      <c r="G372" s="213"/>
      <c r="H372" s="213"/>
      <c r="I372" s="214"/>
    </row>
    <row r="373" spans="2:9" ht="15.75" customHeight="1" x14ac:dyDescent="0.3">
      <c r="B373" s="213"/>
      <c r="C373" s="213"/>
      <c r="D373" s="213"/>
      <c r="E373" s="213"/>
      <c r="F373" s="213"/>
      <c r="G373" s="213"/>
      <c r="H373" s="213"/>
      <c r="I373" s="214"/>
    </row>
    <row r="374" spans="2:9" ht="15.75" customHeight="1" x14ac:dyDescent="0.3">
      <c r="B374" s="213"/>
      <c r="C374" s="213"/>
      <c r="D374" s="213"/>
      <c r="E374" s="213"/>
      <c r="F374" s="213"/>
      <c r="G374" s="213"/>
      <c r="H374" s="213"/>
      <c r="I374" s="214"/>
    </row>
    <row r="375" spans="2:9" ht="15.75" customHeight="1" x14ac:dyDescent="0.3">
      <c r="B375" s="213"/>
      <c r="C375" s="213"/>
      <c r="D375" s="213"/>
      <c r="E375" s="213"/>
      <c r="F375" s="213"/>
      <c r="G375" s="213"/>
      <c r="H375" s="213"/>
      <c r="I375" s="214"/>
    </row>
    <row r="376" spans="2:9" ht="15.75" customHeight="1" x14ac:dyDescent="0.3">
      <c r="B376" s="213"/>
      <c r="C376" s="213"/>
      <c r="D376" s="213"/>
      <c r="E376" s="213"/>
      <c r="F376" s="213"/>
      <c r="G376" s="213"/>
      <c r="H376" s="213"/>
      <c r="I376" s="214"/>
    </row>
    <row r="377" spans="2:9" ht="15.75" customHeight="1" x14ac:dyDescent="0.3">
      <c r="B377" s="213"/>
      <c r="C377" s="213"/>
      <c r="D377" s="213"/>
      <c r="E377" s="213"/>
      <c r="F377" s="213"/>
      <c r="G377" s="213"/>
      <c r="H377" s="213"/>
      <c r="I377" s="214"/>
    </row>
    <row r="378" spans="2:9" ht="15.75" customHeight="1" x14ac:dyDescent="0.3">
      <c r="B378" s="213"/>
      <c r="C378" s="213"/>
      <c r="D378" s="213"/>
      <c r="E378" s="213"/>
      <c r="F378" s="213"/>
      <c r="G378" s="213"/>
      <c r="H378" s="213"/>
      <c r="I378" s="214"/>
    </row>
    <row r="379" spans="2:9" ht="15.75" customHeight="1" x14ac:dyDescent="0.3">
      <c r="B379" s="213"/>
      <c r="C379" s="213"/>
      <c r="D379" s="213"/>
      <c r="E379" s="213"/>
      <c r="F379" s="213"/>
      <c r="G379" s="213"/>
      <c r="H379" s="213"/>
      <c r="I379" s="214"/>
    </row>
    <row r="380" spans="2:9" ht="15.75" customHeight="1" x14ac:dyDescent="0.3">
      <c r="B380" s="213"/>
      <c r="C380" s="213"/>
      <c r="D380" s="213"/>
      <c r="E380" s="213"/>
      <c r="F380" s="213"/>
      <c r="G380" s="213"/>
      <c r="H380" s="213"/>
      <c r="I380" s="214"/>
    </row>
    <row r="381" spans="2:9" ht="15.75" customHeight="1" x14ac:dyDescent="0.3">
      <c r="B381" s="213"/>
      <c r="C381" s="213"/>
      <c r="D381" s="213"/>
      <c r="E381" s="213"/>
      <c r="F381" s="213"/>
      <c r="G381" s="213"/>
      <c r="H381" s="213"/>
      <c r="I381" s="214"/>
    </row>
    <row r="382" spans="2:9" ht="15.75" customHeight="1" x14ac:dyDescent="0.3">
      <c r="B382" s="213"/>
      <c r="C382" s="213"/>
      <c r="D382" s="213"/>
      <c r="E382" s="213"/>
      <c r="F382" s="213"/>
      <c r="G382" s="213"/>
      <c r="H382" s="213"/>
      <c r="I382" s="214"/>
    </row>
    <row r="383" spans="2:9" ht="15.75" customHeight="1" x14ac:dyDescent="0.3">
      <c r="B383" s="213"/>
      <c r="C383" s="213"/>
      <c r="D383" s="213"/>
      <c r="E383" s="213"/>
      <c r="F383" s="213"/>
      <c r="G383" s="213"/>
      <c r="H383" s="213"/>
      <c r="I383" s="214"/>
    </row>
    <row r="384" spans="2:9" ht="15.75" customHeight="1" x14ac:dyDescent="0.3">
      <c r="B384" s="213"/>
      <c r="C384" s="213"/>
      <c r="D384" s="213"/>
      <c r="E384" s="213"/>
      <c r="F384" s="213"/>
      <c r="G384" s="213"/>
      <c r="H384" s="213"/>
      <c r="I384" s="214"/>
    </row>
    <row r="385" spans="2:9" ht="15.75" customHeight="1" x14ac:dyDescent="0.3">
      <c r="B385" s="213"/>
      <c r="C385" s="213"/>
      <c r="D385" s="213"/>
      <c r="E385" s="213"/>
      <c r="F385" s="213"/>
      <c r="G385" s="213"/>
      <c r="H385" s="213"/>
      <c r="I385" s="214"/>
    </row>
    <row r="386" spans="2:9" ht="15.75" customHeight="1" x14ac:dyDescent="0.3">
      <c r="B386" s="213"/>
      <c r="C386" s="213"/>
      <c r="D386" s="213"/>
      <c r="E386" s="213"/>
      <c r="F386" s="213"/>
      <c r="G386" s="213"/>
      <c r="H386" s="213"/>
      <c r="I386" s="214"/>
    </row>
    <row r="387" spans="2:9" ht="15.75" customHeight="1" x14ac:dyDescent="0.3">
      <c r="B387" s="213"/>
      <c r="C387" s="213"/>
      <c r="D387" s="213"/>
      <c r="E387" s="213"/>
      <c r="F387" s="213"/>
      <c r="G387" s="213"/>
      <c r="H387" s="213"/>
      <c r="I387" s="214"/>
    </row>
    <row r="388" spans="2:9" ht="15.75" customHeight="1" x14ac:dyDescent="0.3">
      <c r="B388" s="213"/>
      <c r="C388" s="213"/>
      <c r="D388" s="213"/>
      <c r="E388" s="213"/>
      <c r="F388" s="213"/>
      <c r="G388" s="213"/>
      <c r="H388" s="213"/>
      <c r="I388" s="214"/>
    </row>
    <row r="389" spans="2:9" ht="15.75" customHeight="1" x14ac:dyDescent="0.3">
      <c r="B389" s="213"/>
      <c r="C389" s="213"/>
      <c r="D389" s="213"/>
      <c r="E389" s="213"/>
      <c r="F389" s="213"/>
      <c r="G389" s="213"/>
      <c r="H389" s="213"/>
      <c r="I389" s="214"/>
    </row>
    <row r="390" spans="2:9" ht="15.75" customHeight="1" x14ac:dyDescent="0.3">
      <c r="B390" s="213"/>
      <c r="C390" s="213"/>
      <c r="D390" s="213"/>
      <c r="E390" s="213"/>
      <c r="F390" s="213"/>
      <c r="G390" s="213"/>
      <c r="H390" s="213"/>
      <c r="I390" s="214"/>
    </row>
    <row r="391" spans="2:9" ht="15.75" customHeight="1" x14ac:dyDescent="0.3">
      <c r="B391" s="213"/>
      <c r="C391" s="213"/>
      <c r="D391" s="213"/>
      <c r="E391" s="213"/>
      <c r="F391" s="213"/>
      <c r="G391" s="213"/>
      <c r="H391" s="213"/>
      <c r="I391" s="214"/>
    </row>
    <row r="392" spans="2:9" ht="15.75" customHeight="1" x14ac:dyDescent="0.3">
      <c r="B392" s="213"/>
      <c r="C392" s="213"/>
      <c r="D392" s="213"/>
      <c r="E392" s="213"/>
      <c r="F392" s="213"/>
      <c r="G392" s="213"/>
      <c r="H392" s="213"/>
      <c r="I392" s="214"/>
    </row>
    <row r="393" spans="2:9" ht="15.75" customHeight="1" x14ac:dyDescent="0.3">
      <c r="B393" s="213"/>
      <c r="C393" s="213"/>
      <c r="D393" s="213"/>
      <c r="E393" s="213"/>
      <c r="F393" s="213"/>
      <c r="G393" s="213"/>
      <c r="H393" s="213"/>
      <c r="I393" s="214"/>
    </row>
    <row r="394" spans="2:9" ht="15.75" customHeight="1" x14ac:dyDescent="0.3">
      <c r="B394" s="213"/>
      <c r="C394" s="213"/>
      <c r="D394" s="213"/>
      <c r="E394" s="213"/>
      <c r="F394" s="213"/>
      <c r="G394" s="213"/>
      <c r="H394" s="213"/>
      <c r="I394" s="214"/>
    </row>
    <row r="395" spans="2:9" ht="15.75" customHeight="1" x14ac:dyDescent="0.3">
      <c r="B395" s="213"/>
      <c r="C395" s="213"/>
      <c r="D395" s="213"/>
      <c r="E395" s="213"/>
      <c r="F395" s="213"/>
      <c r="G395" s="213"/>
      <c r="H395" s="213"/>
      <c r="I395" s="214"/>
    </row>
    <row r="396" spans="2:9" ht="15.75" customHeight="1" x14ac:dyDescent="0.3">
      <c r="B396" s="213"/>
      <c r="C396" s="213"/>
      <c r="D396" s="213"/>
      <c r="E396" s="213"/>
      <c r="F396" s="213"/>
      <c r="G396" s="213"/>
      <c r="H396" s="213"/>
      <c r="I396" s="214"/>
    </row>
    <row r="397" spans="2:9" ht="15.75" customHeight="1" x14ac:dyDescent="0.3">
      <c r="B397" s="213"/>
      <c r="C397" s="213"/>
      <c r="D397" s="213"/>
      <c r="E397" s="213"/>
      <c r="F397" s="213"/>
      <c r="G397" s="213"/>
      <c r="H397" s="213"/>
      <c r="I397" s="214"/>
    </row>
    <row r="398" spans="2:9" ht="15.75" customHeight="1" x14ac:dyDescent="0.3">
      <c r="B398" s="213"/>
      <c r="C398" s="213"/>
      <c r="D398" s="213"/>
      <c r="E398" s="213"/>
      <c r="F398" s="213"/>
      <c r="G398" s="213"/>
      <c r="H398" s="213"/>
      <c r="I398" s="214"/>
    </row>
    <row r="399" spans="2:9" ht="15.75" customHeight="1" x14ac:dyDescent="0.3">
      <c r="B399" s="213"/>
      <c r="C399" s="213"/>
      <c r="D399" s="213"/>
      <c r="E399" s="213"/>
      <c r="F399" s="213"/>
      <c r="G399" s="213"/>
      <c r="H399" s="213"/>
      <c r="I399" s="214"/>
    </row>
    <row r="400" spans="2:9" ht="15.75" customHeight="1" x14ac:dyDescent="0.3">
      <c r="B400" s="213"/>
      <c r="C400" s="213"/>
      <c r="D400" s="213"/>
      <c r="E400" s="213"/>
      <c r="F400" s="213"/>
      <c r="G400" s="213"/>
      <c r="H400" s="213"/>
      <c r="I400" s="214"/>
    </row>
    <row r="401" spans="2:9" ht="15.75" customHeight="1" x14ac:dyDescent="0.3">
      <c r="B401" s="213"/>
      <c r="C401" s="213"/>
      <c r="D401" s="213"/>
      <c r="E401" s="213"/>
      <c r="F401" s="213"/>
      <c r="G401" s="213"/>
      <c r="H401" s="213"/>
      <c r="I401" s="214"/>
    </row>
    <row r="402" spans="2:9" ht="15.75" customHeight="1" x14ac:dyDescent="0.3">
      <c r="B402" s="213"/>
      <c r="C402" s="213"/>
      <c r="D402" s="213"/>
      <c r="E402" s="213"/>
      <c r="F402" s="213"/>
      <c r="G402" s="213"/>
      <c r="H402" s="213"/>
      <c r="I402" s="214"/>
    </row>
    <row r="403" spans="2:9" ht="15.75" customHeight="1" x14ac:dyDescent="0.3">
      <c r="B403" s="213"/>
      <c r="C403" s="213"/>
      <c r="D403" s="213"/>
      <c r="E403" s="213"/>
      <c r="F403" s="213"/>
      <c r="G403" s="213"/>
      <c r="H403" s="213"/>
      <c r="I403" s="214"/>
    </row>
    <row r="404" spans="2:9" ht="15.75" customHeight="1" x14ac:dyDescent="0.3">
      <c r="B404" s="213"/>
      <c r="C404" s="213"/>
      <c r="D404" s="213"/>
      <c r="E404" s="213"/>
      <c r="F404" s="213"/>
      <c r="G404" s="213"/>
      <c r="H404" s="213"/>
      <c r="I404" s="214"/>
    </row>
    <row r="405" spans="2:9" ht="15.75" customHeight="1" x14ac:dyDescent="0.3">
      <c r="B405" s="213"/>
      <c r="C405" s="213"/>
      <c r="D405" s="213"/>
      <c r="E405" s="213"/>
      <c r="F405" s="213"/>
      <c r="G405" s="213"/>
      <c r="H405" s="213"/>
      <c r="I405" s="214"/>
    </row>
    <row r="406" spans="2:9" ht="15.75" customHeight="1" x14ac:dyDescent="0.3">
      <c r="B406" s="213"/>
      <c r="C406" s="213"/>
      <c r="D406" s="213"/>
      <c r="E406" s="213"/>
      <c r="F406" s="213"/>
      <c r="G406" s="213"/>
      <c r="H406" s="213"/>
      <c r="I406" s="214"/>
    </row>
    <row r="407" spans="2:9" ht="15.75" customHeight="1" x14ac:dyDescent="0.3">
      <c r="B407" s="213"/>
      <c r="C407" s="213"/>
      <c r="D407" s="213"/>
      <c r="E407" s="213"/>
      <c r="F407" s="213"/>
      <c r="G407" s="213"/>
      <c r="H407" s="213"/>
      <c r="I407" s="214"/>
    </row>
    <row r="408" spans="2:9" ht="15.75" customHeight="1" x14ac:dyDescent="0.3">
      <c r="B408" s="213"/>
      <c r="C408" s="213"/>
      <c r="D408" s="213"/>
      <c r="E408" s="213"/>
      <c r="F408" s="213"/>
      <c r="G408" s="213"/>
      <c r="H408" s="213"/>
      <c r="I408" s="214"/>
    </row>
    <row r="409" spans="2:9" ht="15.75" customHeight="1" x14ac:dyDescent="0.3">
      <c r="B409" s="213"/>
      <c r="C409" s="213"/>
      <c r="D409" s="213"/>
      <c r="E409" s="213"/>
      <c r="F409" s="213"/>
      <c r="G409" s="213"/>
      <c r="H409" s="213"/>
      <c r="I409" s="214"/>
    </row>
    <row r="410" spans="2:9" ht="15.75" customHeight="1" x14ac:dyDescent="0.3">
      <c r="B410" s="213"/>
      <c r="C410" s="213"/>
      <c r="D410" s="213"/>
      <c r="E410" s="213"/>
      <c r="F410" s="213"/>
      <c r="G410" s="213"/>
      <c r="H410" s="213"/>
      <c r="I410" s="214"/>
    </row>
    <row r="411" spans="2:9" ht="15.75" customHeight="1" x14ac:dyDescent="0.3">
      <c r="B411" s="213"/>
      <c r="C411" s="213"/>
      <c r="D411" s="213"/>
      <c r="E411" s="213"/>
      <c r="F411" s="213"/>
      <c r="G411" s="213"/>
      <c r="H411" s="213"/>
      <c r="I411" s="214"/>
    </row>
    <row r="412" spans="2:9" ht="15.75" customHeight="1" x14ac:dyDescent="0.3">
      <c r="B412" s="213"/>
      <c r="C412" s="213"/>
      <c r="D412" s="213"/>
      <c r="E412" s="213"/>
      <c r="F412" s="213"/>
      <c r="G412" s="213"/>
      <c r="H412" s="213"/>
      <c r="I412" s="214"/>
    </row>
    <row r="413" spans="2:9" ht="15.75" customHeight="1" x14ac:dyDescent="0.3">
      <c r="B413" s="213"/>
      <c r="C413" s="213"/>
      <c r="D413" s="213"/>
      <c r="E413" s="213"/>
      <c r="F413" s="213"/>
      <c r="G413" s="213"/>
      <c r="H413" s="213"/>
      <c r="I413" s="214"/>
    </row>
    <row r="414" spans="2:9" ht="15.75" customHeight="1" x14ac:dyDescent="0.3">
      <c r="B414" s="213"/>
      <c r="C414" s="213"/>
      <c r="D414" s="213"/>
      <c r="E414" s="213"/>
      <c r="F414" s="213"/>
      <c r="G414" s="213"/>
      <c r="H414" s="213"/>
      <c r="I414" s="214"/>
    </row>
    <row r="415" spans="2:9" ht="15.75" customHeight="1" x14ac:dyDescent="0.3">
      <c r="B415" s="213"/>
      <c r="C415" s="213"/>
      <c r="D415" s="213"/>
      <c r="E415" s="213"/>
      <c r="F415" s="213"/>
      <c r="G415" s="213"/>
      <c r="H415" s="213"/>
      <c r="I415" s="214"/>
    </row>
    <row r="416" spans="2:9" ht="15.75" customHeight="1" x14ac:dyDescent="0.3">
      <c r="B416" s="213"/>
      <c r="C416" s="213"/>
      <c r="D416" s="213"/>
      <c r="E416" s="213"/>
      <c r="F416" s="213"/>
      <c r="G416" s="213"/>
      <c r="H416" s="213"/>
      <c r="I416" s="214"/>
    </row>
    <row r="417" spans="2:9" ht="15.75" customHeight="1" x14ac:dyDescent="0.3">
      <c r="B417" s="213"/>
      <c r="C417" s="213"/>
      <c r="D417" s="213"/>
      <c r="E417" s="213"/>
      <c r="F417" s="213"/>
      <c r="G417" s="213"/>
      <c r="H417" s="213"/>
      <c r="I417" s="214"/>
    </row>
    <row r="418" spans="2:9" ht="15.75" customHeight="1" x14ac:dyDescent="0.3">
      <c r="B418" s="213"/>
      <c r="C418" s="213"/>
      <c r="D418" s="213"/>
      <c r="E418" s="213"/>
      <c r="F418" s="213"/>
      <c r="G418" s="213"/>
      <c r="H418" s="213"/>
      <c r="I418" s="214"/>
    </row>
    <row r="419" spans="2:9" ht="15.75" customHeight="1" x14ac:dyDescent="0.3">
      <c r="B419" s="213"/>
      <c r="C419" s="213"/>
      <c r="D419" s="213"/>
      <c r="E419" s="213"/>
      <c r="F419" s="213"/>
      <c r="G419" s="213"/>
      <c r="H419" s="213"/>
      <c r="I419" s="214"/>
    </row>
    <row r="420" spans="2:9" ht="15.75" customHeight="1" x14ac:dyDescent="0.3">
      <c r="B420" s="213"/>
      <c r="C420" s="213"/>
      <c r="D420" s="213"/>
      <c r="E420" s="213"/>
      <c r="F420" s="213"/>
      <c r="G420" s="213"/>
      <c r="H420" s="213"/>
      <c r="I420" s="214"/>
    </row>
    <row r="421" spans="2:9" ht="15.75" customHeight="1" x14ac:dyDescent="0.3">
      <c r="B421" s="213"/>
      <c r="C421" s="213"/>
      <c r="D421" s="213"/>
      <c r="E421" s="213"/>
      <c r="F421" s="213"/>
      <c r="G421" s="213"/>
      <c r="H421" s="213"/>
      <c r="I421" s="214"/>
    </row>
    <row r="422" spans="2:9" ht="15.75" customHeight="1" x14ac:dyDescent="0.3">
      <c r="B422" s="213"/>
      <c r="C422" s="213"/>
      <c r="D422" s="213"/>
      <c r="E422" s="213"/>
      <c r="F422" s="213"/>
      <c r="G422" s="213"/>
      <c r="H422" s="213"/>
      <c r="I422" s="214"/>
    </row>
    <row r="423" spans="2:9" ht="15.75" customHeight="1" x14ac:dyDescent="0.3">
      <c r="B423" s="213"/>
      <c r="C423" s="213"/>
      <c r="D423" s="213"/>
      <c r="E423" s="213"/>
      <c r="F423" s="213"/>
      <c r="G423" s="213"/>
      <c r="H423" s="213"/>
      <c r="I423" s="214"/>
    </row>
    <row r="424" spans="2:9" ht="15.75" customHeight="1" x14ac:dyDescent="0.3">
      <c r="B424" s="213"/>
      <c r="C424" s="213"/>
      <c r="D424" s="213"/>
      <c r="E424" s="213"/>
      <c r="F424" s="213"/>
      <c r="G424" s="213"/>
      <c r="H424" s="213"/>
      <c r="I424" s="214"/>
    </row>
    <row r="425" spans="2:9" ht="15.75" customHeight="1" x14ac:dyDescent="0.3">
      <c r="B425" s="213"/>
      <c r="C425" s="213"/>
      <c r="D425" s="213"/>
      <c r="E425" s="213"/>
      <c r="F425" s="213"/>
      <c r="G425" s="213"/>
      <c r="H425" s="213"/>
      <c r="I425" s="214"/>
    </row>
    <row r="426" spans="2:9" ht="15.75" customHeight="1" x14ac:dyDescent="0.3">
      <c r="B426" s="213"/>
      <c r="C426" s="213"/>
      <c r="D426" s="213"/>
      <c r="E426" s="213"/>
      <c r="F426" s="213"/>
      <c r="G426" s="213"/>
      <c r="H426" s="213"/>
      <c r="I426" s="214"/>
    </row>
    <row r="427" spans="2:9" ht="15.75" customHeight="1" x14ac:dyDescent="0.3">
      <c r="B427" s="213"/>
      <c r="C427" s="213"/>
      <c r="D427" s="213"/>
      <c r="E427" s="213"/>
      <c r="F427" s="213"/>
      <c r="G427" s="213"/>
      <c r="H427" s="213"/>
      <c r="I427" s="214"/>
    </row>
    <row r="428" spans="2:9" ht="15.75" customHeight="1" x14ac:dyDescent="0.3">
      <c r="B428" s="213"/>
      <c r="C428" s="213"/>
      <c r="D428" s="213"/>
      <c r="E428" s="213"/>
      <c r="F428" s="213"/>
      <c r="G428" s="213"/>
      <c r="H428" s="213"/>
      <c r="I428" s="214"/>
    </row>
    <row r="429" spans="2:9" ht="15.75" customHeight="1" x14ac:dyDescent="0.3">
      <c r="B429" s="213"/>
      <c r="C429" s="213"/>
      <c r="D429" s="213"/>
      <c r="E429" s="213"/>
      <c r="F429" s="213"/>
      <c r="G429" s="213"/>
      <c r="H429" s="213"/>
      <c r="I429" s="214"/>
    </row>
    <row r="430" spans="2:9" ht="15.75" customHeight="1" x14ac:dyDescent="0.3">
      <c r="B430" s="213"/>
      <c r="C430" s="213"/>
      <c r="D430" s="213"/>
      <c r="E430" s="213"/>
      <c r="F430" s="213"/>
      <c r="G430" s="213"/>
      <c r="H430" s="213"/>
      <c r="I430" s="214"/>
    </row>
    <row r="431" spans="2:9" ht="15.75" customHeight="1" x14ac:dyDescent="0.3">
      <c r="B431" s="213"/>
      <c r="C431" s="213"/>
      <c r="D431" s="213"/>
      <c r="E431" s="213"/>
      <c r="F431" s="213"/>
      <c r="G431" s="213"/>
      <c r="H431" s="213"/>
      <c r="I431" s="214"/>
    </row>
    <row r="432" spans="2:9" ht="15.75" customHeight="1" x14ac:dyDescent="0.3">
      <c r="B432" s="213"/>
      <c r="C432" s="213"/>
      <c r="D432" s="213"/>
      <c r="E432" s="213"/>
      <c r="F432" s="213"/>
      <c r="G432" s="213"/>
      <c r="H432" s="213"/>
      <c r="I432" s="214"/>
    </row>
    <row r="433" spans="2:9" ht="15.75" customHeight="1" x14ac:dyDescent="0.3">
      <c r="B433" s="213"/>
      <c r="C433" s="213"/>
      <c r="D433" s="213"/>
      <c r="E433" s="213"/>
      <c r="F433" s="213"/>
      <c r="G433" s="213"/>
      <c r="H433" s="213"/>
      <c r="I433" s="214"/>
    </row>
    <row r="434" spans="2:9" ht="15.75" customHeight="1" x14ac:dyDescent="0.3">
      <c r="B434" s="213"/>
      <c r="C434" s="213"/>
      <c r="D434" s="213"/>
      <c r="E434" s="213"/>
      <c r="F434" s="213"/>
      <c r="G434" s="213"/>
      <c r="H434" s="213"/>
      <c r="I434" s="214"/>
    </row>
    <row r="435" spans="2:9" ht="15.75" customHeight="1" x14ac:dyDescent="0.3">
      <c r="B435" s="213"/>
      <c r="C435" s="213"/>
      <c r="D435" s="213"/>
      <c r="E435" s="213"/>
      <c r="F435" s="213"/>
      <c r="G435" s="213"/>
      <c r="H435" s="213"/>
      <c r="I435" s="214"/>
    </row>
    <row r="436" spans="2:9" ht="15.75" customHeight="1" x14ac:dyDescent="0.3">
      <c r="B436" s="213"/>
      <c r="C436" s="213"/>
      <c r="D436" s="213"/>
      <c r="E436" s="213"/>
      <c r="F436" s="213"/>
      <c r="G436" s="213"/>
      <c r="H436" s="213"/>
      <c r="I436" s="214"/>
    </row>
    <row r="437" spans="2:9" ht="15.75" customHeight="1" x14ac:dyDescent="0.3">
      <c r="B437" s="213"/>
      <c r="C437" s="213"/>
      <c r="D437" s="213"/>
      <c r="E437" s="213"/>
      <c r="F437" s="213"/>
      <c r="G437" s="213"/>
      <c r="H437" s="213"/>
      <c r="I437" s="214"/>
    </row>
    <row r="438" spans="2:9" ht="15.75" customHeight="1" x14ac:dyDescent="0.3">
      <c r="B438" s="213"/>
      <c r="C438" s="213"/>
      <c r="D438" s="213"/>
      <c r="E438" s="213"/>
      <c r="F438" s="213"/>
      <c r="G438" s="213"/>
      <c r="H438" s="213"/>
      <c r="I438" s="214"/>
    </row>
    <row r="439" spans="2:9" ht="15.75" customHeight="1" x14ac:dyDescent="0.3">
      <c r="B439" s="213"/>
      <c r="C439" s="213"/>
      <c r="D439" s="213"/>
      <c r="E439" s="213"/>
      <c r="F439" s="213"/>
      <c r="G439" s="213"/>
      <c r="H439" s="213"/>
      <c r="I439" s="214"/>
    </row>
    <row r="440" spans="2:9" ht="15.75" customHeight="1" x14ac:dyDescent="0.3">
      <c r="B440" s="213"/>
      <c r="C440" s="213"/>
      <c r="D440" s="213"/>
      <c r="E440" s="213"/>
      <c r="F440" s="213"/>
      <c r="G440" s="213"/>
      <c r="H440" s="213"/>
      <c r="I440" s="214"/>
    </row>
    <row r="441" spans="2:9" ht="15.75" customHeight="1" x14ac:dyDescent="0.3">
      <c r="B441" s="213"/>
      <c r="C441" s="213"/>
      <c r="D441" s="213"/>
      <c r="E441" s="213"/>
      <c r="F441" s="213"/>
      <c r="G441" s="213"/>
      <c r="H441" s="213"/>
      <c r="I441" s="214"/>
    </row>
    <row r="442" spans="2:9" ht="15.75" customHeight="1" x14ac:dyDescent="0.3">
      <c r="B442" s="213"/>
      <c r="C442" s="213"/>
      <c r="D442" s="213"/>
      <c r="E442" s="213"/>
      <c r="F442" s="213"/>
      <c r="G442" s="213"/>
      <c r="H442" s="213"/>
      <c r="I442" s="214"/>
    </row>
    <row r="443" spans="2:9" ht="15.75" customHeight="1" x14ac:dyDescent="0.3">
      <c r="B443" s="213"/>
      <c r="C443" s="213"/>
      <c r="D443" s="213"/>
      <c r="E443" s="213"/>
      <c r="F443" s="213"/>
      <c r="G443" s="213"/>
      <c r="H443" s="213"/>
      <c r="I443" s="214"/>
    </row>
    <row r="444" spans="2:9" ht="15.75" customHeight="1" x14ac:dyDescent="0.3">
      <c r="B444" s="213"/>
      <c r="C444" s="213"/>
      <c r="D444" s="213"/>
      <c r="E444" s="213"/>
      <c r="F444" s="213"/>
      <c r="G444" s="213"/>
      <c r="H444" s="213"/>
      <c r="I444" s="214"/>
    </row>
    <row r="445" spans="2:9" ht="15.75" customHeight="1" x14ac:dyDescent="0.3">
      <c r="B445" s="213"/>
      <c r="C445" s="213"/>
      <c r="D445" s="213"/>
      <c r="E445" s="213"/>
      <c r="F445" s="213"/>
      <c r="G445" s="213"/>
      <c r="H445" s="213"/>
      <c r="I445" s="214"/>
    </row>
    <row r="446" spans="2:9" ht="15.75" customHeight="1" x14ac:dyDescent="0.3">
      <c r="B446" s="213"/>
      <c r="C446" s="213"/>
      <c r="D446" s="213"/>
      <c r="E446" s="213"/>
      <c r="F446" s="213"/>
      <c r="G446" s="213"/>
      <c r="H446" s="213"/>
      <c r="I446" s="214"/>
    </row>
    <row r="447" spans="2:9" ht="15.75" customHeight="1" x14ac:dyDescent="0.3">
      <c r="B447" s="213"/>
      <c r="C447" s="213"/>
      <c r="D447" s="213"/>
      <c r="E447" s="213"/>
      <c r="F447" s="213"/>
      <c r="G447" s="213"/>
      <c r="H447" s="213"/>
      <c r="I447" s="214"/>
    </row>
    <row r="448" spans="2:9" ht="15.75" customHeight="1" x14ac:dyDescent="0.3">
      <c r="B448" s="213"/>
      <c r="C448" s="213"/>
      <c r="D448" s="213"/>
      <c r="E448" s="213"/>
      <c r="F448" s="213"/>
      <c r="G448" s="213"/>
      <c r="H448" s="213"/>
      <c r="I448" s="214"/>
    </row>
    <row r="449" spans="2:9" ht="15.75" customHeight="1" x14ac:dyDescent="0.3">
      <c r="B449" s="213"/>
      <c r="C449" s="213"/>
      <c r="D449" s="213"/>
      <c r="E449" s="213"/>
      <c r="F449" s="213"/>
      <c r="G449" s="213"/>
      <c r="H449" s="213"/>
      <c r="I449" s="214"/>
    </row>
    <row r="450" spans="2:9" ht="15.75" customHeight="1" x14ac:dyDescent="0.3">
      <c r="B450" s="213"/>
      <c r="C450" s="213"/>
      <c r="D450" s="213"/>
      <c r="E450" s="213"/>
      <c r="F450" s="213"/>
      <c r="G450" s="213"/>
      <c r="H450" s="213"/>
      <c r="I450" s="214"/>
    </row>
    <row r="451" spans="2:9" ht="15.75" customHeight="1" x14ac:dyDescent="0.3">
      <c r="B451" s="213"/>
      <c r="C451" s="213"/>
      <c r="D451" s="213"/>
      <c r="E451" s="213"/>
      <c r="F451" s="213"/>
      <c r="G451" s="213"/>
      <c r="H451" s="213"/>
      <c r="I451" s="214"/>
    </row>
    <row r="452" spans="2:9" ht="15.75" customHeight="1" x14ac:dyDescent="0.3">
      <c r="B452" s="213"/>
      <c r="C452" s="213"/>
      <c r="D452" s="213"/>
      <c r="E452" s="213"/>
      <c r="F452" s="213"/>
      <c r="G452" s="213"/>
      <c r="H452" s="213"/>
      <c r="I452" s="214"/>
    </row>
    <row r="453" spans="2:9" ht="15.75" customHeight="1" x14ac:dyDescent="0.3">
      <c r="B453" s="213"/>
      <c r="C453" s="213"/>
      <c r="D453" s="213"/>
      <c r="E453" s="213"/>
      <c r="F453" s="213"/>
      <c r="G453" s="213"/>
      <c r="H453" s="213"/>
      <c r="I453" s="214"/>
    </row>
    <row r="454" spans="2:9" ht="15.75" customHeight="1" x14ac:dyDescent="0.3">
      <c r="B454" s="213"/>
      <c r="C454" s="213"/>
      <c r="D454" s="213"/>
      <c r="E454" s="213"/>
      <c r="F454" s="213"/>
      <c r="G454" s="213"/>
      <c r="H454" s="213"/>
      <c r="I454" s="214"/>
    </row>
    <row r="455" spans="2:9" ht="15.75" customHeight="1" x14ac:dyDescent="0.3">
      <c r="B455" s="213"/>
      <c r="C455" s="213"/>
      <c r="D455" s="213"/>
      <c r="E455" s="213"/>
      <c r="F455" s="213"/>
      <c r="G455" s="213"/>
      <c r="H455" s="213"/>
      <c r="I455" s="214"/>
    </row>
    <row r="456" spans="2:9" ht="15.75" customHeight="1" x14ac:dyDescent="0.3">
      <c r="B456" s="213"/>
      <c r="C456" s="213"/>
      <c r="D456" s="213"/>
      <c r="E456" s="213"/>
      <c r="F456" s="213"/>
      <c r="G456" s="213"/>
      <c r="H456" s="213"/>
      <c r="I456" s="214"/>
    </row>
    <row r="457" spans="2:9" ht="15.75" customHeight="1" x14ac:dyDescent="0.3">
      <c r="B457" s="213"/>
      <c r="C457" s="213"/>
      <c r="D457" s="213"/>
      <c r="E457" s="213"/>
      <c r="F457" s="213"/>
      <c r="G457" s="213"/>
      <c r="H457" s="213"/>
      <c r="I457" s="214"/>
    </row>
    <row r="458" spans="2:9" ht="15.75" customHeight="1" x14ac:dyDescent="0.3">
      <c r="B458" s="213"/>
      <c r="C458" s="213"/>
      <c r="D458" s="213"/>
      <c r="E458" s="213"/>
      <c r="F458" s="213"/>
      <c r="G458" s="213"/>
      <c r="H458" s="213"/>
      <c r="I458" s="214"/>
    </row>
    <row r="459" spans="2:9" ht="15.75" customHeight="1" x14ac:dyDescent="0.3">
      <c r="B459" s="213"/>
      <c r="C459" s="213"/>
      <c r="D459" s="213"/>
      <c r="E459" s="213"/>
      <c r="F459" s="213"/>
      <c r="G459" s="213"/>
      <c r="H459" s="213"/>
      <c r="I459" s="214"/>
    </row>
    <row r="460" spans="2:9" ht="15.75" customHeight="1" x14ac:dyDescent="0.3">
      <c r="B460" s="213"/>
      <c r="C460" s="213"/>
      <c r="D460" s="213"/>
      <c r="E460" s="213"/>
      <c r="F460" s="213"/>
      <c r="G460" s="213"/>
      <c r="H460" s="213"/>
      <c r="I460" s="214"/>
    </row>
    <row r="461" spans="2:9" ht="15.75" customHeight="1" x14ac:dyDescent="0.3">
      <c r="B461" s="213"/>
      <c r="C461" s="213"/>
      <c r="D461" s="213"/>
      <c r="E461" s="213"/>
      <c r="F461" s="213"/>
      <c r="G461" s="213"/>
      <c r="H461" s="213"/>
      <c r="I461" s="214"/>
    </row>
    <row r="462" spans="2:9" ht="15.75" customHeight="1" x14ac:dyDescent="0.3">
      <c r="B462" s="213"/>
      <c r="C462" s="213"/>
      <c r="D462" s="213"/>
      <c r="E462" s="213"/>
      <c r="F462" s="213"/>
      <c r="G462" s="213"/>
      <c r="H462" s="213"/>
      <c r="I462" s="214"/>
    </row>
    <row r="463" spans="2:9" ht="15.75" customHeight="1" x14ac:dyDescent="0.3">
      <c r="B463" s="213"/>
      <c r="C463" s="213"/>
      <c r="D463" s="213"/>
      <c r="E463" s="213"/>
      <c r="F463" s="213"/>
      <c r="G463" s="213"/>
      <c r="H463" s="213"/>
      <c r="I463" s="214"/>
    </row>
    <row r="464" spans="2:9" ht="15.75" customHeight="1" x14ac:dyDescent="0.3">
      <c r="B464" s="213"/>
      <c r="C464" s="213"/>
      <c r="D464" s="213"/>
      <c r="E464" s="213"/>
      <c r="F464" s="213"/>
      <c r="G464" s="213"/>
      <c r="H464" s="213"/>
      <c r="I464" s="214"/>
    </row>
    <row r="465" spans="2:9" ht="15.75" customHeight="1" x14ac:dyDescent="0.3">
      <c r="B465" s="213"/>
      <c r="C465" s="213"/>
      <c r="D465" s="213"/>
      <c r="E465" s="213"/>
      <c r="F465" s="213"/>
      <c r="G465" s="213"/>
      <c r="H465" s="213"/>
      <c r="I465" s="214"/>
    </row>
    <row r="466" spans="2:9" ht="15.75" customHeight="1" x14ac:dyDescent="0.3">
      <c r="B466" s="213"/>
      <c r="C466" s="213"/>
      <c r="D466" s="213"/>
      <c r="E466" s="213"/>
      <c r="F466" s="213"/>
      <c r="G466" s="213"/>
      <c r="H466" s="213"/>
      <c r="I466" s="214"/>
    </row>
    <row r="467" spans="2:9" ht="15.75" customHeight="1" x14ac:dyDescent="0.3">
      <c r="B467" s="213"/>
      <c r="C467" s="213"/>
      <c r="D467" s="213"/>
      <c r="E467" s="213"/>
      <c r="F467" s="213"/>
      <c r="G467" s="213"/>
      <c r="H467" s="213"/>
      <c r="I467" s="214"/>
    </row>
    <row r="468" spans="2:9" ht="15.75" customHeight="1" x14ac:dyDescent="0.3">
      <c r="B468" s="213"/>
      <c r="C468" s="213"/>
      <c r="D468" s="213"/>
      <c r="E468" s="213"/>
      <c r="F468" s="213"/>
      <c r="G468" s="213"/>
      <c r="H468" s="213"/>
      <c r="I468" s="214"/>
    </row>
    <row r="469" spans="2:9" ht="15.75" customHeight="1" x14ac:dyDescent="0.3">
      <c r="B469" s="213"/>
      <c r="C469" s="213"/>
      <c r="D469" s="213"/>
      <c r="E469" s="213"/>
      <c r="F469" s="213"/>
      <c r="G469" s="213"/>
      <c r="H469" s="213"/>
      <c r="I469" s="214"/>
    </row>
    <row r="470" spans="2:9" ht="15.75" customHeight="1" x14ac:dyDescent="0.3">
      <c r="B470" s="213"/>
      <c r="C470" s="213"/>
      <c r="D470" s="213"/>
      <c r="E470" s="213"/>
      <c r="F470" s="213"/>
      <c r="G470" s="213"/>
      <c r="H470" s="213"/>
      <c r="I470" s="214"/>
    </row>
    <row r="471" spans="2:9" ht="15.75" customHeight="1" x14ac:dyDescent="0.3">
      <c r="B471" s="213"/>
      <c r="C471" s="213"/>
      <c r="D471" s="213"/>
      <c r="E471" s="213"/>
      <c r="F471" s="213"/>
      <c r="G471" s="213"/>
      <c r="H471" s="213"/>
      <c r="I471" s="214"/>
    </row>
    <row r="472" spans="2:9" ht="15.75" customHeight="1" x14ac:dyDescent="0.3">
      <c r="B472" s="213"/>
      <c r="C472" s="213"/>
      <c r="D472" s="213"/>
      <c r="E472" s="213"/>
      <c r="F472" s="213"/>
      <c r="G472" s="213"/>
      <c r="H472" s="213"/>
      <c r="I472" s="214"/>
    </row>
    <row r="473" spans="2:9" ht="15.75" customHeight="1" x14ac:dyDescent="0.3">
      <c r="B473" s="213"/>
      <c r="C473" s="213"/>
      <c r="D473" s="213"/>
      <c r="E473" s="213"/>
      <c r="F473" s="213"/>
      <c r="G473" s="213"/>
      <c r="H473" s="213"/>
      <c r="I473" s="214"/>
    </row>
    <row r="474" spans="2:9" ht="15.75" customHeight="1" x14ac:dyDescent="0.3">
      <c r="B474" s="213"/>
      <c r="C474" s="213"/>
      <c r="D474" s="213"/>
      <c r="E474" s="213"/>
      <c r="F474" s="213"/>
      <c r="G474" s="213"/>
      <c r="H474" s="213"/>
      <c r="I474" s="214"/>
    </row>
    <row r="475" spans="2:9" ht="15.75" customHeight="1" x14ac:dyDescent="0.3">
      <c r="B475" s="213"/>
      <c r="C475" s="213"/>
      <c r="D475" s="213"/>
      <c r="E475" s="213"/>
      <c r="F475" s="213"/>
      <c r="G475" s="213"/>
      <c r="H475" s="213"/>
      <c r="I475" s="214"/>
    </row>
    <row r="476" spans="2:9" ht="15.75" customHeight="1" x14ac:dyDescent="0.3">
      <c r="B476" s="213"/>
      <c r="C476" s="213"/>
      <c r="D476" s="213"/>
      <c r="E476" s="213"/>
      <c r="F476" s="213"/>
      <c r="G476" s="213"/>
      <c r="H476" s="213"/>
      <c r="I476" s="214"/>
    </row>
    <row r="477" spans="2:9" ht="15.75" customHeight="1" x14ac:dyDescent="0.3">
      <c r="B477" s="213"/>
      <c r="C477" s="213"/>
      <c r="D477" s="213"/>
      <c r="E477" s="213"/>
      <c r="F477" s="213"/>
      <c r="G477" s="213"/>
      <c r="H477" s="213"/>
      <c r="I477" s="214"/>
    </row>
    <row r="478" spans="2:9" ht="15.75" customHeight="1" x14ac:dyDescent="0.3">
      <c r="B478" s="213"/>
      <c r="C478" s="213"/>
      <c r="D478" s="213"/>
      <c r="E478" s="213"/>
      <c r="F478" s="213"/>
      <c r="G478" s="213"/>
      <c r="H478" s="213"/>
      <c r="I478" s="214"/>
    </row>
    <row r="479" spans="2:9" ht="15.75" customHeight="1" x14ac:dyDescent="0.3">
      <c r="B479" s="213"/>
      <c r="C479" s="213"/>
      <c r="D479" s="213"/>
      <c r="E479" s="213"/>
      <c r="F479" s="213"/>
      <c r="G479" s="213"/>
      <c r="H479" s="213"/>
      <c r="I479" s="214"/>
    </row>
    <row r="480" spans="2:9" ht="15.75" customHeight="1" x14ac:dyDescent="0.3">
      <c r="B480" s="213"/>
      <c r="C480" s="213"/>
      <c r="D480" s="213"/>
      <c r="E480" s="213"/>
      <c r="F480" s="213"/>
      <c r="G480" s="213"/>
      <c r="H480" s="213"/>
      <c r="I480" s="214"/>
    </row>
    <row r="481" spans="2:9" ht="15.75" customHeight="1" x14ac:dyDescent="0.3">
      <c r="B481" s="213"/>
      <c r="C481" s="213"/>
      <c r="D481" s="213"/>
      <c r="E481" s="213"/>
      <c r="F481" s="213"/>
      <c r="G481" s="213"/>
      <c r="H481" s="213"/>
      <c r="I481" s="214"/>
    </row>
    <row r="482" spans="2:9" ht="15.75" customHeight="1" x14ac:dyDescent="0.3">
      <c r="B482" s="213"/>
      <c r="C482" s="213"/>
      <c r="D482" s="213"/>
      <c r="E482" s="213"/>
      <c r="F482" s="213"/>
      <c r="G482" s="213"/>
      <c r="H482" s="213"/>
      <c r="I482" s="214"/>
    </row>
    <row r="483" spans="2:9" ht="15.75" customHeight="1" x14ac:dyDescent="0.3">
      <c r="B483" s="213"/>
      <c r="C483" s="213"/>
      <c r="D483" s="213"/>
      <c r="E483" s="213"/>
      <c r="F483" s="213"/>
      <c r="G483" s="213"/>
      <c r="H483" s="213"/>
      <c r="I483" s="214"/>
    </row>
    <row r="484" spans="2:9" ht="15.75" customHeight="1" x14ac:dyDescent="0.3">
      <c r="B484" s="213"/>
      <c r="C484" s="213"/>
      <c r="D484" s="213"/>
      <c r="E484" s="213"/>
      <c r="F484" s="213"/>
      <c r="G484" s="213"/>
      <c r="H484" s="213"/>
      <c r="I484" s="214"/>
    </row>
    <row r="485" spans="2:9" ht="15.75" customHeight="1" x14ac:dyDescent="0.3">
      <c r="B485" s="213"/>
      <c r="C485" s="213"/>
      <c r="D485" s="213"/>
      <c r="E485" s="213"/>
      <c r="F485" s="213"/>
      <c r="G485" s="213"/>
      <c r="H485" s="213"/>
      <c r="I485" s="214"/>
    </row>
    <row r="486" spans="2:9" ht="15.75" customHeight="1" x14ac:dyDescent="0.3">
      <c r="B486" s="213"/>
      <c r="C486" s="213"/>
      <c r="D486" s="213"/>
      <c r="E486" s="213"/>
      <c r="F486" s="213"/>
      <c r="G486" s="213"/>
      <c r="H486" s="213"/>
      <c r="I486" s="214"/>
    </row>
    <row r="487" spans="2:9" ht="15.75" customHeight="1" x14ac:dyDescent="0.3">
      <c r="B487" s="213"/>
      <c r="C487" s="213"/>
      <c r="D487" s="213"/>
      <c r="E487" s="213"/>
      <c r="F487" s="213"/>
      <c r="G487" s="213"/>
      <c r="H487" s="213"/>
      <c r="I487" s="214"/>
    </row>
    <row r="488" spans="2:9" ht="15.75" customHeight="1" x14ac:dyDescent="0.3">
      <c r="B488" s="213"/>
      <c r="C488" s="213"/>
      <c r="D488" s="213"/>
      <c r="E488" s="213"/>
      <c r="F488" s="213"/>
      <c r="G488" s="213"/>
      <c r="H488" s="213"/>
      <c r="I488" s="214"/>
    </row>
    <row r="489" spans="2:9" ht="15.75" customHeight="1" x14ac:dyDescent="0.3">
      <c r="B489" s="213"/>
      <c r="C489" s="213"/>
      <c r="D489" s="213"/>
      <c r="E489" s="213"/>
      <c r="F489" s="213"/>
      <c r="G489" s="213"/>
      <c r="H489" s="213"/>
      <c r="I489" s="214"/>
    </row>
    <row r="490" spans="2:9" ht="15.75" customHeight="1" x14ac:dyDescent="0.3">
      <c r="B490" s="213"/>
      <c r="C490" s="213"/>
      <c r="D490" s="213"/>
      <c r="E490" s="213"/>
      <c r="F490" s="213"/>
      <c r="G490" s="213"/>
      <c r="H490" s="213"/>
      <c r="I490" s="214"/>
    </row>
    <row r="491" spans="2:9" ht="15.75" customHeight="1" x14ac:dyDescent="0.3">
      <c r="B491" s="213"/>
      <c r="C491" s="213"/>
      <c r="D491" s="213"/>
      <c r="E491" s="213"/>
      <c r="F491" s="213"/>
      <c r="G491" s="213"/>
      <c r="H491" s="213"/>
      <c r="I491" s="214"/>
    </row>
    <row r="492" spans="2:9" ht="15.75" customHeight="1" x14ac:dyDescent="0.3">
      <c r="B492" s="213"/>
      <c r="C492" s="213"/>
      <c r="D492" s="213"/>
      <c r="E492" s="213"/>
      <c r="F492" s="213"/>
      <c r="G492" s="213"/>
      <c r="H492" s="213"/>
      <c r="I492" s="214"/>
    </row>
    <row r="493" spans="2:9" ht="15.75" customHeight="1" x14ac:dyDescent="0.3">
      <c r="B493" s="213"/>
      <c r="C493" s="213"/>
      <c r="D493" s="213"/>
      <c r="E493" s="213"/>
      <c r="F493" s="213"/>
      <c r="G493" s="213"/>
      <c r="H493" s="213"/>
      <c r="I493" s="214"/>
    </row>
    <row r="494" spans="2:9" ht="15.75" customHeight="1" x14ac:dyDescent="0.3">
      <c r="B494" s="213"/>
      <c r="C494" s="213"/>
      <c r="D494" s="213"/>
      <c r="E494" s="213"/>
      <c r="F494" s="213"/>
      <c r="G494" s="213"/>
      <c r="H494" s="213"/>
      <c r="I494" s="214"/>
    </row>
    <row r="495" spans="2:9" ht="15.75" customHeight="1" x14ac:dyDescent="0.3">
      <c r="B495" s="213"/>
      <c r="C495" s="213"/>
      <c r="D495" s="213"/>
      <c r="E495" s="213"/>
      <c r="F495" s="213"/>
      <c r="G495" s="213"/>
      <c r="H495" s="213"/>
      <c r="I495" s="214"/>
    </row>
    <row r="496" spans="2:9" ht="15.75" customHeight="1" x14ac:dyDescent="0.3">
      <c r="B496" s="213"/>
      <c r="C496" s="213"/>
      <c r="D496" s="213"/>
      <c r="E496" s="213"/>
      <c r="F496" s="213"/>
      <c r="G496" s="213"/>
      <c r="H496" s="213"/>
      <c r="I496" s="214"/>
    </row>
    <row r="497" spans="2:9" ht="15.75" customHeight="1" x14ac:dyDescent="0.3">
      <c r="B497" s="213"/>
      <c r="C497" s="213"/>
      <c r="D497" s="213"/>
      <c r="E497" s="213"/>
      <c r="F497" s="213"/>
      <c r="G497" s="213"/>
      <c r="H497" s="213"/>
      <c r="I497" s="214"/>
    </row>
    <row r="498" spans="2:9" ht="15.75" customHeight="1" x14ac:dyDescent="0.3">
      <c r="B498" s="213"/>
      <c r="C498" s="213"/>
      <c r="D498" s="213"/>
      <c r="E498" s="213"/>
      <c r="F498" s="213"/>
      <c r="G498" s="213"/>
      <c r="H498" s="213"/>
      <c r="I498" s="214"/>
    </row>
    <row r="499" spans="2:9" ht="15.75" customHeight="1" x14ac:dyDescent="0.3">
      <c r="B499" s="213"/>
      <c r="C499" s="213"/>
      <c r="D499" s="213"/>
      <c r="E499" s="213"/>
      <c r="F499" s="213"/>
      <c r="G499" s="213"/>
      <c r="H499" s="213"/>
      <c r="I499" s="214"/>
    </row>
    <row r="500" spans="2:9" ht="15.75" customHeight="1" x14ac:dyDescent="0.3">
      <c r="B500" s="213"/>
      <c r="C500" s="213"/>
      <c r="D500" s="213"/>
      <c r="E500" s="213"/>
      <c r="F500" s="213"/>
      <c r="G500" s="213"/>
      <c r="H500" s="213"/>
      <c r="I500" s="214"/>
    </row>
    <row r="501" spans="2:9" ht="15.75" customHeight="1" x14ac:dyDescent="0.3">
      <c r="B501" s="213"/>
      <c r="C501" s="213"/>
      <c r="D501" s="213"/>
      <c r="E501" s="213"/>
      <c r="F501" s="213"/>
      <c r="G501" s="213"/>
      <c r="H501" s="213"/>
      <c r="I501" s="214"/>
    </row>
    <row r="502" spans="2:9" ht="15.75" customHeight="1" x14ac:dyDescent="0.3">
      <c r="B502" s="213"/>
      <c r="C502" s="213"/>
      <c r="D502" s="213"/>
      <c r="E502" s="213"/>
      <c r="F502" s="213"/>
      <c r="G502" s="213"/>
      <c r="H502" s="213"/>
      <c r="I502" s="214"/>
    </row>
    <row r="503" spans="2:9" ht="15.75" customHeight="1" x14ac:dyDescent="0.3">
      <c r="B503" s="213"/>
      <c r="C503" s="213"/>
      <c r="D503" s="213"/>
      <c r="E503" s="213"/>
      <c r="F503" s="213"/>
      <c r="G503" s="213"/>
      <c r="H503" s="213"/>
      <c r="I503" s="214"/>
    </row>
    <row r="504" spans="2:9" ht="15.75" customHeight="1" x14ac:dyDescent="0.3">
      <c r="B504" s="213"/>
      <c r="C504" s="213"/>
      <c r="D504" s="213"/>
      <c r="E504" s="213"/>
      <c r="F504" s="213"/>
      <c r="G504" s="213"/>
      <c r="H504" s="213"/>
      <c r="I504" s="214"/>
    </row>
    <row r="505" spans="2:9" ht="15.75" customHeight="1" x14ac:dyDescent="0.3">
      <c r="B505" s="213"/>
      <c r="C505" s="213"/>
      <c r="D505" s="213"/>
      <c r="E505" s="213"/>
      <c r="F505" s="213"/>
      <c r="G505" s="213"/>
      <c r="H505" s="213"/>
      <c r="I505" s="214"/>
    </row>
    <row r="506" spans="2:9" ht="15.75" customHeight="1" x14ac:dyDescent="0.3">
      <c r="B506" s="213"/>
      <c r="C506" s="213"/>
      <c r="D506" s="213"/>
      <c r="E506" s="213"/>
      <c r="F506" s="213"/>
      <c r="G506" s="213"/>
      <c r="H506" s="213"/>
      <c r="I506" s="214"/>
    </row>
    <row r="507" spans="2:9" ht="15.75" customHeight="1" x14ac:dyDescent="0.3">
      <c r="B507" s="213"/>
      <c r="C507" s="213"/>
      <c r="D507" s="213"/>
      <c r="E507" s="213"/>
      <c r="F507" s="213"/>
      <c r="G507" s="213"/>
      <c r="H507" s="213"/>
      <c r="I507" s="214"/>
    </row>
    <row r="508" spans="2:9" ht="15.75" customHeight="1" x14ac:dyDescent="0.3">
      <c r="B508" s="213"/>
      <c r="C508" s="213"/>
      <c r="D508" s="213"/>
      <c r="E508" s="213"/>
      <c r="F508" s="213"/>
      <c r="G508" s="213"/>
      <c r="H508" s="213"/>
      <c r="I508" s="214"/>
    </row>
    <row r="509" spans="2:9" ht="15.75" customHeight="1" x14ac:dyDescent="0.3">
      <c r="B509" s="213"/>
      <c r="C509" s="213"/>
      <c r="D509" s="213"/>
      <c r="E509" s="213"/>
      <c r="F509" s="213"/>
      <c r="G509" s="213"/>
      <c r="H509" s="213"/>
      <c r="I509" s="214"/>
    </row>
    <row r="510" spans="2:9" ht="15.75" customHeight="1" x14ac:dyDescent="0.3">
      <c r="B510" s="213"/>
      <c r="C510" s="213"/>
      <c r="D510" s="213"/>
      <c r="E510" s="213"/>
      <c r="F510" s="213"/>
      <c r="G510" s="213"/>
      <c r="H510" s="213"/>
      <c r="I510" s="214"/>
    </row>
    <row r="511" spans="2:9" ht="15.75" customHeight="1" x14ac:dyDescent="0.3">
      <c r="B511" s="213"/>
      <c r="C511" s="213"/>
      <c r="D511" s="213"/>
      <c r="E511" s="213"/>
      <c r="F511" s="213"/>
      <c r="G511" s="213"/>
      <c r="H511" s="213"/>
      <c r="I511" s="214"/>
    </row>
    <row r="512" spans="2:9" ht="15.75" customHeight="1" x14ac:dyDescent="0.3">
      <c r="B512" s="213"/>
      <c r="C512" s="213"/>
      <c r="D512" s="213"/>
      <c r="E512" s="213"/>
      <c r="F512" s="213"/>
      <c r="G512" s="213"/>
      <c r="H512" s="213"/>
      <c r="I512" s="214"/>
    </row>
    <row r="513" spans="2:9" ht="15.75" customHeight="1" x14ac:dyDescent="0.3">
      <c r="B513" s="213"/>
      <c r="C513" s="213"/>
      <c r="D513" s="213"/>
      <c r="E513" s="213"/>
      <c r="F513" s="213"/>
      <c r="G513" s="213"/>
      <c r="H513" s="213"/>
      <c r="I513" s="214"/>
    </row>
    <row r="514" spans="2:9" ht="15.75" customHeight="1" x14ac:dyDescent="0.3">
      <c r="B514" s="213"/>
      <c r="C514" s="213"/>
      <c r="D514" s="213"/>
      <c r="E514" s="213"/>
      <c r="F514" s="213"/>
      <c r="G514" s="213"/>
      <c r="H514" s="213"/>
      <c r="I514" s="214"/>
    </row>
    <row r="515" spans="2:9" ht="15.75" customHeight="1" x14ac:dyDescent="0.3">
      <c r="B515" s="213"/>
      <c r="C515" s="213"/>
      <c r="D515" s="213"/>
      <c r="E515" s="213"/>
      <c r="F515" s="213"/>
      <c r="G515" s="213"/>
      <c r="H515" s="213"/>
      <c r="I515" s="214"/>
    </row>
    <row r="516" spans="2:9" ht="15.75" customHeight="1" x14ac:dyDescent="0.3">
      <c r="B516" s="213"/>
      <c r="C516" s="213"/>
      <c r="D516" s="213"/>
      <c r="E516" s="213"/>
      <c r="F516" s="213"/>
      <c r="G516" s="213"/>
      <c r="H516" s="213"/>
      <c r="I516" s="214"/>
    </row>
    <row r="517" spans="2:9" ht="15.75" customHeight="1" x14ac:dyDescent="0.3">
      <c r="B517" s="213"/>
      <c r="C517" s="213"/>
      <c r="D517" s="213"/>
      <c r="E517" s="213"/>
      <c r="F517" s="213"/>
      <c r="G517" s="213"/>
      <c r="H517" s="213"/>
      <c r="I517" s="214"/>
    </row>
    <row r="518" spans="2:9" ht="15.75" customHeight="1" x14ac:dyDescent="0.3">
      <c r="B518" s="213"/>
      <c r="C518" s="213"/>
      <c r="D518" s="213"/>
      <c r="E518" s="213"/>
      <c r="F518" s="213"/>
      <c r="G518" s="213"/>
      <c r="H518" s="213"/>
      <c r="I518" s="214"/>
    </row>
    <row r="519" spans="2:9" ht="15.75" customHeight="1" x14ac:dyDescent="0.3">
      <c r="B519" s="213"/>
      <c r="C519" s="213"/>
      <c r="D519" s="213"/>
      <c r="E519" s="213"/>
      <c r="F519" s="213"/>
      <c r="G519" s="213"/>
      <c r="H519" s="213"/>
      <c r="I519" s="214"/>
    </row>
    <row r="520" spans="2:9" ht="15.75" customHeight="1" x14ac:dyDescent="0.3">
      <c r="B520" s="213"/>
      <c r="C520" s="213"/>
      <c r="D520" s="213"/>
      <c r="E520" s="213"/>
      <c r="F520" s="213"/>
      <c r="G520" s="213"/>
      <c r="H520" s="213"/>
      <c r="I520" s="214"/>
    </row>
    <row r="521" spans="2:9" ht="15.75" customHeight="1" x14ac:dyDescent="0.3">
      <c r="B521" s="213"/>
      <c r="C521" s="213"/>
      <c r="D521" s="213"/>
      <c r="E521" s="213"/>
      <c r="F521" s="213"/>
      <c r="G521" s="213"/>
      <c r="H521" s="213"/>
      <c r="I521" s="214"/>
    </row>
    <row r="522" spans="2:9" ht="15.75" customHeight="1" x14ac:dyDescent="0.3">
      <c r="B522" s="213"/>
      <c r="C522" s="213"/>
      <c r="D522" s="213"/>
      <c r="E522" s="213"/>
      <c r="F522" s="213"/>
      <c r="G522" s="213"/>
      <c r="H522" s="213"/>
      <c r="I522" s="214"/>
    </row>
    <row r="523" spans="2:9" ht="15.75" customHeight="1" x14ac:dyDescent="0.3">
      <c r="B523" s="213"/>
      <c r="C523" s="213"/>
      <c r="D523" s="213"/>
      <c r="E523" s="213"/>
      <c r="F523" s="213"/>
      <c r="G523" s="213"/>
      <c r="H523" s="213"/>
      <c r="I523" s="214"/>
    </row>
    <row r="524" spans="2:9" ht="15.75" customHeight="1" x14ac:dyDescent="0.3">
      <c r="B524" s="213"/>
      <c r="C524" s="213"/>
      <c r="D524" s="213"/>
      <c r="E524" s="213"/>
      <c r="F524" s="213"/>
      <c r="G524" s="213"/>
      <c r="H524" s="213"/>
      <c r="I524" s="214"/>
    </row>
    <row r="525" spans="2:9" ht="15.75" customHeight="1" x14ac:dyDescent="0.3">
      <c r="B525" s="213"/>
      <c r="C525" s="213"/>
      <c r="D525" s="213"/>
      <c r="E525" s="213"/>
      <c r="F525" s="213"/>
      <c r="G525" s="213"/>
      <c r="H525" s="213"/>
      <c r="I525" s="214"/>
    </row>
    <row r="526" spans="2:9" ht="15.75" customHeight="1" x14ac:dyDescent="0.3">
      <c r="B526" s="213"/>
      <c r="C526" s="213"/>
      <c r="D526" s="213"/>
      <c r="E526" s="213"/>
      <c r="F526" s="213"/>
      <c r="G526" s="213"/>
      <c r="H526" s="213"/>
      <c r="I526" s="214"/>
    </row>
    <row r="527" spans="2:9" ht="15.75" customHeight="1" x14ac:dyDescent="0.3">
      <c r="B527" s="213"/>
      <c r="C527" s="213"/>
      <c r="D527" s="213"/>
      <c r="E527" s="213"/>
      <c r="F527" s="213"/>
      <c r="G527" s="213"/>
      <c r="H527" s="213"/>
      <c r="I527" s="214"/>
    </row>
    <row r="528" spans="2:9" ht="15.75" customHeight="1" x14ac:dyDescent="0.3">
      <c r="B528" s="213"/>
      <c r="C528" s="213"/>
      <c r="D528" s="213"/>
      <c r="E528" s="213"/>
      <c r="F528" s="213"/>
      <c r="G528" s="213"/>
      <c r="H528" s="213"/>
      <c r="I528" s="214"/>
    </row>
    <row r="529" spans="2:9" ht="15.75" customHeight="1" x14ac:dyDescent="0.3">
      <c r="B529" s="213"/>
      <c r="C529" s="213"/>
      <c r="D529" s="213"/>
      <c r="E529" s="213"/>
      <c r="F529" s="213"/>
      <c r="G529" s="213"/>
      <c r="H529" s="213"/>
      <c r="I529" s="214"/>
    </row>
    <row r="530" spans="2:9" ht="15.75" customHeight="1" x14ac:dyDescent="0.3">
      <c r="B530" s="213"/>
      <c r="C530" s="213"/>
      <c r="D530" s="213"/>
      <c r="E530" s="213"/>
      <c r="F530" s="213"/>
      <c r="G530" s="213"/>
      <c r="H530" s="213"/>
      <c r="I530" s="214"/>
    </row>
    <row r="531" spans="2:9" ht="15.75" customHeight="1" x14ac:dyDescent="0.3">
      <c r="B531" s="213"/>
      <c r="C531" s="213"/>
      <c r="D531" s="213"/>
      <c r="E531" s="213"/>
      <c r="F531" s="213"/>
      <c r="G531" s="213"/>
      <c r="H531" s="213"/>
      <c r="I531" s="214"/>
    </row>
    <row r="532" spans="2:9" ht="15.75" customHeight="1" x14ac:dyDescent="0.3">
      <c r="B532" s="213"/>
      <c r="C532" s="213"/>
      <c r="D532" s="213"/>
      <c r="E532" s="213"/>
      <c r="F532" s="213"/>
      <c r="G532" s="213"/>
      <c r="H532" s="213"/>
      <c r="I532" s="214"/>
    </row>
    <row r="533" spans="2:9" ht="15.75" customHeight="1" x14ac:dyDescent="0.3">
      <c r="B533" s="213"/>
      <c r="C533" s="213"/>
      <c r="D533" s="213"/>
      <c r="E533" s="213"/>
      <c r="F533" s="213"/>
      <c r="G533" s="213"/>
      <c r="H533" s="213"/>
      <c r="I533" s="214"/>
    </row>
    <row r="534" spans="2:9" ht="15.75" customHeight="1" x14ac:dyDescent="0.3">
      <c r="B534" s="213"/>
      <c r="C534" s="213"/>
      <c r="D534" s="213"/>
      <c r="E534" s="213"/>
      <c r="F534" s="213"/>
      <c r="G534" s="213"/>
      <c r="H534" s="213"/>
      <c r="I534" s="214"/>
    </row>
    <row r="535" spans="2:9" ht="15.75" customHeight="1" x14ac:dyDescent="0.3">
      <c r="B535" s="213"/>
      <c r="C535" s="213"/>
      <c r="D535" s="213"/>
      <c r="E535" s="213"/>
      <c r="F535" s="213"/>
      <c r="G535" s="213"/>
      <c r="H535" s="213"/>
      <c r="I535" s="214"/>
    </row>
    <row r="536" spans="2:9" ht="15.75" customHeight="1" x14ac:dyDescent="0.3">
      <c r="B536" s="213"/>
      <c r="C536" s="213"/>
      <c r="D536" s="213"/>
      <c r="E536" s="213"/>
      <c r="F536" s="213"/>
      <c r="G536" s="213"/>
      <c r="H536" s="213"/>
      <c r="I536" s="214"/>
    </row>
    <row r="537" spans="2:9" ht="15.75" customHeight="1" x14ac:dyDescent="0.3">
      <c r="B537" s="213"/>
      <c r="C537" s="213"/>
      <c r="D537" s="213"/>
      <c r="E537" s="213"/>
      <c r="F537" s="213"/>
      <c r="G537" s="213"/>
      <c r="H537" s="213"/>
      <c r="I537" s="214"/>
    </row>
    <row r="538" spans="2:9" ht="15.75" customHeight="1" x14ac:dyDescent="0.3">
      <c r="B538" s="213"/>
      <c r="C538" s="213"/>
      <c r="D538" s="213"/>
      <c r="E538" s="213"/>
      <c r="F538" s="213"/>
      <c r="G538" s="213"/>
      <c r="H538" s="213"/>
      <c r="I538" s="214"/>
    </row>
    <row r="539" spans="2:9" ht="15.75" customHeight="1" x14ac:dyDescent="0.3">
      <c r="B539" s="213"/>
      <c r="C539" s="213"/>
      <c r="D539" s="213"/>
      <c r="E539" s="213"/>
      <c r="F539" s="213"/>
      <c r="G539" s="213"/>
      <c r="H539" s="213"/>
      <c r="I539" s="214"/>
    </row>
    <row r="540" spans="2:9" ht="15.75" customHeight="1" x14ac:dyDescent="0.3">
      <c r="B540" s="213"/>
      <c r="C540" s="213"/>
      <c r="D540" s="213"/>
      <c r="E540" s="213"/>
      <c r="F540" s="213"/>
      <c r="G540" s="213"/>
      <c r="H540" s="213"/>
      <c r="I540" s="214"/>
    </row>
    <row r="541" spans="2:9" ht="15.75" customHeight="1" x14ac:dyDescent="0.3">
      <c r="B541" s="213"/>
      <c r="C541" s="213"/>
      <c r="D541" s="213"/>
      <c r="E541" s="213"/>
      <c r="F541" s="213"/>
      <c r="G541" s="213"/>
      <c r="H541" s="213"/>
      <c r="I541" s="214"/>
    </row>
    <row r="542" spans="2:9" ht="15.75" customHeight="1" x14ac:dyDescent="0.3">
      <c r="B542" s="213"/>
      <c r="C542" s="213"/>
      <c r="D542" s="213"/>
      <c r="E542" s="213"/>
      <c r="F542" s="213"/>
      <c r="G542" s="213"/>
      <c r="H542" s="213"/>
      <c r="I542" s="214"/>
    </row>
    <row r="543" spans="2:9" ht="15.75" customHeight="1" x14ac:dyDescent="0.3">
      <c r="B543" s="213"/>
      <c r="C543" s="213"/>
      <c r="D543" s="213"/>
      <c r="E543" s="213"/>
      <c r="F543" s="213"/>
      <c r="G543" s="213"/>
      <c r="H543" s="213"/>
      <c r="I543" s="214"/>
    </row>
    <row r="544" spans="2:9" ht="15.75" customHeight="1" x14ac:dyDescent="0.3">
      <c r="B544" s="213"/>
      <c r="C544" s="213"/>
      <c r="D544" s="213"/>
      <c r="E544" s="213"/>
      <c r="F544" s="213"/>
      <c r="G544" s="213"/>
      <c r="H544" s="213"/>
      <c r="I544" s="214"/>
    </row>
    <row r="545" spans="2:9" ht="15.75" customHeight="1" x14ac:dyDescent="0.3">
      <c r="B545" s="213"/>
      <c r="C545" s="213"/>
      <c r="D545" s="213"/>
      <c r="E545" s="213"/>
      <c r="F545" s="213"/>
      <c r="G545" s="213"/>
      <c r="H545" s="213"/>
      <c r="I545" s="214"/>
    </row>
    <row r="546" spans="2:9" ht="15.75" customHeight="1" x14ac:dyDescent="0.3">
      <c r="B546" s="213"/>
      <c r="C546" s="213"/>
      <c r="D546" s="213"/>
      <c r="E546" s="213"/>
      <c r="F546" s="213"/>
      <c r="G546" s="213"/>
      <c r="H546" s="213"/>
      <c r="I546" s="214"/>
    </row>
    <row r="547" spans="2:9" ht="15.75" customHeight="1" x14ac:dyDescent="0.3">
      <c r="B547" s="213"/>
      <c r="C547" s="213"/>
      <c r="D547" s="213"/>
      <c r="E547" s="213"/>
      <c r="F547" s="213"/>
      <c r="G547" s="213"/>
      <c r="H547" s="213"/>
      <c r="I547" s="214"/>
    </row>
    <row r="548" spans="2:9" ht="15.75" customHeight="1" x14ac:dyDescent="0.3">
      <c r="B548" s="213"/>
      <c r="C548" s="213"/>
      <c r="D548" s="213"/>
      <c r="E548" s="213"/>
      <c r="F548" s="213"/>
      <c r="G548" s="213"/>
      <c r="H548" s="213"/>
      <c r="I548" s="214"/>
    </row>
    <row r="549" spans="2:9" ht="15.75" customHeight="1" x14ac:dyDescent="0.3">
      <c r="B549" s="213"/>
      <c r="C549" s="213"/>
      <c r="D549" s="213"/>
      <c r="E549" s="213"/>
      <c r="F549" s="213"/>
      <c r="G549" s="213"/>
      <c r="H549" s="213"/>
      <c r="I549" s="214"/>
    </row>
    <row r="550" spans="2:9" ht="15.75" customHeight="1" x14ac:dyDescent="0.3">
      <c r="B550" s="213"/>
      <c r="C550" s="213"/>
      <c r="D550" s="213"/>
      <c r="E550" s="213"/>
      <c r="F550" s="213"/>
      <c r="G550" s="213"/>
      <c r="H550" s="213"/>
      <c r="I550" s="214"/>
    </row>
    <row r="551" spans="2:9" ht="15.75" customHeight="1" x14ac:dyDescent="0.3">
      <c r="B551" s="213"/>
      <c r="C551" s="213"/>
      <c r="D551" s="213"/>
      <c r="E551" s="213"/>
      <c r="F551" s="213"/>
      <c r="G551" s="213"/>
      <c r="H551" s="213"/>
      <c r="I551" s="214"/>
    </row>
    <row r="552" spans="2:9" ht="15.75" customHeight="1" x14ac:dyDescent="0.3">
      <c r="B552" s="213"/>
      <c r="C552" s="213"/>
      <c r="D552" s="213"/>
      <c r="E552" s="213"/>
      <c r="F552" s="213"/>
      <c r="G552" s="213"/>
      <c r="H552" s="213"/>
      <c r="I552" s="214"/>
    </row>
    <row r="553" spans="2:9" ht="15.75" customHeight="1" x14ac:dyDescent="0.3">
      <c r="B553" s="213"/>
      <c r="C553" s="213"/>
      <c r="D553" s="213"/>
      <c r="E553" s="213"/>
      <c r="F553" s="213"/>
      <c r="G553" s="213"/>
      <c r="H553" s="213"/>
      <c r="I553" s="214"/>
    </row>
    <row r="554" spans="2:9" ht="15.75" customHeight="1" x14ac:dyDescent="0.3">
      <c r="B554" s="213"/>
      <c r="C554" s="213"/>
      <c r="D554" s="213"/>
      <c r="E554" s="213"/>
      <c r="F554" s="213"/>
      <c r="G554" s="213"/>
      <c r="H554" s="213"/>
      <c r="I554" s="214"/>
    </row>
    <row r="555" spans="2:9" ht="15.75" customHeight="1" x14ac:dyDescent="0.3">
      <c r="B555" s="213"/>
      <c r="C555" s="213"/>
      <c r="D555" s="213"/>
      <c r="E555" s="213"/>
      <c r="F555" s="213"/>
      <c r="G555" s="213"/>
      <c r="H555" s="213"/>
      <c r="I555" s="214"/>
    </row>
    <row r="556" spans="2:9" ht="15.75" customHeight="1" x14ac:dyDescent="0.3">
      <c r="B556" s="213"/>
      <c r="C556" s="213"/>
      <c r="D556" s="213"/>
      <c r="E556" s="213"/>
      <c r="F556" s="213"/>
      <c r="G556" s="213"/>
      <c r="H556" s="213"/>
      <c r="I556" s="214"/>
    </row>
    <row r="557" spans="2:9" ht="15.75" customHeight="1" x14ac:dyDescent="0.3">
      <c r="B557" s="213"/>
      <c r="C557" s="213"/>
      <c r="D557" s="213"/>
      <c r="E557" s="213"/>
      <c r="F557" s="213"/>
      <c r="G557" s="213"/>
      <c r="H557" s="213"/>
      <c r="I557" s="214"/>
    </row>
    <row r="558" spans="2:9" ht="15.75" customHeight="1" x14ac:dyDescent="0.3">
      <c r="B558" s="213"/>
      <c r="C558" s="213"/>
      <c r="D558" s="213"/>
      <c r="E558" s="213"/>
      <c r="F558" s="213"/>
      <c r="G558" s="213"/>
      <c r="H558" s="213"/>
      <c r="I558" s="214"/>
    </row>
    <row r="559" spans="2:9" ht="15.75" customHeight="1" x14ac:dyDescent="0.3">
      <c r="B559" s="213"/>
      <c r="C559" s="213"/>
      <c r="D559" s="213"/>
      <c r="E559" s="213"/>
      <c r="F559" s="213"/>
      <c r="G559" s="213"/>
      <c r="H559" s="213"/>
      <c r="I559" s="214"/>
    </row>
    <row r="560" spans="2:9" ht="15.75" customHeight="1" x14ac:dyDescent="0.3">
      <c r="B560" s="213"/>
      <c r="C560" s="213"/>
      <c r="D560" s="213"/>
      <c r="E560" s="213"/>
      <c r="F560" s="213"/>
      <c r="G560" s="213"/>
      <c r="H560" s="213"/>
      <c r="I560" s="214"/>
    </row>
    <row r="561" spans="2:9" ht="15.75" customHeight="1" x14ac:dyDescent="0.3">
      <c r="B561" s="213"/>
      <c r="C561" s="213"/>
      <c r="D561" s="213"/>
      <c r="E561" s="213"/>
      <c r="F561" s="213"/>
      <c r="G561" s="213"/>
      <c r="H561" s="213"/>
      <c r="I561" s="214"/>
    </row>
    <row r="562" spans="2:9" ht="15.75" customHeight="1" x14ac:dyDescent="0.3">
      <c r="B562" s="213"/>
      <c r="C562" s="213"/>
      <c r="D562" s="213"/>
      <c r="E562" s="213"/>
      <c r="F562" s="213"/>
      <c r="G562" s="213"/>
      <c r="H562" s="213"/>
      <c r="I562" s="214"/>
    </row>
    <row r="563" spans="2:9" ht="15.75" customHeight="1" x14ac:dyDescent="0.3">
      <c r="B563" s="213"/>
      <c r="C563" s="213"/>
      <c r="D563" s="213"/>
      <c r="E563" s="213"/>
      <c r="F563" s="213"/>
      <c r="G563" s="213"/>
      <c r="H563" s="213"/>
      <c r="I563" s="214"/>
    </row>
    <row r="564" spans="2:9" ht="15.75" customHeight="1" x14ac:dyDescent="0.3">
      <c r="B564" s="213"/>
      <c r="C564" s="213"/>
      <c r="D564" s="213"/>
      <c r="E564" s="213"/>
      <c r="F564" s="213"/>
      <c r="G564" s="213"/>
      <c r="H564" s="213"/>
      <c r="I564" s="214"/>
    </row>
    <row r="565" spans="2:9" ht="15.75" customHeight="1" x14ac:dyDescent="0.3">
      <c r="B565" s="213"/>
      <c r="C565" s="213"/>
      <c r="D565" s="213"/>
      <c r="E565" s="213"/>
      <c r="F565" s="213"/>
      <c r="G565" s="213"/>
      <c r="H565" s="213"/>
      <c r="I565" s="214"/>
    </row>
    <row r="566" spans="2:9" ht="15.75" customHeight="1" x14ac:dyDescent="0.3">
      <c r="B566" s="213"/>
      <c r="C566" s="213"/>
      <c r="D566" s="213"/>
      <c r="E566" s="213"/>
      <c r="F566" s="213"/>
      <c r="G566" s="213"/>
      <c r="H566" s="213"/>
      <c r="I566" s="214"/>
    </row>
    <row r="567" spans="2:9" ht="15.75" customHeight="1" x14ac:dyDescent="0.3">
      <c r="B567" s="213"/>
      <c r="C567" s="213"/>
      <c r="D567" s="213"/>
      <c r="E567" s="213"/>
      <c r="F567" s="213"/>
      <c r="G567" s="213"/>
      <c r="H567" s="213"/>
      <c r="I567" s="214"/>
    </row>
    <row r="568" spans="2:9" ht="15.75" customHeight="1" x14ac:dyDescent="0.3">
      <c r="B568" s="213"/>
      <c r="C568" s="213"/>
      <c r="D568" s="213"/>
      <c r="E568" s="213"/>
      <c r="F568" s="213"/>
      <c r="G568" s="213"/>
      <c r="H568" s="213"/>
      <c r="I568" s="214"/>
    </row>
    <row r="569" spans="2:9" ht="15.75" customHeight="1" x14ac:dyDescent="0.3">
      <c r="B569" s="213"/>
      <c r="C569" s="213"/>
      <c r="D569" s="213"/>
      <c r="E569" s="213"/>
      <c r="F569" s="213"/>
      <c r="G569" s="213"/>
      <c r="H569" s="213"/>
      <c r="I569" s="214"/>
    </row>
    <row r="570" spans="2:9" ht="15.75" customHeight="1" x14ac:dyDescent="0.3">
      <c r="B570" s="213"/>
      <c r="C570" s="213"/>
      <c r="D570" s="213"/>
      <c r="E570" s="213"/>
      <c r="F570" s="213"/>
      <c r="G570" s="213"/>
      <c r="H570" s="213"/>
      <c r="I570" s="214"/>
    </row>
    <row r="571" spans="2:9" ht="15.75" customHeight="1" x14ac:dyDescent="0.3">
      <c r="B571" s="213"/>
      <c r="C571" s="213"/>
      <c r="D571" s="213"/>
      <c r="E571" s="213"/>
      <c r="F571" s="213"/>
      <c r="G571" s="213"/>
      <c r="H571" s="213"/>
      <c r="I571" s="214"/>
    </row>
    <row r="572" spans="2:9" ht="15.75" customHeight="1" x14ac:dyDescent="0.3">
      <c r="B572" s="213"/>
      <c r="C572" s="213"/>
      <c r="D572" s="213"/>
      <c r="E572" s="213"/>
      <c r="F572" s="213"/>
      <c r="G572" s="213"/>
      <c r="H572" s="213"/>
      <c r="I572" s="214"/>
    </row>
    <row r="573" spans="2:9" ht="15.75" customHeight="1" x14ac:dyDescent="0.3">
      <c r="B573" s="213"/>
      <c r="C573" s="213"/>
      <c r="D573" s="213"/>
      <c r="E573" s="213"/>
      <c r="F573" s="213"/>
      <c r="G573" s="213"/>
      <c r="H573" s="213"/>
      <c r="I573" s="214"/>
    </row>
    <row r="574" spans="2:9" ht="15.75" customHeight="1" x14ac:dyDescent="0.3">
      <c r="B574" s="213"/>
      <c r="C574" s="213"/>
      <c r="D574" s="213"/>
      <c r="E574" s="213"/>
      <c r="F574" s="213"/>
      <c r="G574" s="213"/>
      <c r="H574" s="213"/>
      <c r="I574" s="214"/>
    </row>
    <row r="575" spans="2:9" ht="15.75" customHeight="1" x14ac:dyDescent="0.3">
      <c r="B575" s="213"/>
      <c r="C575" s="213"/>
      <c r="D575" s="213"/>
      <c r="E575" s="213"/>
      <c r="F575" s="213"/>
      <c r="G575" s="213"/>
      <c r="H575" s="213"/>
      <c r="I575" s="214"/>
    </row>
    <row r="576" spans="2:9" ht="15.75" customHeight="1" x14ac:dyDescent="0.3">
      <c r="B576" s="213"/>
      <c r="C576" s="213"/>
      <c r="D576" s="213"/>
      <c r="E576" s="213"/>
      <c r="F576" s="213"/>
      <c r="G576" s="213"/>
      <c r="H576" s="213"/>
      <c r="I576" s="214"/>
    </row>
    <row r="577" spans="2:9" ht="15.75" customHeight="1" x14ac:dyDescent="0.3">
      <c r="B577" s="213"/>
      <c r="C577" s="213"/>
      <c r="D577" s="213"/>
      <c r="E577" s="213"/>
      <c r="F577" s="213"/>
      <c r="G577" s="213"/>
      <c r="H577" s="213"/>
      <c r="I577" s="214"/>
    </row>
    <row r="578" spans="2:9" ht="15.75" customHeight="1" x14ac:dyDescent="0.3">
      <c r="B578" s="213"/>
      <c r="C578" s="213"/>
      <c r="D578" s="213"/>
      <c r="E578" s="213"/>
      <c r="F578" s="213"/>
      <c r="G578" s="213"/>
      <c r="H578" s="213"/>
      <c r="I578" s="214"/>
    </row>
    <row r="579" spans="2:9" ht="15.75" customHeight="1" x14ac:dyDescent="0.3">
      <c r="B579" s="213"/>
      <c r="C579" s="213"/>
      <c r="D579" s="213"/>
      <c r="E579" s="213"/>
      <c r="F579" s="213"/>
      <c r="G579" s="213"/>
      <c r="H579" s="213"/>
      <c r="I579" s="214"/>
    </row>
    <row r="580" spans="2:9" ht="15.75" customHeight="1" x14ac:dyDescent="0.3">
      <c r="B580" s="213"/>
      <c r="C580" s="213"/>
      <c r="D580" s="213"/>
      <c r="E580" s="213"/>
      <c r="F580" s="213"/>
      <c r="G580" s="213"/>
      <c r="H580" s="213"/>
      <c r="I580" s="214"/>
    </row>
    <row r="581" spans="2:9" ht="15.75" customHeight="1" x14ac:dyDescent="0.3">
      <c r="B581" s="213"/>
      <c r="C581" s="213"/>
      <c r="D581" s="213"/>
      <c r="E581" s="213"/>
      <c r="F581" s="213"/>
      <c r="G581" s="213"/>
      <c r="H581" s="213"/>
      <c r="I581" s="214"/>
    </row>
    <row r="582" spans="2:9" ht="15.75" customHeight="1" x14ac:dyDescent="0.3">
      <c r="B582" s="213"/>
      <c r="C582" s="213"/>
      <c r="D582" s="213"/>
      <c r="E582" s="213"/>
      <c r="F582" s="213"/>
      <c r="G582" s="213"/>
      <c r="H582" s="213"/>
      <c r="I582" s="214"/>
    </row>
    <row r="583" spans="2:9" ht="15.75" customHeight="1" x14ac:dyDescent="0.3">
      <c r="B583" s="213"/>
      <c r="C583" s="213"/>
      <c r="D583" s="213"/>
      <c r="E583" s="213"/>
      <c r="F583" s="213"/>
      <c r="G583" s="213"/>
      <c r="H583" s="213"/>
      <c r="I583" s="214"/>
    </row>
    <row r="584" spans="2:9" ht="15.75" customHeight="1" x14ac:dyDescent="0.3">
      <c r="B584" s="213"/>
      <c r="C584" s="213"/>
      <c r="D584" s="213"/>
      <c r="E584" s="213"/>
      <c r="F584" s="213"/>
      <c r="G584" s="213"/>
      <c r="H584" s="213"/>
      <c r="I584" s="214"/>
    </row>
    <row r="585" spans="2:9" ht="15.75" customHeight="1" x14ac:dyDescent="0.3">
      <c r="B585" s="213"/>
      <c r="C585" s="213"/>
      <c r="D585" s="213"/>
      <c r="E585" s="213"/>
      <c r="F585" s="213"/>
      <c r="G585" s="213"/>
      <c r="H585" s="213"/>
      <c r="I585" s="214"/>
    </row>
    <row r="586" spans="2:9" ht="15.75" customHeight="1" x14ac:dyDescent="0.3">
      <c r="B586" s="213"/>
      <c r="C586" s="213"/>
      <c r="D586" s="213"/>
      <c r="E586" s="213"/>
      <c r="F586" s="213"/>
      <c r="G586" s="213"/>
      <c r="H586" s="213"/>
      <c r="I586" s="214"/>
    </row>
    <row r="587" spans="2:9" ht="15.75" customHeight="1" x14ac:dyDescent="0.3">
      <c r="B587" s="213"/>
      <c r="C587" s="213"/>
      <c r="D587" s="213"/>
      <c r="E587" s="213"/>
      <c r="F587" s="213"/>
      <c r="G587" s="213"/>
      <c r="H587" s="213"/>
      <c r="I587" s="214"/>
    </row>
    <row r="588" spans="2:9" ht="15.75" customHeight="1" x14ac:dyDescent="0.3">
      <c r="B588" s="213"/>
      <c r="C588" s="213"/>
      <c r="D588" s="213"/>
      <c r="E588" s="213"/>
      <c r="F588" s="213"/>
      <c r="G588" s="213"/>
      <c r="H588" s="213"/>
      <c r="I588" s="214"/>
    </row>
    <row r="589" spans="2:9" ht="15.75" customHeight="1" x14ac:dyDescent="0.3">
      <c r="B589" s="213"/>
      <c r="C589" s="213"/>
      <c r="D589" s="213"/>
      <c r="E589" s="213"/>
      <c r="F589" s="213"/>
      <c r="G589" s="213"/>
      <c r="H589" s="213"/>
      <c r="I589" s="214"/>
    </row>
    <row r="590" spans="2:9" ht="15.75" customHeight="1" x14ac:dyDescent="0.3">
      <c r="B590" s="213"/>
      <c r="C590" s="213"/>
      <c r="D590" s="213"/>
      <c r="E590" s="213"/>
      <c r="F590" s="213"/>
      <c r="G590" s="213"/>
      <c r="H590" s="213"/>
      <c r="I590" s="214"/>
    </row>
    <row r="591" spans="2:9" ht="15.75" customHeight="1" x14ac:dyDescent="0.3">
      <c r="B591" s="213"/>
      <c r="C591" s="213"/>
      <c r="D591" s="213"/>
      <c r="E591" s="213"/>
      <c r="F591" s="213"/>
      <c r="G591" s="213"/>
      <c r="H591" s="213"/>
      <c r="I591" s="214"/>
    </row>
    <row r="592" spans="2:9" ht="15.75" customHeight="1" x14ac:dyDescent="0.3">
      <c r="B592" s="213"/>
      <c r="C592" s="213"/>
      <c r="D592" s="213"/>
      <c r="E592" s="213"/>
      <c r="F592" s="213"/>
      <c r="G592" s="213"/>
      <c r="H592" s="213"/>
      <c r="I592" s="214"/>
    </row>
    <row r="593" spans="2:9" ht="15.75" customHeight="1" x14ac:dyDescent="0.3">
      <c r="B593" s="213"/>
      <c r="C593" s="213"/>
      <c r="D593" s="213"/>
      <c r="E593" s="213"/>
      <c r="F593" s="213"/>
      <c r="G593" s="213"/>
      <c r="H593" s="213"/>
      <c r="I593" s="214"/>
    </row>
    <row r="594" spans="2:9" ht="15.75" customHeight="1" x14ac:dyDescent="0.3">
      <c r="B594" s="213"/>
      <c r="C594" s="213"/>
      <c r="D594" s="213"/>
      <c r="E594" s="213"/>
      <c r="F594" s="213"/>
      <c r="G594" s="213"/>
      <c r="H594" s="213"/>
      <c r="I594" s="214"/>
    </row>
    <row r="595" spans="2:9" ht="15.75" customHeight="1" x14ac:dyDescent="0.3">
      <c r="B595" s="213"/>
      <c r="C595" s="213"/>
      <c r="D595" s="213"/>
      <c r="E595" s="213"/>
      <c r="F595" s="213"/>
      <c r="G595" s="213"/>
      <c r="H595" s="213"/>
      <c r="I595" s="214"/>
    </row>
    <row r="596" spans="2:9" ht="15.75" customHeight="1" x14ac:dyDescent="0.3">
      <c r="B596" s="213"/>
      <c r="C596" s="213"/>
      <c r="D596" s="213"/>
      <c r="E596" s="213"/>
      <c r="F596" s="213"/>
      <c r="G596" s="213"/>
      <c r="H596" s="213"/>
      <c r="I596" s="214"/>
    </row>
    <row r="597" spans="2:9" ht="15.75" customHeight="1" x14ac:dyDescent="0.3">
      <c r="B597" s="213"/>
      <c r="C597" s="213"/>
      <c r="D597" s="213"/>
      <c r="E597" s="213"/>
      <c r="F597" s="213"/>
      <c r="G597" s="213"/>
      <c r="H597" s="213"/>
      <c r="I597" s="214"/>
    </row>
    <row r="598" spans="2:9" ht="15.75" customHeight="1" x14ac:dyDescent="0.3">
      <c r="B598" s="213"/>
      <c r="C598" s="213"/>
      <c r="D598" s="213"/>
      <c r="E598" s="213"/>
      <c r="F598" s="213"/>
      <c r="G598" s="213"/>
      <c r="H598" s="213"/>
      <c r="I598" s="214"/>
    </row>
    <row r="599" spans="2:9" ht="15.75" customHeight="1" x14ac:dyDescent="0.3">
      <c r="B599" s="213"/>
      <c r="C599" s="213"/>
      <c r="D599" s="213"/>
      <c r="E599" s="213"/>
      <c r="F599" s="213"/>
      <c r="G599" s="213"/>
      <c r="H599" s="213"/>
      <c r="I599" s="214"/>
    </row>
    <row r="600" spans="2:9" ht="15.75" customHeight="1" x14ac:dyDescent="0.3">
      <c r="B600" s="213"/>
      <c r="C600" s="213"/>
      <c r="D600" s="213"/>
      <c r="E600" s="213"/>
      <c r="F600" s="213"/>
      <c r="G600" s="213"/>
      <c r="H600" s="213"/>
      <c r="I600" s="214"/>
    </row>
    <row r="601" spans="2:9" ht="15.75" customHeight="1" x14ac:dyDescent="0.3">
      <c r="B601" s="213"/>
      <c r="C601" s="213"/>
      <c r="D601" s="213"/>
      <c r="E601" s="213"/>
      <c r="F601" s="213"/>
      <c r="G601" s="213"/>
      <c r="H601" s="213"/>
      <c r="I601" s="214"/>
    </row>
    <row r="602" spans="2:9" ht="15.75" customHeight="1" x14ac:dyDescent="0.3">
      <c r="B602" s="213"/>
      <c r="C602" s="213"/>
      <c r="D602" s="213"/>
      <c r="E602" s="213"/>
      <c r="F602" s="213"/>
      <c r="G602" s="213"/>
      <c r="H602" s="213"/>
      <c r="I602" s="214"/>
    </row>
    <row r="603" spans="2:9" ht="15.75" customHeight="1" x14ac:dyDescent="0.3">
      <c r="B603" s="213"/>
      <c r="C603" s="213"/>
      <c r="D603" s="213"/>
      <c r="E603" s="213"/>
      <c r="F603" s="213"/>
      <c r="G603" s="213"/>
      <c r="H603" s="213"/>
      <c r="I603" s="214"/>
    </row>
    <row r="604" spans="2:9" ht="15.75" customHeight="1" x14ac:dyDescent="0.3">
      <c r="B604" s="213"/>
      <c r="C604" s="213"/>
      <c r="D604" s="213"/>
      <c r="E604" s="213"/>
      <c r="F604" s="213"/>
      <c r="G604" s="213"/>
      <c r="H604" s="213"/>
      <c r="I604" s="214"/>
    </row>
    <row r="605" spans="2:9" ht="15.75" customHeight="1" x14ac:dyDescent="0.3">
      <c r="B605" s="213"/>
      <c r="C605" s="213"/>
      <c r="D605" s="213"/>
      <c r="E605" s="213"/>
      <c r="F605" s="213"/>
      <c r="G605" s="213"/>
      <c r="H605" s="213"/>
      <c r="I605" s="214"/>
    </row>
    <row r="606" spans="2:9" ht="15.75" customHeight="1" x14ac:dyDescent="0.3">
      <c r="B606" s="213"/>
      <c r="C606" s="213"/>
      <c r="D606" s="213"/>
      <c r="E606" s="213"/>
      <c r="F606" s="213"/>
      <c r="G606" s="213"/>
      <c r="H606" s="213"/>
      <c r="I606" s="214"/>
    </row>
    <row r="607" spans="2:9" ht="15.75" customHeight="1" x14ac:dyDescent="0.3">
      <c r="B607" s="213"/>
      <c r="C607" s="213"/>
      <c r="D607" s="213"/>
      <c r="E607" s="213"/>
      <c r="F607" s="213"/>
      <c r="G607" s="213"/>
      <c r="H607" s="213"/>
      <c r="I607" s="214"/>
    </row>
    <row r="608" spans="2:9" ht="15.75" customHeight="1" x14ac:dyDescent="0.3">
      <c r="B608" s="213"/>
      <c r="C608" s="213"/>
      <c r="D608" s="213"/>
      <c r="E608" s="213"/>
      <c r="F608" s="213"/>
      <c r="G608" s="213"/>
      <c r="H608" s="213"/>
      <c r="I608" s="214"/>
    </row>
    <row r="609" spans="2:9" ht="15.75" customHeight="1" x14ac:dyDescent="0.3">
      <c r="B609" s="213"/>
      <c r="C609" s="213"/>
      <c r="D609" s="213"/>
      <c r="E609" s="213"/>
      <c r="F609" s="213"/>
      <c r="G609" s="213"/>
      <c r="H609" s="213"/>
      <c r="I609" s="214"/>
    </row>
    <row r="610" spans="2:9" ht="15.75" customHeight="1" x14ac:dyDescent="0.3">
      <c r="B610" s="213"/>
      <c r="C610" s="213"/>
      <c r="D610" s="213"/>
      <c r="E610" s="213"/>
      <c r="F610" s="213"/>
      <c r="G610" s="213"/>
      <c r="H610" s="213"/>
      <c r="I610" s="214"/>
    </row>
    <row r="611" spans="2:9" ht="15.75" customHeight="1" x14ac:dyDescent="0.3">
      <c r="B611" s="213"/>
      <c r="C611" s="213"/>
      <c r="D611" s="213"/>
      <c r="E611" s="213"/>
      <c r="F611" s="213"/>
      <c r="G611" s="213"/>
      <c r="H611" s="213"/>
      <c r="I611" s="214"/>
    </row>
    <row r="612" spans="2:9" ht="15.75" customHeight="1" x14ac:dyDescent="0.3">
      <c r="B612" s="213"/>
      <c r="C612" s="213"/>
      <c r="D612" s="213"/>
      <c r="E612" s="213"/>
      <c r="F612" s="213"/>
      <c r="G612" s="213"/>
      <c r="H612" s="213"/>
      <c r="I612" s="214"/>
    </row>
    <row r="613" spans="2:9" ht="15.75" customHeight="1" x14ac:dyDescent="0.3">
      <c r="B613" s="213"/>
      <c r="C613" s="213"/>
      <c r="D613" s="213"/>
      <c r="E613" s="213"/>
      <c r="F613" s="213"/>
      <c r="G613" s="213"/>
      <c r="H613" s="213"/>
      <c r="I613" s="214"/>
    </row>
    <row r="614" spans="2:9" ht="15.75" customHeight="1" x14ac:dyDescent="0.3">
      <c r="B614" s="213"/>
      <c r="C614" s="213"/>
      <c r="D614" s="213"/>
      <c r="E614" s="213"/>
      <c r="F614" s="213"/>
      <c r="G614" s="213"/>
      <c r="H614" s="213"/>
      <c r="I614" s="214"/>
    </row>
    <row r="615" spans="2:9" ht="15.75" customHeight="1" x14ac:dyDescent="0.3">
      <c r="B615" s="213"/>
      <c r="C615" s="213"/>
      <c r="D615" s="213"/>
      <c r="E615" s="213"/>
      <c r="F615" s="213"/>
      <c r="G615" s="213"/>
      <c r="H615" s="213"/>
      <c r="I615" s="214"/>
    </row>
    <row r="616" spans="2:9" ht="15.75" customHeight="1" x14ac:dyDescent="0.3">
      <c r="B616" s="213"/>
      <c r="C616" s="213"/>
      <c r="D616" s="213"/>
      <c r="E616" s="213"/>
      <c r="F616" s="213"/>
      <c r="G616" s="213"/>
      <c r="H616" s="213"/>
      <c r="I616" s="214"/>
    </row>
    <row r="617" spans="2:9" ht="15.75" customHeight="1" x14ac:dyDescent="0.3">
      <c r="B617" s="213"/>
      <c r="C617" s="213"/>
      <c r="D617" s="213"/>
      <c r="E617" s="213"/>
      <c r="F617" s="213"/>
      <c r="G617" s="213"/>
      <c r="H617" s="213"/>
      <c r="I617" s="214"/>
    </row>
    <row r="618" spans="2:9" ht="15.75" customHeight="1" x14ac:dyDescent="0.3">
      <c r="B618" s="213"/>
      <c r="C618" s="213"/>
      <c r="D618" s="213"/>
      <c r="E618" s="213"/>
      <c r="F618" s="213"/>
      <c r="G618" s="213"/>
      <c r="H618" s="213"/>
      <c r="I618" s="214"/>
    </row>
    <row r="619" spans="2:9" ht="15.75" customHeight="1" x14ac:dyDescent="0.3">
      <c r="B619" s="213"/>
      <c r="C619" s="213"/>
      <c r="D619" s="213"/>
      <c r="E619" s="213"/>
      <c r="F619" s="213"/>
      <c r="G619" s="213"/>
      <c r="H619" s="213"/>
      <c r="I619" s="214"/>
    </row>
    <row r="620" spans="2:9" ht="15.75" customHeight="1" x14ac:dyDescent="0.3">
      <c r="B620" s="213"/>
      <c r="C620" s="213"/>
      <c r="D620" s="213"/>
      <c r="E620" s="213"/>
      <c r="F620" s="213"/>
      <c r="G620" s="213"/>
      <c r="H620" s="213"/>
      <c r="I620" s="214"/>
    </row>
    <row r="621" spans="2:9" ht="15.75" customHeight="1" x14ac:dyDescent="0.3">
      <c r="B621" s="213"/>
      <c r="C621" s="213"/>
      <c r="D621" s="213"/>
      <c r="E621" s="213"/>
      <c r="F621" s="213"/>
      <c r="G621" s="213"/>
      <c r="H621" s="213"/>
      <c r="I621" s="214"/>
    </row>
    <row r="622" spans="2:9" ht="15.75" customHeight="1" x14ac:dyDescent="0.3">
      <c r="B622" s="213"/>
      <c r="C622" s="213"/>
      <c r="D622" s="213"/>
      <c r="E622" s="213"/>
      <c r="F622" s="213"/>
      <c r="G622" s="213"/>
      <c r="H622" s="213"/>
      <c r="I622" s="214"/>
    </row>
    <row r="623" spans="2:9" ht="15.75" customHeight="1" x14ac:dyDescent="0.3">
      <c r="B623" s="213"/>
      <c r="C623" s="213"/>
      <c r="D623" s="213"/>
      <c r="E623" s="213"/>
      <c r="F623" s="213"/>
      <c r="G623" s="213"/>
      <c r="H623" s="213"/>
      <c r="I623" s="214"/>
    </row>
    <row r="624" spans="2:9" ht="15.75" customHeight="1" x14ac:dyDescent="0.3">
      <c r="B624" s="213"/>
      <c r="C624" s="213"/>
      <c r="D624" s="213"/>
      <c r="E624" s="213"/>
      <c r="F624" s="213"/>
      <c r="G624" s="213"/>
      <c r="H624" s="213"/>
      <c r="I624" s="214"/>
    </row>
    <row r="625" spans="2:9" ht="15.75" customHeight="1" x14ac:dyDescent="0.3">
      <c r="B625" s="213"/>
      <c r="C625" s="213"/>
      <c r="D625" s="213"/>
      <c r="E625" s="213"/>
      <c r="F625" s="213"/>
      <c r="G625" s="213"/>
      <c r="H625" s="213"/>
      <c r="I625" s="214"/>
    </row>
    <row r="626" spans="2:9" ht="15.75" customHeight="1" x14ac:dyDescent="0.3">
      <c r="B626" s="213"/>
      <c r="C626" s="213"/>
      <c r="D626" s="213"/>
      <c r="E626" s="213"/>
      <c r="F626" s="213"/>
      <c r="G626" s="213"/>
      <c r="H626" s="213"/>
      <c r="I626" s="214"/>
    </row>
    <row r="627" spans="2:9" ht="15.75" customHeight="1" x14ac:dyDescent="0.3">
      <c r="B627" s="213"/>
      <c r="C627" s="213"/>
      <c r="D627" s="213"/>
      <c r="E627" s="213"/>
      <c r="F627" s="213"/>
      <c r="G627" s="213"/>
      <c r="H627" s="213"/>
      <c r="I627" s="214"/>
    </row>
    <row r="628" spans="2:9" ht="15.75" customHeight="1" x14ac:dyDescent="0.3">
      <c r="B628" s="213"/>
      <c r="C628" s="213"/>
      <c r="D628" s="213"/>
      <c r="E628" s="213"/>
      <c r="F628" s="213"/>
      <c r="G628" s="213"/>
      <c r="H628" s="213"/>
      <c r="I628" s="214"/>
    </row>
    <row r="629" spans="2:9" ht="15.75" customHeight="1" x14ac:dyDescent="0.3">
      <c r="B629" s="213"/>
      <c r="C629" s="213"/>
      <c r="D629" s="213"/>
      <c r="E629" s="213"/>
      <c r="F629" s="213"/>
      <c r="G629" s="213"/>
      <c r="H629" s="213"/>
      <c r="I629" s="214"/>
    </row>
    <row r="630" spans="2:9" ht="15.75" customHeight="1" x14ac:dyDescent="0.3">
      <c r="B630" s="213"/>
      <c r="C630" s="213"/>
      <c r="D630" s="213"/>
      <c r="E630" s="213"/>
      <c r="F630" s="213"/>
      <c r="G630" s="213"/>
      <c r="H630" s="213"/>
      <c r="I630" s="214"/>
    </row>
    <row r="631" spans="2:9" ht="15.75" customHeight="1" x14ac:dyDescent="0.3">
      <c r="B631" s="213"/>
      <c r="C631" s="213"/>
      <c r="D631" s="213"/>
      <c r="E631" s="213"/>
      <c r="F631" s="213"/>
      <c r="G631" s="213"/>
      <c r="H631" s="213"/>
      <c r="I631" s="214"/>
    </row>
    <row r="632" spans="2:9" ht="15.75" customHeight="1" x14ac:dyDescent="0.3">
      <c r="B632" s="213"/>
      <c r="C632" s="213"/>
      <c r="D632" s="213"/>
      <c r="E632" s="213"/>
      <c r="F632" s="213"/>
      <c r="G632" s="213"/>
      <c r="H632" s="213"/>
      <c r="I632" s="214"/>
    </row>
    <row r="633" spans="2:9" ht="15.75" customHeight="1" x14ac:dyDescent="0.3">
      <c r="B633" s="213"/>
      <c r="C633" s="213"/>
      <c r="D633" s="213"/>
      <c r="E633" s="213"/>
      <c r="F633" s="213"/>
      <c r="G633" s="213"/>
      <c r="H633" s="213"/>
      <c r="I633" s="214"/>
    </row>
    <row r="634" spans="2:9" ht="15.75" customHeight="1" x14ac:dyDescent="0.3">
      <c r="B634" s="213"/>
      <c r="C634" s="213"/>
      <c r="D634" s="213"/>
      <c r="E634" s="213"/>
      <c r="F634" s="213"/>
      <c r="G634" s="213"/>
      <c r="H634" s="213"/>
      <c r="I634" s="214"/>
    </row>
    <row r="635" spans="2:9" ht="15.75" customHeight="1" x14ac:dyDescent="0.3">
      <c r="B635" s="213"/>
      <c r="C635" s="213"/>
      <c r="D635" s="213"/>
      <c r="E635" s="213"/>
      <c r="F635" s="213"/>
      <c r="G635" s="213"/>
      <c r="H635" s="213"/>
      <c r="I635" s="214"/>
    </row>
    <row r="636" spans="2:9" ht="15.75" customHeight="1" x14ac:dyDescent="0.3">
      <c r="B636" s="213"/>
      <c r="C636" s="213"/>
      <c r="D636" s="213"/>
      <c r="E636" s="213"/>
      <c r="F636" s="213"/>
      <c r="G636" s="213"/>
      <c r="H636" s="213"/>
      <c r="I636" s="214"/>
    </row>
    <row r="637" spans="2:9" ht="15.75" customHeight="1" x14ac:dyDescent="0.3">
      <c r="B637" s="213"/>
      <c r="C637" s="213"/>
      <c r="D637" s="213"/>
      <c r="E637" s="213"/>
      <c r="F637" s="213"/>
      <c r="G637" s="213"/>
      <c r="H637" s="213"/>
      <c r="I637" s="214"/>
    </row>
    <row r="638" spans="2:9" ht="15.75" customHeight="1" x14ac:dyDescent="0.3">
      <c r="B638" s="213"/>
      <c r="C638" s="213"/>
      <c r="D638" s="213"/>
      <c r="E638" s="213"/>
      <c r="F638" s="213"/>
      <c r="G638" s="213"/>
      <c r="H638" s="213"/>
      <c r="I638" s="214"/>
    </row>
    <row r="639" spans="2:9" ht="15.75" customHeight="1" x14ac:dyDescent="0.3">
      <c r="B639" s="213"/>
      <c r="C639" s="213"/>
      <c r="D639" s="213"/>
      <c r="E639" s="213"/>
      <c r="F639" s="213"/>
      <c r="G639" s="213"/>
      <c r="H639" s="213"/>
      <c r="I639" s="214"/>
    </row>
    <row r="640" spans="2:9" ht="15.75" customHeight="1" x14ac:dyDescent="0.3">
      <c r="B640" s="213"/>
      <c r="C640" s="213"/>
      <c r="D640" s="213"/>
      <c r="E640" s="213"/>
      <c r="F640" s="213"/>
      <c r="G640" s="213"/>
      <c r="H640" s="213"/>
      <c r="I640" s="214"/>
    </row>
    <row r="641" spans="2:9" ht="15.75" customHeight="1" x14ac:dyDescent="0.3">
      <c r="B641" s="213"/>
      <c r="C641" s="213"/>
      <c r="D641" s="213"/>
      <c r="E641" s="213"/>
      <c r="F641" s="213"/>
      <c r="G641" s="213"/>
      <c r="H641" s="213"/>
      <c r="I641" s="214"/>
    </row>
    <row r="642" spans="2:9" ht="15.75" customHeight="1" x14ac:dyDescent="0.3">
      <c r="B642" s="213"/>
      <c r="C642" s="213"/>
      <c r="D642" s="213"/>
      <c r="E642" s="213"/>
      <c r="F642" s="213"/>
      <c r="G642" s="213"/>
      <c r="H642" s="213"/>
      <c r="I642" s="214"/>
    </row>
    <row r="643" spans="2:9" ht="15.75" customHeight="1" x14ac:dyDescent="0.3">
      <c r="B643" s="213"/>
      <c r="C643" s="213"/>
      <c r="D643" s="213"/>
      <c r="E643" s="213"/>
      <c r="F643" s="213"/>
      <c r="G643" s="213"/>
      <c r="H643" s="213"/>
      <c r="I643" s="214"/>
    </row>
    <row r="644" spans="2:9" ht="15.75" customHeight="1" x14ac:dyDescent="0.3">
      <c r="B644" s="213"/>
      <c r="C644" s="213"/>
      <c r="D644" s="213"/>
      <c r="E644" s="213"/>
      <c r="F644" s="213"/>
      <c r="G644" s="213"/>
      <c r="H644" s="213"/>
      <c r="I644" s="214"/>
    </row>
    <row r="645" spans="2:9" ht="15.75" customHeight="1" x14ac:dyDescent="0.3">
      <c r="B645" s="213"/>
      <c r="C645" s="213"/>
      <c r="D645" s="213"/>
      <c r="E645" s="213"/>
      <c r="F645" s="213"/>
      <c r="G645" s="213"/>
      <c r="H645" s="213"/>
      <c r="I645" s="214"/>
    </row>
    <row r="646" spans="2:9" ht="15.75" customHeight="1" x14ac:dyDescent="0.3">
      <c r="B646" s="213"/>
      <c r="C646" s="213"/>
      <c r="D646" s="213"/>
      <c r="E646" s="213"/>
      <c r="F646" s="213"/>
      <c r="G646" s="213"/>
      <c r="H646" s="213"/>
      <c r="I646" s="214"/>
    </row>
    <row r="647" spans="2:9" ht="15.75" customHeight="1" x14ac:dyDescent="0.3">
      <c r="B647" s="213"/>
      <c r="C647" s="213"/>
      <c r="D647" s="213"/>
      <c r="E647" s="213"/>
      <c r="F647" s="213"/>
      <c r="G647" s="213"/>
      <c r="H647" s="213"/>
      <c r="I647" s="214"/>
    </row>
    <row r="648" spans="2:9" ht="15.75" customHeight="1" x14ac:dyDescent="0.3">
      <c r="B648" s="213"/>
      <c r="C648" s="213"/>
      <c r="D648" s="213"/>
      <c r="E648" s="213"/>
      <c r="F648" s="213"/>
      <c r="G648" s="213"/>
      <c r="H648" s="213"/>
      <c r="I648" s="214"/>
    </row>
    <row r="649" spans="2:9" ht="15.75" customHeight="1" x14ac:dyDescent="0.3">
      <c r="B649" s="213"/>
      <c r="C649" s="213"/>
      <c r="D649" s="213"/>
      <c r="E649" s="213"/>
      <c r="F649" s="213"/>
      <c r="G649" s="213"/>
      <c r="H649" s="213"/>
      <c r="I649" s="214"/>
    </row>
    <row r="650" spans="2:9" ht="15.75" customHeight="1" x14ac:dyDescent="0.3">
      <c r="B650" s="213"/>
      <c r="C650" s="213"/>
      <c r="D650" s="213"/>
      <c r="E650" s="213"/>
      <c r="F650" s="213"/>
      <c r="G650" s="213"/>
      <c r="H650" s="213"/>
      <c r="I650" s="214"/>
    </row>
    <row r="651" spans="2:9" ht="15.75" customHeight="1" x14ac:dyDescent="0.3">
      <c r="B651" s="213"/>
      <c r="C651" s="213"/>
      <c r="D651" s="213"/>
      <c r="E651" s="213"/>
      <c r="F651" s="213"/>
      <c r="G651" s="213"/>
      <c r="H651" s="213"/>
      <c r="I651" s="214"/>
    </row>
    <row r="652" spans="2:9" ht="15.75" customHeight="1" x14ac:dyDescent="0.3">
      <c r="B652" s="213"/>
      <c r="C652" s="213"/>
      <c r="D652" s="213"/>
      <c r="E652" s="213"/>
      <c r="F652" s="213"/>
      <c r="G652" s="213"/>
      <c r="H652" s="213"/>
      <c r="I652" s="214"/>
    </row>
    <row r="653" spans="2:9" ht="15.75" customHeight="1" x14ac:dyDescent="0.3">
      <c r="B653" s="213"/>
      <c r="C653" s="213"/>
      <c r="D653" s="213"/>
      <c r="E653" s="213"/>
      <c r="F653" s="213"/>
      <c r="G653" s="213"/>
      <c r="H653" s="213"/>
      <c r="I653" s="214"/>
    </row>
    <row r="654" spans="2:9" ht="15.75" customHeight="1" x14ac:dyDescent="0.3">
      <c r="B654" s="213"/>
      <c r="C654" s="213"/>
      <c r="D654" s="213"/>
      <c r="E654" s="213"/>
      <c r="F654" s="213"/>
      <c r="G654" s="213"/>
      <c r="H654" s="213"/>
      <c r="I654" s="214"/>
    </row>
    <row r="655" spans="2:9" ht="15.75" customHeight="1" x14ac:dyDescent="0.3">
      <c r="B655" s="213"/>
      <c r="C655" s="213"/>
      <c r="D655" s="213"/>
      <c r="E655" s="213"/>
      <c r="F655" s="213"/>
      <c r="G655" s="213"/>
      <c r="H655" s="213"/>
      <c r="I655" s="214"/>
    </row>
    <row r="656" spans="2:9" ht="15.75" customHeight="1" x14ac:dyDescent="0.3">
      <c r="B656" s="213"/>
      <c r="C656" s="213"/>
      <c r="D656" s="213"/>
      <c r="E656" s="213"/>
      <c r="F656" s="213"/>
      <c r="G656" s="213"/>
      <c r="H656" s="213"/>
      <c r="I656" s="214"/>
    </row>
    <row r="657" spans="2:9" ht="15.75" customHeight="1" x14ac:dyDescent="0.3">
      <c r="B657" s="213"/>
      <c r="C657" s="213"/>
      <c r="D657" s="213"/>
      <c r="E657" s="213"/>
      <c r="F657" s="213"/>
      <c r="G657" s="213"/>
      <c r="H657" s="213"/>
      <c r="I657" s="214"/>
    </row>
    <row r="658" spans="2:9" ht="15.75" customHeight="1" x14ac:dyDescent="0.3">
      <c r="B658" s="213"/>
      <c r="C658" s="213"/>
      <c r="D658" s="213"/>
      <c r="E658" s="213"/>
      <c r="F658" s="213"/>
      <c r="G658" s="213"/>
      <c r="H658" s="213"/>
      <c r="I658" s="214"/>
    </row>
    <row r="659" spans="2:9" ht="15.75" customHeight="1" x14ac:dyDescent="0.3">
      <c r="B659" s="213"/>
      <c r="C659" s="213"/>
      <c r="D659" s="213"/>
      <c r="E659" s="213"/>
      <c r="F659" s="213"/>
      <c r="G659" s="213"/>
      <c r="H659" s="213"/>
      <c r="I659" s="214"/>
    </row>
    <row r="660" spans="2:9" ht="15.75" customHeight="1" x14ac:dyDescent="0.3">
      <c r="B660" s="213"/>
      <c r="C660" s="213"/>
      <c r="D660" s="213"/>
      <c r="E660" s="213"/>
      <c r="F660" s="213"/>
      <c r="G660" s="213"/>
      <c r="H660" s="213"/>
      <c r="I660" s="214"/>
    </row>
    <row r="661" spans="2:9" ht="15.75" customHeight="1" x14ac:dyDescent="0.3">
      <c r="B661" s="213"/>
      <c r="C661" s="213"/>
      <c r="D661" s="213"/>
      <c r="E661" s="213"/>
      <c r="F661" s="213"/>
      <c r="G661" s="213"/>
      <c r="H661" s="213"/>
      <c r="I661" s="214"/>
    </row>
    <row r="662" spans="2:9" ht="15.75" customHeight="1" x14ac:dyDescent="0.3">
      <c r="B662" s="213"/>
      <c r="C662" s="213"/>
      <c r="D662" s="213"/>
      <c r="E662" s="213"/>
      <c r="F662" s="213"/>
      <c r="G662" s="213"/>
      <c r="H662" s="213"/>
      <c r="I662" s="214"/>
    </row>
    <row r="663" spans="2:9" ht="15.75" customHeight="1" x14ac:dyDescent="0.3">
      <c r="B663" s="213"/>
      <c r="C663" s="213"/>
      <c r="D663" s="213"/>
      <c r="E663" s="213"/>
      <c r="F663" s="213"/>
      <c r="G663" s="213"/>
      <c r="H663" s="213"/>
      <c r="I663" s="214"/>
    </row>
    <row r="664" spans="2:9" ht="15.75" customHeight="1" x14ac:dyDescent="0.3">
      <c r="B664" s="213"/>
      <c r="C664" s="213"/>
      <c r="D664" s="213"/>
      <c r="E664" s="213"/>
      <c r="F664" s="213"/>
      <c r="G664" s="213"/>
      <c r="H664" s="213"/>
      <c r="I664" s="214"/>
    </row>
    <row r="665" spans="2:9" ht="15.75" customHeight="1" x14ac:dyDescent="0.3">
      <c r="B665" s="213"/>
      <c r="C665" s="213"/>
      <c r="D665" s="213"/>
      <c r="E665" s="213"/>
      <c r="F665" s="213"/>
      <c r="G665" s="213"/>
      <c r="H665" s="213"/>
      <c r="I665" s="214"/>
    </row>
    <row r="666" spans="2:9" ht="15.75" customHeight="1" x14ac:dyDescent="0.3">
      <c r="B666" s="213"/>
      <c r="C666" s="213"/>
      <c r="D666" s="213"/>
      <c r="E666" s="213"/>
      <c r="F666" s="213"/>
      <c r="G666" s="213"/>
      <c r="H666" s="213"/>
      <c r="I666" s="214"/>
    </row>
    <row r="667" spans="2:9" ht="15.75" customHeight="1" x14ac:dyDescent="0.3">
      <c r="B667" s="213"/>
      <c r="C667" s="213"/>
      <c r="D667" s="213"/>
      <c r="E667" s="213"/>
      <c r="F667" s="213"/>
      <c r="G667" s="213"/>
      <c r="H667" s="213"/>
      <c r="I667" s="214"/>
    </row>
    <row r="668" spans="2:9" ht="15.75" customHeight="1" x14ac:dyDescent="0.3">
      <c r="B668" s="213"/>
      <c r="C668" s="213"/>
      <c r="D668" s="213"/>
      <c r="E668" s="213"/>
      <c r="F668" s="213"/>
      <c r="G668" s="213"/>
      <c r="H668" s="213"/>
      <c r="I668" s="214"/>
    </row>
    <row r="669" spans="2:9" ht="15.75" customHeight="1" x14ac:dyDescent="0.3">
      <c r="B669" s="213"/>
      <c r="C669" s="213"/>
      <c r="D669" s="213"/>
      <c r="E669" s="213"/>
      <c r="F669" s="213"/>
      <c r="G669" s="213"/>
      <c r="H669" s="213"/>
      <c r="I669" s="214"/>
    </row>
    <row r="670" spans="2:9" ht="15.75" customHeight="1" x14ac:dyDescent="0.3">
      <c r="B670" s="213"/>
      <c r="C670" s="213"/>
      <c r="D670" s="213"/>
      <c r="E670" s="213"/>
      <c r="F670" s="213"/>
      <c r="G670" s="213"/>
      <c r="H670" s="213"/>
      <c r="I670" s="214"/>
    </row>
    <row r="671" spans="2:9" ht="15.75" customHeight="1" x14ac:dyDescent="0.3">
      <c r="B671" s="213"/>
      <c r="C671" s="213"/>
      <c r="D671" s="213"/>
      <c r="E671" s="213"/>
      <c r="F671" s="213"/>
      <c r="G671" s="213"/>
      <c r="H671" s="213"/>
      <c r="I671" s="214"/>
    </row>
    <row r="672" spans="2:9" ht="15.75" customHeight="1" x14ac:dyDescent="0.3">
      <c r="B672" s="213"/>
      <c r="C672" s="213"/>
      <c r="D672" s="213"/>
      <c r="E672" s="213"/>
      <c r="F672" s="213"/>
      <c r="G672" s="213"/>
      <c r="H672" s="213"/>
      <c r="I672" s="214"/>
    </row>
    <row r="673" spans="2:9" ht="15.75" customHeight="1" x14ac:dyDescent="0.3">
      <c r="B673" s="213"/>
      <c r="C673" s="213"/>
      <c r="D673" s="213"/>
      <c r="E673" s="213"/>
      <c r="F673" s="213"/>
      <c r="G673" s="213"/>
      <c r="H673" s="213"/>
      <c r="I673" s="214"/>
    </row>
    <row r="674" spans="2:9" ht="15.75" customHeight="1" x14ac:dyDescent="0.3">
      <c r="B674" s="213"/>
      <c r="C674" s="213"/>
      <c r="D674" s="213"/>
      <c r="E674" s="213"/>
      <c r="F674" s="213"/>
      <c r="G674" s="213"/>
      <c r="H674" s="213"/>
      <c r="I674" s="214"/>
    </row>
    <row r="675" spans="2:9" ht="15.75" customHeight="1" x14ac:dyDescent="0.3">
      <c r="B675" s="213"/>
      <c r="C675" s="213"/>
      <c r="D675" s="213"/>
      <c r="E675" s="213"/>
      <c r="F675" s="213"/>
      <c r="G675" s="213"/>
      <c r="H675" s="213"/>
      <c r="I675" s="214"/>
    </row>
    <row r="676" spans="2:9" ht="15.75" customHeight="1" x14ac:dyDescent="0.3">
      <c r="B676" s="213"/>
      <c r="C676" s="213"/>
      <c r="D676" s="213"/>
      <c r="E676" s="213"/>
      <c r="F676" s="213"/>
      <c r="G676" s="213"/>
      <c r="H676" s="213"/>
      <c r="I676" s="214"/>
    </row>
    <row r="677" spans="2:9" ht="15.75" customHeight="1" x14ac:dyDescent="0.3">
      <c r="B677" s="213"/>
      <c r="C677" s="213"/>
      <c r="D677" s="213"/>
      <c r="E677" s="213"/>
      <c r="F677" s="213"/>
      <c r="G677" s="213"/>
      <c r="H677" s="213"/>
      <c r="I677" s="214"/>
    </row>
    <row r="678" spans="2:9" ht="15.75" customHeight="1" x14ac:dyDescent="0.3">
      <c r="B678" s="213"/>
      <c r="C678" s="213"/>
      <c r="D678" s="213"/>
      <c r="E678" s="213"/>
      <c r="F678" s="213"/>
      <c r="G678" s="213"/>
      <c r="H678" s="213"/>
      <c r="I678" s="214"/>
    </row>
    <row r="679" spans="2:9" ht="15.75" customHeight="1" x14ac:dyDescent="0.3">
      <c r="B679" s="213"/>
      <c r="C679" s="213"/>
      <c r="D679" s="213"/>
      <c r="E679" s="213"/>
      <c r="F679" s="213"/>
      <c r="G679" s="213"/>
      <c r="H679" s="213"/>
      <c r="I679" s="214"/>
    </row>
    <row r="680" spans="2:9" ht="15.75" customHeight="1" x14ac:dyDescent="0.3">
      <c r="B680" s="213"/>
      <c r="C680" s="213"/>
      <c r="D680" s="213"/>
      <c r="E680" s="213"/>
      <c r="F680" s="213"/>
      <c r="G680" s="213"/>
      <c r="H680" s="213"/>
      <c r="I680" s="214"/>
    </row>
    <row r="681" spans="2:9" ht="15.75" customHeight="1" x14ac:dyDescent="0.3">
      <c r="B681" s="213"/>
      <c r="C681" s="213"/>
      <c r="D681" s="213"/>
      <c r="E681" s="213"/>
      <c r="F681" s="213"/>
      <c r="G681" s="213"/>
      <c r="H681" s="213"/>
      <c r="I681" s="214"/>
    </row>
    <row r="682" spans="2:9" ht="15.75" customHeight="1" x14ac:dyDescent="0.3">
      <c r="B682" s="213"/>
      <c r="C682" s="213"/>
      <c r="D682" s="213"/>
      <c r="E682" s="213"/>
      <c r="F682" s="213"/>
      <c r="G682" s="213"/>
      <c r="H682" s="213"/>
      <c r="I682" s="214"/>
    </row>
    <row r="683" spans="2:9" ht="15.75" customHeight="1" x14ac:dyDescent="0.3">
      <c r="B683" s="213"/>
      <c r="C683" s="213"/>
      <c r="D683" s="213"/>
      <c r="E683" s="213"/>
      <c r="F683" s="213"/>
      <c r="G683" s="213"/>
      <c r="H683" s="213"/>
      <c r="I683" s="214"/>
    </row>
    <row r="684" spans="2:9" ht="15.75" customHeight="1" x14ac:dyDescent="0.3">
      <c r="B684" s="213"/>
      <c r="C684" s="213"/>
      <c r="D684" s="213"/>
      <c r="E684" s="213"/>
      <c r="F684" s="213"/>
      <c r="G684" s="213"/>
      <c r="H684" s="213"/>
      <c r="I684" s="214"/>
    </row>
    <row r="685" spans="2:9" ht="15.75" customHeight="1" x14ac:dyDescent="0.3">
      <c r="B685" s="213"/>
      <c r="C685" s="213"/>
      <c r="D685" s="213"/>
      <c r="E685" s="213"/>
      <c r="F685" s="213"/>
      <c r="G685" s="213"/>
      <c r="H685" s="213"/>
      <c r="I685" s="214"/>
    </row>
    <row r="686" spans="2:9" ht="15.75" customHeight="1" x14ac:dyDescent="0.3">
      <c r="B686" s="213"/>
      <c r="C686" s="213"/>
      <c r="D686" s="213"/>
      <c r="E686" s="213"/>
      <c r="F686" s="213"/>
      <c r="G686" s="213"/>
      <c r="H686" s="213"/>
      <c r="I686" s="214"/>
    </row>
    <row r="687" spans="2:9" ht="15.75" customHeight="1" x14ac:dyDescent="0.3">
      <c r="B687" s="213"/>
      <c r="C687" s="213"/>
      <c r="D687" s="213"/>
      <c r="E687" s="213"/>
      <c r="F687" s="213"/>
      <c r="G687" s="213"/>
      <c r="H687" s="213"/>
      <c r="I687" s="214"/>
    </row>
    <row r="688" spans="2:9" ht="15.75" customHeight="1" x14ac:dyDescent="0.3">
      <c r="B688" s="213"/>
      <c r="C688" s="213"/>
      <c r="D688" s="213"/>
      <c r="E688" s="213"/>
      <c r="F688" s="213"/>
      <c r="G688" s="213"/>
      <c r="H688" s="213"/>
      <c r="I688" s="214"/>
    </row>
    <row r="689" spans="2:9" ht="15.75" customHeight="1" x14ac:dyDescent="0.3">
      <c r="B689" s="213"/>
      <c r="C689" s="213"/>
      <c r="D689" s="213"/>
      <c r="E689" s="213"/>
      <c r="F689" s="213"/>
      <c r="G689" s="213"/>
      <c r="H689" s="213"/>
      <c r="I689" s="214"/>
    </row>
    <row r="690" spans="2:9" ht="15.75" customHeight="1" x14ac:dyDescent="0.3">
      <c r="B690" s="213"/>
      <c r="C690" s="213"/>
      <c r="D690" s="213"/>
      <c r="E690" s="213"/>
      <c r="F690" s="213"/>
      <c r="G690" s="213"/>
      <c r="H690" s="213"/>
      <c r="I690" s="214"/>
    </row>
    <row r="691" spans="2:9" ht="15.75" customHeight="1" x14ac:dyDescent="0.3">
      <c r="B691" s="213"/>
      <c r="C691" s="213"/>
      <c r="D691" s="213"/>
      <c r="E691" s="213"/>
      <c r="F691" s="213"/>
      <c r="G691" s="213"/>
      <c r="H691" s="213"/>
      <c r="I691" s="214"/>
    </row>
    <row r="692" spans="2:9" ht="15.75" customHeight="1" x14ac:dyDescent="0.3">
      <c r="B692" s="213"/>
      <c r="C692" s="213"/>
      <c r="D692" s="213"/>
      <c r="E692" s="213"/>
      <c r="F692" s="213"/>
      <c r="G692" s="213"/>
      <c r="H692" s="213"/>
      <c r="I692" s="214"/>
    </row>
    <row r="693" spans="2:9" ht="15.75" customHeight="1" x14ac:dyDescent="0.3">
      <c r="B693" s="213"/>
      <c r="C693" s="213"/>
      <c r="D693" s="213"/>
      <c r="E693" s="213"/>
      <c r="F693" s="213"/>
      <c r="G693" s="213"/>
      <c r="H693" s="213"/>
      <c r="I693" s="214"/>
    </row>
    <row r="694" spans="2:9" ht="15.75" customHeight="1" x14ac:dyDescent="0.3">
      <c r="B694" s="213"/>
      <c r="C694" s="213"/>
      <c r="D694" s="213"/>
      <c r="E694" s="213"/>
      <c r="F694" s="213"/>
      <c r="G694" s="213"/>
      <c r="H694" s="213"/>
      <c r="I694" s="214"/>
    </row>
    <row r="695" spans="2:9" ht="15.75" customHeight="1" x14ac:dyDescent="0.3">
      <c r="B695" s="213"/>
      <c r="C695" s="213"/>
      <c r="D695" s="213"/>
      <c r="E695" s="213"/>
      <c r="F695" s="213"/>
      <c r="G695" s="213"/>
      <c r="H695" s="213"/>
      <c r="I695" s="214"/>
    </row>
    <row r="696" spans="2:9" ht="15.75" customHeight="1" x14ac:dyDescent="0.3">
      <c r="B696" s="213"/>
      <c r="C696" s="213"/>
      <c r="D696" s="213"/>
      <c r="E696" s="213"/>
      <c r="F696" s="213"/>
      <c r="G696" s="213"/>
      <c r="H696" s="213"/>
      <c r="I696" s="214"/>
    </row>
    <row r="697" spans="2:9" ht="15.75" customHeight="1" x14ac:dyDescent="0.3">
      <c r="B697" s="213"/>
      <c r="C697" s="213"/>
      <c r="D697" s="213"/>
      <c r="E697" s="213"/>
      <c r="F697" s="213"/>
      <c r="G697" s="213"/>
      <c r="H697" s="213"/>
      <c r="I697" s="214"/>
    </row>
    <row r="698" spans="2:9" ht="15.75" customHeight="1" x14ac:dyDescent="0.3">
      <c r="B698" s="213"/>
      <c r="C698" s="213"/>
      <c r="D698" s="213"/>
      <c r="E698" s="213"/>
      <c r="F698" s="213"/>
      <c r="G698" s="213"/>
      <c r="H698" s="213"/>
      <c r="I698" s="214"/>
    </row>
    <row r="699" spans="2:9" ht="15.75" customHeight="1" x14ac:dyDescent="0.3">
      <c r="B699" s="213"/>
      <c r="C699" s="213"/>
      <c r="D699" s="213"/>
      <c r="E699" s="213"/>
      <c r="F699" s="213"/>
      <c r="G699" s="213"/>
      <c r="H699" s="213"/>
      <c r="I699" s="214"/>
    </row>
    <row r="700" spans="2:9" ht="15.75" customHeight="1" x14ac:dyDescent="0.3">
      <c r="B700" s="213"/>
      <c r="C700" s="213"/>
      <c r="D700" s="213"/>
      <c r="E700" s="213"/>
      <c r="F700" s="213"/>
      <c r="G700" s="213"/>
      <c r="H700" s="213"/>
      <c r="I700" s="214"/>
    </row>
    <row r="701" spans="2:9" ht="15.75" customHeight="1" x14ac:dyDescent="0.3">
      <c r="B701" s="213"/>
      <c r="C701" s="213"/>
      <c r="D701" s="213"/>
      <c r="E701" s="213"/>
      <c r="F701" s="213"/>
      <c r="G701" s="213"/>
      <c r="H701" s="213"/>
      <c r="I701" s="214"/>
    </row>
    <row r="702" spans="2:9" ht="15.75" customHeight="1" x14ac:dyDescent="0.3">
      <c r="B702" s="213"/>
      <c r="C702" s="213"/>
      <c r="D702" s="213"/>
      <c r="E702" s="213"/>
      <c r="F702" s="213"/>
      <c r="G702" s="213"/>
      <c r="H702" s="213"/>
      <c r="I702" s="214"/>
    </row>
    <row r="703" spans="2:9" ht="15.75" customHeight="1" x14ac:dyDescent="0.3">
      <c r="B703" s="213"/>
      <c r="C703" s="213"/>
      <c r="D703" s="213"/>
      <c r="E703" s="213"/>
      <c r="F703" s="213"/>
      <c r="G703" s="213"/>
      <c r="H703" s="213"/>
      <c r="I703" s="214"/>
    </row>
    <row r="704" spans="2:9" ht="15.75" customHeight="1" x14ac:dyDescent="0.3">
      <c r="B704" s="213"/>
      <c r="C704" s="213"/>
      <c r="D704" s="213"/>
      <c r="E704" s="213"/>
      <c r="F704" s="213"/>
      <c r="G704" s="213"/>
      <c r="H704" s="213"/>
      <c r="I704" s="214"/>
    </row>
    <row r="705" spans="2:9" ht="15.75" customHeight="1" x14ac:dyDescent="0.3">
      <c r="B705" s="213"/>
      <c r="C705" s="213"/>
      <c r="D705" s="213"/>
      <c r="E705" s="213"/>
      <c r="F705" s="213"/>
      <c r="G705" s="213"/>
      <c r="H705" s="213"/>
      <c r="I705" s="214"/>
    </row>
    <row r="706" spans="2:9" ht="15.75" customHeight="1" x14ac:dyDescent="0.3">
      <c r="B706" s="213"/>
      <c r="C706" s="213"/>
      <c r="D706" s="213"/>
      <c r="E706" s="213"/>
      <c r="F706" s="213"/>
      <c r="G706" s="213"/>
      <c r="H706" s="213"/>
      <c r="I706" s="214"/>
    </row>
    <row r="707" spans="2:9" ht="15.75" customHeight="1" x14ac:dyDescent="0.3">
      <c r="B707" s="213"/>
      <c r="C707" s="213"/>
      <c r="D707" s="213"/>
      <c r="E707" s="213"/>
      <c r="F707" s="213"/>
      <c r="G707" s="213"/>
      <c r="H707" s="213"/>
      <c r="I707" s="214"/>
    </row>
    <row r="708" spans="2:9" ht="15.75" customHeight="1" x14ac:dyDescent="0.3">
      <c r="B708" s="213"/>
      <c r="C708" s="213"/>
      <c r="D708" s="213"/>
      <c r="E708" s="213"/>
      <c r="F708" s="213"/>
      <c r="G708" s="213"/>
      <c r="H708" s="213"/>
      <c r="I708" s="214"/>
    </row>
    <row r="709" spans="2:9" ht="15.75" customHeight="1" x14ac:dyDescent="0.3">
      <c r="B709" s="213"/>
      <c r="C709" s="213"/>
      <c r="D709" s="213"/>
      <c r="E709" s="213"/>
      <c r="F709" s="213"/>
      <c r="G709" s="213"/>
      <c r="H709" s="213"/>
      <c r="I709" s="214"/>
    </row>
    <row r="710" spans="2:9" ht="15.75" customHeight="1" x14ac:dyDescent="0.3">
      <c r="B710" s="213"/>
      <c r="C710" s="213"/>
      <c r="D710" s="213"/>
      <c r="E710" s="213"/>
      <c r="F710" s="213"/>
      <c r="G710" s="213"/>
      <c r="H710" s="213"/>
      <c r="I710" s="214"/>
    </row>
    <row r="711" spans="2:9" ht="15.75" customHeight="1" x14ac:dyDescent="0.3">
      <c r="B711" s="213"/>
      <c r="C711" s="213"/>
      <c r="D711" s="213"/>
      <c r="E711" s="213"/>
      <c r="F711" s="213"/>
      <c r="G711" s="213"/>
      <c r="H711" s="213"/>
      <c r="I711" s="214"/>
    </row>
    <row r="712" spans="2:9" ht="15.75" customHeight="1" x14ac:dyDescent="0.3">
      <c r="B712" s="213"/>
      <c r="C712" s="213"/>
      <c r="D712" s="213"/>
      <c r="E712" s="213"/>
      <c r="F712" s="213"/>
      <c r="G712" s="213"/>
      <c r="H712" s="213"/>
      <c r="I712" s="214"/>
    </row>
    <row r="713" spans="2:9" ht="15.75" customHeight="1" x14ac:dyDescent="0.3">
      <c r="B713" s="213"/>
      <c r="C713" s="213"/>
      <c r="D713" s="213"/>
      <c r="E713" s="213"/>
      <c r="F713" s="213"/>
      <c r="G713" s="213"/>
      <c r="H713" s="213"/>
      <c r="I713" s="214"/>
    </row>
    <row r="714" spans="2:9" ht="15.75" customHeight="1" x14ac:dyDescent="0.3">
      <c r="B714" s="213"/>
      <c r="C714" s="213"/>
      <c r="D714" s="213"/>
      <c r="E714" s="213"/>
      <c r="F714" s="213"/>
      <c r="G714" s="213"/>
      <c r="H714" s="213"/>
      <c r="I714" s="214"/>
    </row>
    <row r="715" spans="2:9" ht="15.75" customHeight="1" x14ac:dyDescent="0.3">
      <c r="B715" s="213"/>
      <c r="C715" s="213"/>
      <c r="D715" s="213"/>
      <c r="E715" s="213"/>
      <c r="F715" s="213"/>
      <c r="G715" s="213"/>
      <c r="H715" s="213"/>
      <c r="I715" s="214"/>
    </row>
    <row r="716" spans="2:9" ht="15.75" customHeight="1" x14ac:dyDescent="0.3">
      <c r="B716" s="213"/>
      <c r="C716" s="213"/>
      <c r="D716" s="213"/>
      <c r="E716" s="213"/>
      <c r="F716" s="213"/>
      <c r="G716" s="213"/>
      <c r="H716" s="213"/>
      <c r="I716" s="214"/>
    </row>
    <row r="717" spans="2:9" ht="15.75" customHeight="1" x14ac:dyDescent="0.3">
      <c r="B717" s="213"/>
      <c r="C717" s="213"/>
      <c r="D717" s="213"/>
      <c r="E717" s="213"/>
      <c r="F717" s="213"/>
      <c r="G717" s="213"/>
      <c r="H717" s="213"/>
      <c r="I717" s="214"/>
    </row>
    <row r="718" spans="2:9" ht="15.75" customHeight="1" x14ac:dyDescent="0.3">
      <c r="B718" s="213"/>
      <c r="C718" s="213"/>
      <c r="D718" s="213"/>
      <c r="E718" s="213"/>
      <c r="F718" s="213"/>
      <c r="G718" s="213"/>
      <c r="H718" s="213"/>
      <c r="I718" s="214"/>
    </row>
    <row r="719" spans="2:9" ht="15.75" customHeight="1" x14ac:dyDescent="0.3">
      <c r="B719" s="213"/>
      <c r="C719" s="213"/>
      <c r="D719" s="213"/>
      <c r="E719" s="213"/>
      <c r="F719" s="213"/>
      <c r="G719" s="213"/>
      <c r="H719" s="213"/>
      <c r="I719" s="214"/>
    </row>
    <row r="720" spans="2:9" ht="15.75" customHeight="1" x14ac:dyDescent="0.3">
      <c r="B720" s="213"/>
      <c r="C720" s="213"/>
      <c r="D720" s="213"/>
      <c r="E720" s="213"/>
      <c r="F720" s="213"/>
      <c r="G720" s="213"/>
      <c r="H720" s="213"/>
      <c r="I720" s="214"/>
    </row>
    <row r="721" spans="2:9" ht="15.75" customHeight="1" x14ac:dyDescent="0.3">
      <c r="B721" s="213"/>
      <c r="C721" s="213"/>
      <c r="D721" s="213"/>
      <c r="E721" s="213"/>
      <c r="F721" s="213"/>
      <c r="G721" s="213"/>
      <c r="H721" s="213"/>
      <c r="I721" s="214"/>
    </row>
    <row r="722" spans="2:9" ht="15.75" customHeight="1" x14ac:dyDescent="0.3">
      <c r="B722" s="213"/>
      <c r="C722" s="213"/>
      <c r="D722" s="213"/>
      <c r="E722" s="213"/>
      <c r="F722" s="213"/>
      <c r="G722" s="213"/>
      <c r="H722" s="213"/>
      <c r="I722" s="214"/>
    </row>
    <row r="723" spans="2:9" ht="15.75" customHeight="1" x14ac:dyDescent="0.3">
      <c r="B723" s="213"/>
      <c r="C723" s="213"/>
      <c r="D723" s="213"/>
      <c r="E723" s="213"/>
      <c r="F723" s="213"/>
      <c r="G723" s="213"/>
      <c r="H723" s="213"/>
      <c r="I723" s="214"/>
    </row>
    <row r="724" spans="2:9" ht="15.75" customHeight="1" x14ac:dyDescent="0.3">
      <c r="B724" s="213"/>
      <c r="C724" s="213"/>
      <c r="D724" s="213"/>
      <c r="E724" s="213"/>
      <c r="F724" s="213"/>
      <c r="G724" s="213"/>
      <c r="H724" s="213"/>
      <c r="I724" s="214"/>
    </row>
    <row r="725" spans="2:9" ht="15.75" customHeight="1" x14ac:dyDescent="0.3">
      <c r="B725" s="213"/>
      <c r="C725" s="213"/>
      <c r="D725" s="213"/>
      <c r="E725" s="213"/>
      <c r="F725" s="213"/>
      <c r="G725" s="213"/>
      <c r="H725" s="213"/>
      <c r="I725" s="214"/>
    </row>
    <row r="726" spans="2:9" ht="15.75" customHeight="1" x14ac:dyDescent="0.3">
      <c r="B726" s="213"/>
      <c r="C726" s="213"/>
      <c r="D726" s="213"/>
      <c r="E726" s="213"/>
      <c r="F726" s="213"/>
      <c r="G726" s="213"/>
      <c r="H726" s="213"/>
      <c r="I726" s="214"/>
    </row>
    <row r="727" spans="2:9" ht="15.75" customHeight="1" x14ac:dyDescent="0.3">
      <c r="B727" s="213"/>
      <c r="C727" s="213"/>
      <c r="D727" s="213"/>
      <c r="E727" s="213"/>
      <c r="F727" s="213"/>
      <c r="G727" s="213"/>
      <c r="H727" s="213"/>
      <c r="I727" s="214"/>
    </row>
    <row r="728" spans="2:9" ht="15.75" customHeight="1" x14ac:dyDescent="0.3">
      <c r="B728" s="213"/>
      <c r="C728" s="213"/>
      <c r="D728" s="213"/>
      <c r="E728" s="213"/>
      <c r="F728" s="213"/>
      <c r="G728" s="213"/>
      <c r="H728" s="213"/>
      <c r="I728" s="214"/>
    </row>
    <row r="729" spans="2:9" ht="15.75" customHeight="1" x14ac:dyDescent="0.3">
      <c r="B729" s="213"/>
      <c r="C729" s="213"/>
      <c r="D729" s="213"/>
      <c r="E729" s="213"/>
      <c r="F729" s="213"/>
      <c r="G729" s="213"/>
      <c r="H729" s="213"/>
      <c r="I729" s="214"/>
    </row>
    <row r="730" spans="2:9" ht="15.75" customHeight="1" x14ac:dyDescent="0.3">
      <c r="B730" s="213"/>
      <c r="C730" s="213"/>
      <c r="D730" s="213"/>
      <c r="E730" s="213"/>
      <c r="F730" s="213"/>
      <c r="G730" s="213"/>
      <c r="H730" s="213"/>
      <c r="I730" s="214"/>
    </row>
    <row r="731" spans="2:9" ht="15.75" customHeight="1" x14ac:dyDescent="0.3">
      <c r="B731" s="213"/>
      <c r="C731" s="213"/>
      <c r="D731" s="213"/>
      <c r="E731" s="213"/>
      <c r="F731" s="213"/>
      <c r="G731" s="213"/>
      <c r="H731" s="213"/>
      <c r="I731" s="214"/>
    </row>
    <row r="732" spans="2:9" ht="15.75" customHeight="1" x14ac:dyDescent="0.3">
      <c r="B732" s="213"/>
      <c r="C732" s="213"/>
      <c r="D732" s="213"/>
      <c r="E732" s="213"/>
      <c r="F732" s="213"/>
      <c r="G732" s="213"/>
      <c r="H732" s="213"/>
      <c r="I732" s="214"/>
    </row>
    <row r="733" spans="2:9" ht="15.75" customHeight="1" x14ac:dyDescent="0.3">
      <c r="B733" s="213"/>
      <c r="C733" s="213"/>
      <c r="D733" s="213"/>
      <c r="E733" s="213"/>
      <c r="F733" s="213"/>
      <c r="G733" s="213"/>
      <c r="H733" s="213"/>
      <c r="I733" s="214"/>
    </row>
    <row r="734" spans="2:9" ht="15.75" customHeight="1" x14ac:dyDescent="0.3">
      <c r="B734" s="213"/>
      <c r="C734" s="213"/>
      <c r="D734" s="213"/>
      <c r="E734" s="213"/>
      <c r="F734" s="213"/>
      <c r="G734" s="213"/>
      <c r="H734" s="213"/>
      <c r="I734" s="214"/>
    </row>
    <row r="735" spans="2:9" ht="15.75" customHeight="1" x14ac:dyDescent="0.3">
      <c r="B735" s="213"/>
      <c r="C735" s="213"/>
      <c r="D735" s="213"/>
      <c r="E735" s="213"/>
      <c r="F735" s="213"/>
      <c r="G735" s="213"/>
      <c r="H735" s="213"/>
      <c r="I735" s="214"/>
    </row>
    <row r="736" spans="2:9" ht="15.75" customHeight="1" x14ac:dyDescent="0.3">
      <c r="B736" s="213"/>
      <c r="C736" s="213"/>
      <c r="D736" s="213"/>
      <c r="E736" s="213"/>
      <c r="F736" s="213"/>
      <c r="G736" s="213"/>
      <c r="H736" s="213"/>
      <c r="I736" s="214"/>
    </row>
    <row r="737" spans="2:9" ht="15.75" customHeight="1" x14ac:dyDescent="0.3">
      <c r="B737" s="213"/>
      <c r="C737" s="213"/>
      <c r="D737" s="213"/>
      <c r="E737" s="213"/>
      <c r="F737" s="213"/>
      <c r="G737" s="213"/>
      <c r="H737" s="213"/>
      <c r="I737" s="214"/>
    </row>
    <row r="738" spans="2:9" ht="15.75" customHeight="1" x14ac:dyDescent="0.3">
      <c r="B738" s="213"/>
      <c r="C738" s="213"/>
      <c r="D738" s="213"/>
      <c r="E738" s="213"/>
      <c r="F738" s="213"/>
      <c r="G738" s="213"/>
      <c r="H738" s="213"/>
      <c r="I738" s="214"/>
    </row>
    <row r="739" spans="2:9" ht="15.75" customHeight="1" x14ac:dyDescent="0.3">
      <c r="B739" s="213"/>
      <c r="C739" s="213"/>
      <c r="D739" s="213"/>
      <c r="E739" s="213"/>
      <c r="F739" s="213"/>
      <c r="G739" s="213"/>
      <c r="H739" s="213"/>
      <c r="I739" s="214"/>
    </row>
    <row r="740" spans="2:9" ht="15.75" customHeight="1" x14ac:dyDescent="0.3">
      <c r="B740" s="213"/>
      <c r="C740" s="213"/>
      <c r="D740" s="213"/>
      <c r="E740" s="213"/>
      <c r="F740" s="213"/>
      <c r="G740" s="213"/>
      <c r="H740" s="213"/>
      <c r="I740" s="214"/>
    </row>
    <row r="741" spans="2:9" ht="15.75" customHeight="1" x14ac:dyDescent="0.3">
      <c r="B741" s="213"/>
      <c r="C741" s="213"/>
      <c r="D741" s="213"/>
      <c r="E741" s="213"/>
      <c r="F741" s="213"/>
      <c r="G741" s="213"/>
      <c r="H741" s="213"/>
      <c r="I741" s="214"/>
    </row>
    <row r="742" spans="2:9" ht="15.75" customHeight="1" x14ac:dyDescent="0.3">
      <c r="B742" s="213"/>
      <c r="C742" s="213"/>
      <c r="D742" s="213"/>
      <c r="E742" s="213"/>
      <c r="F742" s="213"/>
      <c r="G742" s="213"/>
      <c r="H742" s="213"/>
      <c r="I742" s="214"/>
    </row>
    <row r="743" spans="2:9" ht="15.75" customHeight="1" x14ac:dyDescent="0.3">
      <c r="B743" s="213"/>
      <c r="C743" s="213"/>
      <c r="D743" s="213"/>
      <c r="E743" s="213"/>
      <c r="F743" s="213"/>
      <c r="G743" s="213"/>
      <c r="H743" s="213"/>
      <c r="I743" s="214"/>
    </row>
    <row r="744" spans="2:9" ht="15.75" customHeight="1" x14ac:dyDescent="0.3">
      <c r="B744" s="213"/>
      <c r="C744" s="213"/>
      <c r="D744" s="213"/>
      <c r="E744" s="213"/>
      <c r="F744" s="213"/>
      <c r="G744" s="213"/>
      <c r="H744" s="213"/>
      <c r="I744" s="214"/>
    </row>
    <row r="745" spans="2:9" ht="15.75" customHeight="1" x14ac:dyDescent="0.3">
      <c r="B745" s="213"/>
      <c r="C745" s="213"/>
      <c r="D745" s="213"/>
      <c r="E745" s="213"/>
      <c r="F745" s="213"/>
      <c r="G745" s="213"/>
      <c r="H745" s="213"/>
      <c r="I745" s="214"/>
    </row>
    <row r="746" spans="2:9" ht="15.75" customHeight="1" x14ac:dyDescent="0.3">
      <c r="B746" s="213"/>
      <c r="C746" s="213"/>
      <c r="D746" s="213"/>
      <c r="E746" s="213"/>
      <c r="F746" s="213"/>
      <c r="G746" s="213"/>
      <c r="H746" s="213"/>
      <c r="I746" s="214"/>
    </row>
    <row r="747" spans="2:9" ht="15.75" customHeight="1" x14ac:dyDescent="0.3">
      <c r="B747" s="213"/>
      <c r="C747" s="213"/>
      <c r="D747" s="213"/>
      <c r="E747" s="213"/>
      <c r="F747" s="213"/>
      <c r="G747" s="213"/>
      <c r="H747" s="213"/>
      <c r="I747" s="214"/>
    </row>
    <row r="748" spans="2:9" ht="15.75" customHeight="1" x14ac:dyDescent="0.3">
      <c r="B748" s="213"/>
      <c r="C748" s="213"/>
      <c r="D748" s="213"/>
      <c r="E748" s="213"/>
      <c r="F748" s="213"/>
      <c r="G748" s="213"/>
      <c r="H748" s="213"/>
      <c r="I748" s="214"/>
    </row>
    <row r="749" spans="2:9" ht="15.75" customHeight="1" x14ac:dyDescent="0.3">
      <c r="B749" s="213"/>
      <c r="C749" s="213"/>
      <c r="D749" s="213"/>
      <c r="E749" s="213"/>
      <c r="F749" s="213"/>
      <c r="G749" s="213"/>
      <c r="H749" s="213"/>
      <c r="I749" s="214"/>
    </row>
    <row r="750" spans="2:9" ht="15.75" customHeight="1" x14ac:dyDescent="0.3">
      <c r="B750" s="213"/>
      <c r="C750" s="213"/>
      <c r="D750" s="213"/>
      <c r="E750" s="213"/>
      <c r="F750" s="213"/>
      <c r="G750" s="213"/>
      <c r="H750" s="213"/>
      <c r="I750" s="214"/>
    </row>
    <row r="751" spans="2:9" ht="15.75" customHeight="1" x14ac:dyDescent="0.3">
      <c r="B751" s="213"/>
      <c r="C751" s="213"/>
      <c r="D751" s="213"/>
      <c r="E751" s="213"/>
      <c r="F751" s="213"/>
      <c r="G751" s="213"/>
      <c r="H751" s="213"/>
      <c r="I751" s="214"/>
    </row>
    <row r="752" spans="2:9" ht="15.75" customHeight="1" x14ac:dyDescent="0.3">
      <c r="B752" s="213"/>
      <c r="C752" s="213"/>
      <c r="D752" s="213"/>
      <c r="E752" s="213"/>
      <c r="F752" s="213"/>
      <c r="G752" s="213"/>
      <c r="H752" s="213"/>
      <c r="I752" s="214"/>
    </row>
    <row r="753" spans="2:9" ht="15.75" customHeight="1" x14ac:dyDescent="0.3">
      <c r="B753" s="213"/>
      <c r="C753" s="213"/>
      <c r="D753" s="213"/>
      <c r="E753" s="213"/>
      <c r="F753" s="213"/>
      <c r="G753" s="213"/>
      <c r="H753" s="213"/>
      <c r="I753" s="214"/>
    </row>
    <row r="754" spans="2:9" ht="15.75" customHeight="1" x14ac:dyDescent="0.3">
      <c r="B754" s="213"/>
      <c r="C754" s="213"/>
      <c r="D754" s="213"/>
      <c r="E754" s="213"/>
      <c r="F754" s="213"/>
      <c r="G754" s="213"/>
      <c r="H754" s="213"/>
      <c r="I754" s="214"/>
    </row>
    <row r="755" spans="2:9" ht="15.75" customHeight="1" x14ac:dyDescent="0.3">
      <c r="B755" s="213"/>
      <c r="C755" s="213"/>
      <c r="D755" s="213"/>
      <c r="E755" s="213"/>
      <c r="F755" s="213"/>
      <c r="G755" s="213"/>
      <c r="H755" s="213"/>
      <c r="I755" s="214"/>
    </row>
    <row r="756" spans="2:9" ht="15.75" customHeight="1" x14ac:dyDescent="0.3">
      <c r="B756" s="213"/>
      <c r="C756" s="213"/>
      <c r="D756" s="213"/>
      <c r="E756" s="213"/>
      <c r="F756" s="213"/>
      <c r="G756" s="213"/>
      <c r="H756" s="213"/>
      <c r="I756" s="214"/>
    </row>
    <row r="757" spans="2:9" ht="15.75" customHeight="1" x14ac:dyDescent="0.3">
      <c r="B757" s="213"/>
      <c r="C757" s="213"/>
      <c r="D757" s="213"/>
      <c r="E757" s="213"/>
      <c r="F757" s="213"/>
      <c r="G757" s="213"/>
      <c r="H757" s="213"/>
      <c r="I757" s="214"/>
    </row>
    <row r="758" spans="2:9" ht="15.75" customHeight="1" x14ac:dyDescent="0.3">
      <c r="B758" s="213"/>
      <c r="C758" s="213"/>
      <c r="D758" s="213"/>
      <c r="E758" s="213"/>
      <c r="F758" s="213"/>
      <c r="G758" s="213"/>
      <c r="H758" s="213"/>
      <c r="I758" s="214"/>
    </row>
    <row r="759" spans="2:9" ht="15.75" customHeight="1" x14ac:dyDescent="0.3">
      <c r="B759" s="213"/>
      <c r="C759" s="213"/>
      <c r="D759" s="213"/>
      <c r="E759" s="213"/>
      <c r="F759" s="213"/>
      <c r="G759" s="213"/>
      <c r="H759" s="213"/>
      <c r="I759" s="214"/>
    </row>
    <row r="760" spans="2:9" ht="15.75" customHeight="1" x14ac:dyDescent="0.3">
      <c r="B760" s="213"/>
      <c r="C760" s="213"/>
      <c r="D760" s="213"/>
      <c r="E760" s="213"/>
      <c r="F760" s="213"/>
      <c r="G760" s="213"/>
      <c r="H760" s="213"/>
      <c r="I760" s="214"/>
    </row>
    <row r="761" spans="2:9" ht="15.75" customHeight="1" x14ac:dyDescent="0.3">
      <c r="B761" s="213"/>
      <c r="C761" s="213"/>
      <c r="D761" s="213"/>
      <c r="E761" s="213"/>
      <c r="F761" s="213"/>
      <c r="G761" s="213"/>
      <c r="H761" s="213"/>
      <c r="I761" s="214"/>
    </row>
    <row r="762" spans="2:9" ht="15.75" customHeight="1" x14ac:dyDescent="0.3">
      <c r="B762" s="213"/>
      <c r="C762" s="213"/>
      <c r="D762" s="213"/>
      <c r="E762" s="213"/>
      <c r="F762" s="213"/>
      <c r="G762" s="213"/>
      <c r="H762" s="213"/>
      <c r="I762" s="214"/>
    </row>
    <row r="763" spans="2:9" ht="15.75" customHeight="1" x14ac:dyDescent="0.3">
      <c r="B763" s="213"/>
      <c r="C763" s="213"/>
      <c r="D763" s="213"/>
      <c r="E763" s="213"/>
      <c r="F763" s="213"/>
      <c r="G763" s="213"/>
      <c r="H763" s="213"/>
      <c r="I763" s="214"/>
    </row>
    <row r="764" spans="2:9" ht="15.75" customHeight="1" x14ac:dyDescent="0.3">
      <c r="B764" s="213"/>
      <c r="C764" s="213"/>
      <c r="D764" s="213"/>
      <c r="E764" s="213"/>
      <c r="F764" s="213"/>
      <c r="G764" s="213"/>
      <c r="H764" s="213"/>
      <c r="I764" s="214"/>
    </row>
    <row r="765" spans="2:9" ht="15.75" customHeight="1" x14ac:dyDescent="0.3">
      <c r="B765" s="213"/>
      <c r="C765" s="213"/>
      <c r="D765" s="213"/>
      <c r="E765" s="213"/>
      <c r="F765" s="213"/>
      <c r="G765" s="213"/>
      <c r="H765" s="213"/>
      <c r="I765" s="214"/>
    </row>
    <row r="766" spans="2:9" ht="15.75" customHeight="1" x14ac:dyDescent="0.3">
      <c r="B766" s="213"/>
      <c r="C766" s="213"/>
      <c r="D766" s="213"/>
      <c r="E766" s="213"/>
      <c r="F766" s="213"/>
      <c r="G766" s="213"/>
      <c r="H766" s="213"/>
      <c r="I766" s="214"/>
    </row>
    <row r="767" spans="2:9" ht="15.75" customHeight="1" x14ac:dyDescent="0.3">
      <c r="B767" s="213"/>
      <c r="C767" s="213"/>
      <c r="D767" s="213"/>
      <c r="E767" s="213"/>
      <c r="F767" s="213"/>
      <c r="G767" s="213"/>
      <c r="H767" s="213"/>
      <c r="I767" s="214"/>
    </row>
    <row r="768" spans="2:9" ht="15.75" customHeight="1" x14ac:dyDescent="0.3">
      <c r="B768" s="213"/>
      <c r="C768" s="213"/>
      <c r="D768" s="213"/>
      <c r="E768" s="213"/>
      <c r="F768" s="213"/>
      <c r="G768" s="213"/>
      <c r="H768" s="213"/>
      <c r="I768" s="214"/>
    </row>
    <row r="769" spans="2:9" ht="15.75" customHeight="1" x14ac:dyDescent="0.3">
      <c r="B769" s="213"/>
      <c r="C769" s="213"/>
      <c r="D769" s="213"/>
      <c r="E769" s="213"/>
      <c r="F769" s="213"/>
      <c r="G769" s="213"/>
      <c r="H769" s="213"/>
      <c r="I769" s="214"/>
    </row>
    <row r="770" spans="2:9" ht="15.75" customHeight="1" x14ac:dyDescent="0.3">
      <c r="B770" s="213"/>
      <c r="C770" s="213"/>
      <c r="D770" s="213"/>
      <c r="E770" s="213"/>
      <c r="F770" s="213"/>
      <c r="G770" s="213"/>
      <c r="H770" s="213"/>
      <c r="I770" s="214"/>
    </row>
    <row r="771" spans="2:9" ht="15.75" customHeight="1" x14ac:dyDescent="0.3">
      <c r="B771" s="213"/>
      <c r="C771" s="213"/>
      <c r="D771" s="213"/>
      <c r="E771" s="213"/>
      <c r="F771" s="213"/>
      <c r="G771" s="213"/>
      <c r="H771" s="213"/>
      <c r="I771" s="214"/>
    </row>
    <row r="772" spans="2:9" ht="15.75" customHeight="1" x14ac:dyDescent="0.3">
      <c r="B772" s="213"/>
      <c r="C772" s="213"/>
      <c r="D772" s="213"/>
      <c r="E772" s="213"/>
      <c r="F772" s="213"/>
      <c r="G772" s="213"/>
      <c r="H772" s="213"/>
      <c r="I772" s="214"/>
    </row>
    <row r="773" spans="2:9" ht="15.75" customHeight="1" x14ac:dyDescent="0.3">
      <c r="B773" s="213"/>
      <c r="C773" s="213"/>
      <c r="D773" s="213"/>
      <c r="E773" s="213"/>
      <c r="F773" s="213"/>
      <c r="G773" s="213"/>
      <c r="H773" s="213"/>
      <c r="I773" s="214"/>
    </row>
    <row r="774" spans="2:9" ht="15.75" customHeight="1" x14ac:dyDescent="0.3">
      <c r="B774" s="213"/>
      <c r="C774" s="213"/>
      <c r="D774" s="213"/>
      <c r="E774" s="213"/>
      <c r="F774" s="213"/>
      <c r="G774" s="213"/>
      <c r="H774" s="213"/>
      <c r="I774" s="214"/>
    </row>
    <row r="775" spans="2:9" ht="15.75" customHeight="1" x14ac:dyDescent="0.3">
      <c r="B775" s="213"/>
      <c r="C775" s="213"/>
      <c r="D775" s="213"/>
      <c r="E775" s="213"/>
      <c r="F775" s="213"/>
      <c r="G775" s="213"/>
      <c r="H775" s="213"/>
      <c r="I775" s="214"/>
    </row>
    <row r="776" spans="2:9" ht="15.75" customHeight="1" x14ac:dyDescent="0.3">
      <c r="B776" s="213"/>
      <c r="C776" s="213"/>
      <c r="D776" s="213"/>
      <c r="E776" s="213"/>
      <c r="F776" s="213"/>
      <c r="G776" s="213"/>
      <c r="H776" s="213"/>
      <c r="I776" s="214"/>
    </row>
    <row r="777" spans="2:9" ht="15.75" customHeight="1" x14ac:dyDescent="0.3">
      <c r="B777" s="213"/>
      <c r="C777" s="213"/>
      <c r="D777" s="213"/>
      <c r="E777" s="213"/>
      <c r="F777" s="213"/>
      <c r="G777" s="213"/>
      <c r="H777" s="213"/>
      <c r="I777" s="214"/>
    </row>
    <row r="778" spans="2:9" ht="15.75" customHeight="1" x14ac:dyDescent="0.3">
      <c r="B778" s="213"/>
      <c r="C778" s="213"/>
      <c r="D778" s="213"/>
      <c r="E778" s="213"/>
      <c r="F778" s="213"/>
      <c r="G778" s="213"/>
      <c r="H778" s="213"/>
      <c r="I778" s="214"/>
    </row>
    <row r="779" spans="2:9" ht="15.75" customHeight="1" x14ac:dyDescent="0.3">
      <c r="B779" s="213"/>
      <c r="C779" s="213"/>
      <c r="D779" s="213"/>
      <c r="E779" s="213"/>
      <c r="F779" s="213"/>
      <c r="G779" s="213"/>
      <c r="H779" s="213"/>
      <c r="I779" s="214"/>
    </row>
    <row r="780" spans="2:9" ht="15.75" customHeight="1" x14ac:dyDescent="0.3">
      <c r="B780" s="213"/>
      <c r="C780" s="213"/>
      <c r="D780" s="213"/>
      <c r="E780" s="213"/>
      <c r="F780" s="213"/>
      <c r="G780" s="213"/>
      <c r="H780" s="213"/>
      <c r="I780" s="214"/>
    </row>
    <row r="781" spans="2:9" ht="15.75" customHeight="1" x14ac:dyDescent="0.3">
      <c r="B781" s="213"/>
      <c r="C781" s="213"/>
      <c r="D781" s="213"/>
      <c r="E781" s="213"/>
      <c r="F781" s="213"/>
      <c r="G781" s="213"/>
      <c r="H781" s="213"/>
      <c r="I781" s="214"/>
    </row>
    <row r="782" spans="2:9" ht="15.75" customHeight="1" x14ac:dyDescent="0.3">
      <c r="B782" s="213"/>
      <c r="C782" s="213"/>
      <c r="D782" s="213"/>
      <c r="E782" s="213"/>
      <c r="F782" s="213"/>
      <c r="G782" s="213"/>
      <c r="H782" s="213"/>
      <c r="I782" s="214"/>
    </row>
    <row r="783" spans="2:9" ht="15.75" customHeight="1" x14ac:dyDescent="0.3">
      <c r="B783" s="213"/>
      <c r="C783" s="213"/>
      <c r="D783" s="213"/>
      <c r="E783" s="213"/>
      <c r="F783" s="213"/>
      <c r="G783" s="213"/>
      <c r="H783" s="213"/>
      <c r="I783" s="214"/>
    </row>
    <row r="784" spans="2:9" ht="15.75" customHeight="1" x14ac:dyDescent="0.3">
      <c r="B784" s="213"/>
      <c r="C784" s="213"/>
      <c r="D784" s="213"/>
      <c r="E784" s="213"/>
      <c r="F784" s="213"/>
      <c r="G784" s="213"/>
      <c r="H784" s="213"/>
      <c r="I784" s="214"/>
    </row>
    <row r="785" spans="2:9" ht="15.75" customHeight="1" x14ac:dyDescent="0.3">
      <c r="B785" s="213"/>
      <c r="C785" s="213"/>
      <c r="D785" s="213"/>
      <c r="E785" s="213"/>
      <c r="F785" s="213"/>
      <c r="G785" s="213"/>
      <c r="H785" s="213"/>
      <c r="I785" s="214"/>
    </row>
    <row r="786" spans="2:9" ht="15.75" customHeight="1" x14ac:dyDescent="0.3">
      <c r="B786" s="213"/>
      <c r="C786" s="213"/>
      <c r="D786" s="213"/>
      <c r="E786" s="213"/>
      <c r="F786" s="213"/>
      <c r="G786" s="213"/>
      <c r="H786" s="213"/>
      <c r="I786" s="214"/>
    </row>
    <row r="787" spans="2:9" ht="15.75" customHeight="1" x14ac:dyDescent="0.3">
      <c r="B787" s="213"/>
      <c r="C787" s="213"/>
      <c r="D787" s="213"/>
      <c r="E787" s="213"/>
      <c r="F787" s="213"/>
      <c r="G787" s="213"/>
      <c r="H787" s="213"/>
      <c r="I787" s="214"/>
    </row>
    <row r="788" spans="2:9" ht="15.75" customHeight="1" x14ac:dyDescent="0.3">
      <c r="B788" s="213"/>
      <c r="C788" s="213"/>
      <c r="D788" s="213"/>
      <c r="E788" s="213"/>
      <c r="F788" s="213"/>
      <c r="G788" s="213"/>
      <c r="H788" s="213"/>
      <c r="I788" s="214"/>
    </row>
    <row r="789" spans="2:9" ht="15.75" customHeight="1" x14ac:dyDescent="0.3">
      <c r="B789" s="213"/>
      <c r="C789" s="213"/>
      <c r="D789" s="213"/>
      <c r="E789" s="213"/>
      <c r="F789" s="213"/>
      <c r="G789" s="213"/>
      <c r="H789" s="213"/>
      <c r="I789" s="214"/>
    </row>
    <row r="790" spans="2:9" ht="15.75" customHeight="1" x14ac:dyDescent="0.3">
      <c r="B790" s="213"/>
      <c r="C790" s="213"/>
      <c r="D790" s="213"/>
      <c r="E790" s="213"/>
      <c r="F790" s="213"/>
      <c r="G790" s="213"/>
      <c r="H790" s="213"/>
      <c r="I790" s="214"/>
    </row>
    <row r="791" spans="2:9" ht="15.75" customHeight="1" x14ac:dyDescent="0.3">
      <c r="B791" s="213"/>
      <c r="C791" s="213"/>
      <c r="D791" s="213"/>
      <c r="E791" s="213"/>
      <c r="F791" s="213"/>
      <c r="G791" s="213"/>
      <c r="H791" s="213"/>
      <c r="I791" s="214"/>
    </row>
    <row r="792" spans="2:9" ht="15.75" customHeight="1" x14ac:dyDescent="0.3">
      <c r="B792" s="213"/>
      <c r="C792" s="213"/>
      <c r="D792" s="213"/>
      <c r="E792" s="213"/>
      <c r="F792" s="213"/>
      <c r="G792" s="213"/>
      <c r="H792" s="213"/>
      <c r="I792" s="214"/>
    </row>
    <row r="793" spans="2:9" ht="15.75" customHeight="1" x14ac:dyDescent="0.3">
      <c r="B793" s="213"/>
      <c r="C793" s="213"/>
      <c r="D793" s="213"/>
      <c r="E793" s="213"/>
      <c r="F793" s="213"/>
      <c r="G793" s="213"/>
      <c r="H793" s="213"/>
      <c r="I793" s="214"/>
    </row>
    <row r="794" spans="2:9" ht="15.75" customHeight="1" x14ac:dyDescent="0.3">
      <c r="B794" s="213"/>
      <c r="C794" s="213"/>
      <c r="D794" s="213"/>
      <c r="E794" s="213"/>
      <c r="F794" s="213"/>
      <c r="G794" s="213"/>
      <c r="H794" s="213"/>
      <c r="I794" s="214"/>
    </row>
    <row r="795" spans="2:9" ht="15.75" customHeight="1" x14ac:dyDescent="0.3">
      <c r="B795" s="213"/>
      <c r="C795" s="213"/>
      <c r="D795" s="213"/>
      <c r="E795" s="213"/>
      <c r="F795" s="213"/>
      <c r="G795" s="213"/>
      <c r="H795" s="213"/>
      <c r="I795" s="214"/>
    </row>
    <row r="796" spans="2:9" ht="15.75" customHeight="1" x14ac:dyDescent="0.3">
      <c r="B796" s="213"/>
      <c r="C796" s="213"/>
      <c r="D796" s="213"/>
      <c r="E796" s="213"/>
      <c r="F796" s="213"/>
      <c r="G796" s="213"/>
      <c r="H796" s="213"/>
      <c r="I796" s="214"/>
    </row>
    <row r="797" spans="2:9" ht="15.75" customHeight="1" x14ac:dyDescent="0.3">
      <c r="B797" s="213"/>
      <c r="C797" s="213"/>
      <c r="D797" s="213"/>
      <c r="E797" s="213"/>
      <c r="F797" s="213"/>
      <c r="G797" s="213"/>
      <c r="H797" s="213"/>
      <c r="I797" s="214"/>
    </row>
    <row r="798" spans="2:9" ht="15.75" customHeight="1" x14ac:dyDescent="0.3">
      <c r="B798" s="213"/>
      <c r="C798" s="213"/>
      <c r="D798" s="213"/>
      <c r="E798" s="213"/>
      <c r="F798" s="213"/>
      <c r="G798" s="213"/>
      <c r="H798" s="213"/>
      <c r="I798" s="214"/>
    </row>
    <row r="799" spans="2:9" ht="15.75" customHeight="1" x14ac:dyDescent="0.3">
      <c r="B799" s="213"/>
      <c r="C799" s="213"/>
      <c r="D799" s="213"/>
      <c r="E799" s="213"/>
      <c r="F799" s="213"/>
      <c r="G799" s="213"/>
      <c r="H799" s="213"/>
      <c r="I799" s="214"/>
    </row>
    <row r="800" spans="2:9" ht="15.75" customHeight="1" x14ac:dyDescent="0.3">
      <c r="B800" s="213"/>
      <c r="C800" s="213"/>
      <c r="D800" s="213"/>
      <c r="E800" s="213"/>
      <c r="F800" s="213"/>
      <c r="G800" s="213"/>
      <c r="H800" s="213"/>
      <c r="I800" s="214"/>
    </row>
    <row r="801" spans="2:9" ht="15.75" customHeight="1" x14ac:dyDescent="0.3">
      <c r="B801" s="213"/>
      <c r="C801" s="213"/>
      <c r="D801" s="213"/>
      <c r="E801" s="213"/>
      <c r="F801" s="213"/>
      <c r="G801" s="213"/>
      <c r="H801" s="213"/>
      <c r="I801" s="214"/>
    </row>
    <row r="802" spans="2:9" ht="15.75" customHeight="1" x14ac:dyDescent="0.3">
      <c r="B802" s="213"/>
      <c r="C802" s="213"/>
      <c r="D802" s="213"/>
      <c r="E802" s="213"/>
      <c r="F802" s="213"/>
      <c r="G802" s="213"/>
      <c r="H802" s="213"/>
      <c r="I802" s="214"/>
    </row>
    <row r="803" spans="2:9" ht="15.75" customHeight="1" x14ac:dyDescent="0.3">
      <c r="B803" s="213"/>
      <c r="C803" s="213"/>
      <c r="D803" s="213"/>
      <c r="E803" s="213"/>
      <c r="F803" s="213"/>
      <c r="G803" s="213"/>
      <c r="H803" s="213"/>
      <c r="I803" s="214"/>
    </row>
    <row r="804" spans="2:9" ht="15.75" customHeight="1" x14ac:dyDescent="0.3">
      <c r="B804" s="213"/>
      <c r="C804" s="213"/>
      <c r="D804" s="213"/>
      <c r="E804" s="213"/>
      <c r="F804" s="213"/>
      <c r="G804" s="213"/>
      <c r="H804" s="213"/>
      <c r="I804" s="214"/>
    </row>
    <row r="805" spans="2:9" ht="15.75" customHeight="1" x14ac:dyDescent="0.3">
      <c r="B805" s="213"/>
      <c r="C805" s="213"/>
      <c r="D805" s="213"/>
      <c r="E805" s="213"/>
      <c r="F805" s="213"/>
      <c r="G805" s="213"/>
      <c r="H805" s="213"/>
      <c r="I805" s="214"/>
    </row>
    <row r="806" spans="2:9" ht="15.75" customHeight="1" x14ac:dyDescent="0.3">
      <c r="B806" s="213"/>
      <c r="C806" s="213"/>
      <c r="D806" s="213"/>
      <c r="E806" s="213"/>
      <c r="F806" s="213"/>
      <c r="G806" s="213"/>
      <c r="H806" s="213"/>
      <c r="I806" s="214"/>
    </row>
    <row r="807" spans="2:9" ht="15.75" customHeight="1" x14ac:dyDescent="0.3">
      <c r="B807" s="213"/>
      <c r="C807" s="213"/>
      <c r="D807" s="213"/>
      <c r="E807" s="213"/>
      <c r="F807" s="213"/>
      <c r="G807" s="213"/>
      <c r="H807" s="213"/>
      <c r="I807" s="214"/>
    </row>
    <row r="808" spans="2:9" ht="15.75" customHeight="1" x14ac:dyDescent="0.3">
      <c r="B808" s="213"/>
      <c r="C808" s="213"/>
      <c r="D808" s="213"/>
      <c r="E808" s="213"/>
      <c r="F808" s="213"/>
      <c r="G808" s="213"/>
      <c r="H808" s="213"/>
      <c r="I808" s="214"/>
    </row>
    <row r="809" spans="2:9" ht="15.75" customHeight="1" x14ac:dyDescent="0.3">
      <c r="B809" s="213"/>
      <c r="C809" s="213"/>
      <c r="D809" s="213"/>
      <c r="E809" s="213"/>
      <c r="F809" s="213"/>
      <c r="G809" s="213"/>
      <c r="H809" s="213"/>
      <c r="I809" s="214"/>
    </row>
    <row r="810" spans="2:9" ht="15.75" customHeight="1" x14ac:dyDescent="0.3">
      <c r="B810" s="213"/>
      <c r="C810" s="213"/>
      <c r="D810" s="213"/>
      <c r="E810" s="213"/>
      <c r="F810" s="213"/>
      <c r="G810" s="213"/>
      <c r="H810" s="213"/>
      <c r="I810" s="214"/>
    </row>
    <row r="811" spans="2:9" ht="15.75" customHeight="1" x14ac:dyDescent="0.3">
      <c r="B811" s="213"/>
      <c r="C811" s="213"/>
      <c r="D811" s="213"/>
      <c r="E811" s="213"/>
      <c r="F811" s="213"/>
      <c r="G811" s="213"/>
      <c r="H811" s="213"/>
      <c r="I811" s="214"/>
    </row>
    <row r="812" spans="2:9" ht="15.75" customHeight="1" x14ac:dyDescent="0.3">
      <c r="B812" s="213"/>
      <c r="C812" s="213"/>
      <c r="D812" s="213"/>
      <c r="E812" s="213"/>
      <c r="F812" s="213"/>
      <c r="G812" s="213"/>
      <c r="H812" s="213"/>
      <c r="I812" s="214"/>
    </row>
    <row r="813" spans="2:9" ht="15.75" customHeight="1" x14ac:dyDescent="0.3">
      <c r="B813" s="213"/>
      <c r="C813" s="213"/>
      <c r="D813" s="213"/>
      <c r="E813" s="213"/>
      <c r="F813" s="213"/>
      <c r="G813" s="213"/>
      <c r="H813" s="213"/>
      <c r="I813" s="214"/>
    </row>
    <row r="814" spans="2:9" ht="15.75" customHeight="1" x14ac:dyDescent="0.3">
      <c r="B814" s="213"/>
      <c r="C814" s="213"/>
      <c r="D814" s="213"/>
      <c r="E814" s="213"/>
      <c r="F814" s="213"/>
      <c r="G814" s="213"/>
      <c r="H814" s="213"/>
      <c r="I814" s="214"/>
    </row>
    <row r="815" spans="2:9" ht="15.75" customHeight="1" x14ac:dyDescent="0.3">
      <c r="B815" s="213"/>
      <c r="C815" s="213"/>
      <c r="D815" s="213"/>
      <c r="E815" s="213"/>
      <c r="F815" s="213"/>
      <c r="G815" s="213"/>
      <c r="H815" s="213"/>
      <c r="I815" s="214"/>
    </row>
    <row r="816" spans="2:9" ht="15.75" customHeight="1" x14ac:dyDescent="0.3">
      <c r="B816" s="213"/>
      <c r="C816" s="213"/>
      <c r="D816" s="213"/>
      <c r="E816" s="213"/>
      <c r="F816" s="213"/>
      <c r="G816" s="213"/>
      <c r="H816" s="213"/>
      <c r="I816" s="214"/>
    </row>
    <row r="817" spans="2:9" ht="15.75" customHeight="1" x14ac:dyDescent="0.3">
      <c r="B817" s="213"/>
      <c r="C817" s="213"/>
      <c r="D817" s="213"/>
      <c r="E817" s="213"/>
      <c r="F817" s="213"/>
      <c r="G817" s="213"/>
      <c r="H817" s="213"/>
      <c r="I817" s="214"/>
    </row>
    <row r="818" spans="2:9" ht="15.75" customHeight="1" x14ac:dyDescent="0.3">
      <c r="B818" s="213"/>
      <c r="C818" s="213"/>
      <c r="D818" s="213"/>
      <c r="E818" s="213"/>
      <c r="F818" s="213"/>
      <c r="G818" s="213"/>
      <c r="H818" s="213"/>
      <c r="I818" s="214"/>
    </row>
    <row r="819" spans="2:9" ht="15.75" customHeight="1" x14ac:dyDescent="0.3">
      <c r="B819" s="213"/>
      <c r="C819" s="213"/>
      <c r="D819" s="213"/>
      <c r="E819" s="213"/>
      <c r="F819" s="213"/>
      <c r="G819" s="213"/>
      <c r="H819" s="213"/>
      <c r="I819" s="214"/>
    </row>
    <row r="820" spans="2:9" ht="15.75" customHeight="1" x14ac:dyDescent="0.3">
      <c r="B820" s="213"/>
      <c r="C820" s="213"/>
      <c r="D820" s="213"/>
      <c r="E820" s="213"/>
      <c r="F820" s="213"/>
      <c r="G820" s="213"/>
      <c r="H820" s="213"/>
      <c r="I820" s="214"/>
    </row>
    <row r="821" spans="2:9" ht="15.75" customHeight="1" x14ac:dyDescent="0.3">
      <c r="B821" s="213"/>
      <c r="C821" s="213"/>
      <c r="D821" s="213"/>
      <c r="E821" s="213"/>
      <c r="F821" s="213"/>
      <c r="G821" s="213"/>
      <c r="H821" s="213"/>
      <c r="I821" s="214"/>
    </row>
    <row r="822" spans="2:9" ht="15.75" customHeight="1" x14ac:dyDescent="0.3">
      <c r="B822" s="213"/>
      <c r="C822" s="213"/>
      <c r="D822" s="213"/>
      <c r="E822" s="213"/>
      <c r="F822" s="213"/>
      <c r="G822" s="213"/>
      <c r="H822" s="213"/>
      <c r="I822" s="214"/>
    </row>
    <row r="823" spans="2:9" ht="15.75" customHeight="1" x14ac:dyDescent="0.3">
      <c r="B823" s="213"/>
      <c r="C823" s="213"/>
      <c r="D823" s="213"/>
      <c r="E823" s="213"/>
      <c r="F823" s="213"/>
      <c r="G823" s="213"/>
      <c r="H823" s="213"/>
      <c r="I823" s="214"/>
    </row>
    <row r="824" spans="2:9" ht="15.75" customHeight="1" x14ac:dyDescent="0.3">
      <c r="B824" s="213"/>
      <c r="C824" s="213"/>
      <c r="D824" s="213"/>
      <c r="E824" s="213"/>
      <c r="F824" s="213"/>
      <c r="G824" s="213"/>
      <c r="H824" s="213"/>
      <c r="I824" s="214"/>
    </row>
    <row r="825" spans="2:9" ht="15.75" customHeight="1" x14ac:dyDescent="0.3">
      <c r="B825" s="213"/>
      <c r="C825" s="213"/>
      <c r="D825" s="213"/>
      <c r="E825" s="213"/>
      <c r="F825" s="213"/>
      <c r="G825" s="213"/>
      <c r="H825" s="213"/>
      <c r="I825" s="214"/>
    </row>
    <row r="826" spans="2:9" ht="15.75" customHeight="1" x14ac:dyDescent="0.3">
      <c r="B826" s="213"/>
      <c r="C826" s="213"/>
      <c r="D826" s="213"/>
      <c r="E826" s="213"/>
      <c r="F826" s="213"/>
      <c r="G826" s="213"/>
      <c r="H826" s="213"/>
      <c r="I826" s="214"/>
    </row>
    <row r="827" spans="2:9" ht="15.75" customHeight="1" x14ac:dyDescent="0.3">
      <c r="B827" s="213"/>
      <c r="C827" s="213"/>
      <c r="D827" s="213"/>
      <c r="E827" s="213"/>
      <c r="F827" s="213"/>
      <c r="G827" s="213"/>
      <c r="H827" s="213"/>
      <c r="I827" s="214"/>
    </row>
    <row r="828" spans="2:9" ht="15.75" customHeight="1" x14ac:dyDescent="0.3">
      <c r="B828" s="213"/>
      <c r="C828" s="213"/>
      <c r="D828" s="213"/>
      <c r="E828" s="213"/>
      <c r="F828" s="213"/>
      <c r="G828" s="213"/>
      <c r="H828" s="213"/>
      <c r="I828" s="214"/>
    </row>
    <row r="829" spans="2:9" ht="15.75" customHeight="1" x14ac:dyDescent="0.3">
      <c r="B829" s="213"/>
      <c r="C829" s="213"/>
      <c r="D829" s="213"/>
      <c r="E829" s="213"/>
      <c r="F829" s="213"/>
      <c r="G829" s="213"/>
      <c r="H829" s="213"/>
      <c r="I829" s="214"/>
    </row>
    <row r="830" spans="2:9" ht="15.75" customHeight="1" x14ac:dyDescent="0.3">
      <c r="B830" s="213"/>
      <c r="C830" s="213"/>
      <c r="D830" s="213"/>
      <c r="E830" s="213"/>
      <c r="F830" s="213"/>
      <c r="G830" s="213"/>
      <c r="H830" s="213"/>
      <c r="I830" s="214"/>
    </row>
    <row r="831" spans="2:9" ht="15.75" customHeight="1" x14ac:dyDescent="0.3">
      <c r="B831" s="213"/>
      <c r="C831" s="213"/>
      <c r="D831" s="213"/>
      <c r="E831" s="213"/>
      <c r="F831" s="213"/>
      <c r="G831" s="213"/>
      <c r="H831" s="213"/>
      <c r="I831" s="214"/>
    </row>
    <row r="832" spans="2:9" ht="15.75" customHeight="1" x14ac:dyDescent="0.3">
      <c r="B832" s="213"/>
      <c r="C832" s="213"/>
      <c r="D832" s="213"/>
      <c r="E832" s="213"/>
      <c r="F832" s="213"/>
      <c r="G832" s="213"/>
      <c r="H832" s="213"/>
      <c r="I832" s="214"/>
    </row>
    <row r="833" spans="2:9" ht="15.75" customHeight="1" x14ac:dyDescent="0.3">
      <c r="B833" s="213"/>
      <c r="C833" s="213"/>
      <c r="D833" s="213"/>
      <c r="E833" s="213"/>
      <c r="F833" s="213"/>
      <c r="G833" s="213"/>
      <c r="H833" s="213"/>
      <c r="I833" s="214"/>
    </row>
    <row r="834" spans="2:9" ht="15.75" customHeight="1" x14ac:dyDescent="0.3">
      <c r="B834" s="213"/>
      <c r="C834" s="213"/>
      <c r="D834" s="213"/>
      <c r="E834" s="213"/>
      <c r="F834" s="213"/>
      <c r="G834" s="213"/>
      <c r="H834" s="213"/>
      <c r="I834" s="214"/>
    </row>
    <row r="835" spans="2:9" ht="15.75" customHeight="1" x14ac:dyDescent="0.3">
      <c r="B835" s="213"/>
      <c r="C835" s="213"/>
      <c r="D835" s="213"/>
      <c r="E835" s="213"/>
      <c r="F835" s="213"/>
      <c r="G835" s="213"/>
      <c r="H835" s="213"/>
      <c r="I835" s="214"/>
    </row>
    <row r="836" spans="2:9" ht="15.75" customHeight="1" x14ac:dyDescent="0.3">
      <c r="B836" s="213"/>
      <c r="C836" s="213"/>
      <c r="D836" s="213"/>
      <c r="E836" s="213"/>
      <c r="F836" s="213"/>
      <c r="G836" s="213"/>
      <c r="H836" s="213"/>
      <c r="I836" s="214"/>
    </row>
    <row r="837" spans="2:9" ht="15.75" customHeight="1" x14ac:dyDescent="0.3">
      <c r="B837" s="213"/>
      <c r="C837" s="213"/>
      <c r="D837" s="213"/>
      <c r="E837" s="213"/>
      <c r="F837" s="213"/>
      <c r="G837" s="213"/>
      <c r="H837" s="213"/>
      <c r="I837" s="214"/>
    </row>
    <row r="838" spans="2:9" ht="15.75" customHeight="1" x14ac:dyDescent="0.3">
      <c r="B838" s="213"/>
      <c r="C838" s="213"/>
      <c r="D838" s="213"/>
      <c r="E838" s="213"/>
      <c r="F838" s="213"/>
      <c r="G838" s="213"/>
      <c r="H838" s="213"/>
      <c r="I838" s="214"/>
    </row>
    <row r="839" spans="2:9" ht="15.75" customHeight="1" x14ac:dyDescent="0.3">
      <c r="B839" s="213"/>
      <c r="C839" s="213"/>
      <c r="D839" s="213"/>
      <c r="E839" s="213"/>
      <c r="F839" s="213"/>
      <c r="G839" s="213"/>
      <c r="H839" s="213"/>
      <c r="I839" s="214"/>
    </row>
    <row r="840" spans="2:9" ht="15.75" customHeight="1" x14ac:dyDescent="0.3">
      <c r="B840" s="213"/>
      <c r="C840" s="213"/>
      <c r="D840" s="213"/>
      <c r="E840" s="213"/>
      <c r="F840" s="213"/>
      <c r="G840" s="213"/>
      <c r="H840" s="213"/>
      <c r="I840" s="214"/>
    </row>
    <row r="841" spans="2:9" ht="15.75" customHeight="1" x14ac:dyDescent="0.3">
      <c r="B841" s="213"/>
      <c r="C841" s="213"/>
      <c r="D841" s="213"/>
      <c r="E841" s="213"/>
      <c r="F841" s="213"/>
      <c r="G841" s="213"/>
      <c r="H841" s="213"/>
      <c r="I841" s="214"/>
    </row>
    <row r="842" spans="2:9" ht="15.75" customHeight="1" x14ac:dyDescent="0.3">
      <c r="B842" s="213"/>
      <c r="C842" s="213"/>
      <c r="D842" s="213"/>
      <c r="E842" s="213"/>
      <c r="F842" s="213"/>
      <c r="G842" s="213"/>
      <c r="H842" s="213"/>
      <c r="I842" s="214"/>
    </row>
    <row r="843" spans="2:9" ht="15.75" customHeight="1" x14ac:dyDescent="0.3">
      <c r="B843" s="213"/>
      <c r="C843" s="213"/>
      <c r="D843" s="213"/>
      <c r="E843" s="213"/>
      <c r="F843" s="213"/>
      <c r="G843" s="213"/>
      <c r="H843" s="213"/>
      <c r="I843" s="214"/>
    </row>
    <row r="844" spans="2:9" ht="15.75" customHeight="1" x14ac:dyDescent="0.3">
      <c r="B844" s="213"/>
      <c r="C844" s="213"/>
      <c r="D844" s="213"/>
      <c r="E844" s="213"/>
      <c r="F844" s="213"/>
      <c r="G844" s="213"/>
      <c r="H844" s="213"/>
      <c r="I844" s="214"/>
    </row>
    <row r="845" spans="2:9" ht="15.75" customHeight="1" x14ac:dyDescent="0.3">
      <c r="B845" s="213"/>
      <c r="C845" s="213"/>
      <c r="D845" s="213"/>
      <c r="E845" s="213"/>
      <c r="F845" s="213"/>
      <c r="G845" s="213"/>
      <c r="H845" s="213"/>
      <c r="I845" s="214"/>
    </row>
    <row r="846" spans="2:9" ht="15.75" customHeight="1" x14ac:dyDescent="0.3">
      <c r="B846" s="213"/>
      <c r="C846" s="213"/>
      <c r="D846" s="213"/>
      <c r="E846" s="213"/>
      <c r="F846" s="213"/>
      <c r="G846" s="213"/>
      <c r="H846" s="213"/>
      <c r="I846" s="214"/>
    </row>
    <row r="847" spans="2:9" ht="15.75" customHeight="1" x14ac:dyDescent="0.3">
      <c r="B847" s="213"/>
      <c r="C847" s="213"/>
      <c r="D847" s="213"/>
      <c r="E847" s="213"/>
      <c r="F847" s="213"/>
      <c r="G847" s="213"/>
      <c r="H847" s="213"/>
      <c r="I847" s="214"/>
    </row>
    <row r="848" spans="2:9" ht="15.75" customHeight="1" x14ac:dyDescent="0.3">
      <c r="B848" s="213"/>
      <c r="C848" s="213"/>
      <c r="D848" s="213"/>
      <c r="E848" s="213"/>
      <c r="F848" s="213"/>
      <c r="G848" s="213"/>
      <c r="H848" s="213"/>
      <c r="I848" s="214"/>
    </row>
    <row r="849" spans="2:9" ht="15.75" customHeight="1" x14ac:dyDescent="0.3">
      <c r="B849" s="213"/>
      <c r="C849" s="213"/>
      <c r="D849" s="213"/>
      <c r="E849" s="213"/>
      <c r="F849" s="213"/>
      <c r="G849" s="213"/>
      <c r="H849" s="213"/>
      <c r="I849" s="214"/>
    </row>
    <row r="850" spans="2:9" ht="15.75" customHeight="1" x14ac:dyDescent="0.3">
      <c r="B850" s="213"/>
      <c r="C850" s="213"/>
      <c r="D850" s="213"/>
      <c r="E850" s="213"/>
      <c r="F850" s="213"/>
      <c r="G850" s="213"/>
      <c r="H850" s="213"/>
      <c r="I850" s="214"/>
    </row>
    <row r="851" spans="2:9" ht="15.75" customHeight="1" x14ac:dyDescent="0.3">
      <c r="B851" s="213"/>
      <c r="C851" s="213"/>
      <c r="D851" s="213"/>
      <c r="E851" s="213"/>
      <c r="F851" s="213"/>
      <c r="G851" s="213"/>
      <c r="H851" s="213"/>
      <c r="I851" s="214"/>
    </row>
    <row r="852" spans="2:9" ht="15.75" customHeight="1" x14ac:dyDescent="0.3">
      <c r="B852" s="213"/>
      <c r="C852" s="213"/>
      <c r="D852" s="213"/>
      <c r="E852" s="213"/>
      <c r="F852" s="213"/>
      <c r="G852" s="213"/>
      <c r="H852" s="213"/>
      <c r="I852" s="214"/>
    </row>
    <row r="853" spans="2:9" ht="15.75" customHeight="1" x14ac:dyDescent="0.3">
      <c r="B853" s="213"/>
      <c r="C853" s="213"/>
      <c r="D853" s="213"/>
      <c r="E853" s="213"/>
      <c r="F853" s="213"/>
      <c r="G853" s="213"/>
      <c r="H853" s="213"/>
      <c r="I853" s="214"/>
    </row>
    <row r="854" spans="2:9" ht="15.75" customHeight="1" x14ac:dyDescent="0.3">
      <c r="B854" s="213"/>
      <c r="C854" s="213"/>
      <c r="D854" s="213"/>
      <c r="E854" s="213"/>
      <c r="F854" s="213"/>
      <c r="G854" s="213"/>
      <c r="H854" s="213"/>
      <c r="I854" s="214"/>
    </row>
    <row r="855" spans="2:9" ht="15.75" customHeight="1" x14ac:dyDescent="0.3">
      <c r="B855" s="213"/>
      <c r="C855" s="213"/>
      <c r="D855" s="213"/>
      <c r="E855" s="213"/>
      <c r="F855" s="213"/>
      <c r="G855" s="213"/>
      <c r="H855" s="213"/>
      <c r="I855" s="214"/>
    </row>
    <row r="856" spans="2:9" ht="15.75" customHeight="1" x14ac:dyDescent="0.3">
      <c r="B856" s="213"/>
      <c r="C856" s="213"/>
      <c r="D856" s="213"/>
      <c r="E856" s="213"/>
      <c r="F856" s="213"/>
      <c r="G856" s="213"/>
      <c r="H856" s="213"/>
      <c r="I856" s="214"/>
    </row>
    <row r="857" spans="2:9" ht="15.75" customHeight="1" x14ac:dyDescent="0.3">
      <c r="B857" s="213"/>
      <c r="C857" s="213"/>
      <c r="D857" s="213"/>
      <c r="E857" s="213"/>
      <c r="F857" s="213"/>
      <c r="G857" s="213"/>
      <c r="H857" s="213"/>
      <c r="I857" s="214"/>
    </row>
    <row r="858" spans="2:9" ht="15.75" customHeight="1" x14ac:dyDescent="0.3">
      <c r="B858" s="213"/>
      <c r="C858" s="213"/>
      <c r="D858" s="213"/>
      <c r="E858" s="213"/>
      <c r="F858" s="213"/>
      <c r="G858" s="213"/>
      <c r="H858" s="213"/>
      <c r="I858" s="214"/>
    </row>
    <row r="859" spans="2:9" ht="15.75" customHeight="1" x14ac:dyDescent="0.3">
      <c r="B859" s="213"/>
      <c r="C859" s="213"/>
      <c r="D859" s="213"/>
      <c r="E859" s="213"/>
      <c r="F859" s="213"/>
      <c r="G859" s="213"/>
      <c r="H859" s="213"/>
      <c r="I859" s="214"/>
    </row>
    <row r="860" spans="2:9" ht="15.75" customHeight="1" x14ac:dyDescent="0.3">
      <c r="B860" s="213"/>
      <c r="C860" s="213"/>
      <c r="D860" s="213"/>
      <c r="E860" s="213"/>
      <c r="F860" s="213"/>
      <c r="G860" s="213"/>
      <c r="H860" s="213"/>
      <c r="I860" s="214"/>
    </row>
    <row r="861" spans="2:9" ht="15.75" customHeight="1" x14ac:dyDescent="0.3">
      <c r="B861" s="213"/>
      <c r="C861" s="213"/>
      <c r="D861" s="213"/>
      <c r="E861" s="213"/>
      <c r="F861" s="213"/>
      <c r="G861" s="213"/>
      <c r="H861" s="213"/>
      <c r="I861" s="214"/>
    </row>
    <row r="862" spans="2:9" ht="15.75" customHeight="1" x14ac:dyDescent="0.3">
      <c r="B862" s="213"/>
      <c r="C862" s="213"/>
      <c r="D862" s="213"/>
      <c r="E862" s="213"/>
      <c r="F862" s="213"/>
      <c r="G862" s="213"/>
      <c r="H862" s="213"/>
      <c r="I862" s="214"/>
    </row>
    <row r="863" spans="2:9" ht="15.75" customHeight="1" x14ac:dyDescent="0.3">
      <c r="B863" s="213"/>
      <c r="C863" s="213"/>
      <c r="D863" s="213"/>
      <c r="E863" s="213"/>
      <c r="F863" s="213"/>
      <c r="G863" s="213"/>
      <c r="H863" s="213"/>
      <c r="I863" s="214"/>
    </row>
    <row r="864" spans="2:9" ht="15.75" customHeight="1" x14ac:dyDescent="0.3">
      <c r="B864" s="213"/>
      <c r="C864" s="213"/>
      <c r="D864" s="213"/>
      <c r="E864" s="213"/>
      <c r="F864" s="213"/>
      <c r="G864" s="213"/>
      <c r="H864" s="213"/>
      <c r="I864" s="214"/>
    </row>
    <row r="865" spans="2:9" ht="15.75" customHeight="1" x14ac:dyDescent="0.3">
      <c r="B865" s="213"/>
      <c r="C865" s="213"/>
      <c r="D865" s="213"/>
      <c r="E865" s="213"/>
      <c r="F865" s="213"/>
      <c r="G865" s="213"/>
      <c r="H865" s="213"/>
      <c r="I865" s="214"/>
    </row>
    <row r="866" spans="2:9" ht="15.75" customHeight="1" x14ac:dyDescent="0.3">
      <c r="B866" s="213"/>
      <c r="C866" s="213"/>
      <c r="D866" s="213"/>
      <c r="E866" s="213"/>
      <c r="F866" s="213"/>
      <c r="G866" s="213"/>
      <c r="H866" s="213"/>
      <c r="I866" s="214"/>
    </row>
    <row r="867" spans="2:9" ht="15.75" customHeight="1" x14ac:dyDescent="0.3">
      <c r="B867" s="213"/>
      <c r="C867" s="213"/>
      <c r="D867" s="213"/>
      <c r="E867" s="213"/>
      <c r="F867" s="213"/>
      <c r="G867" s="213"/>
      <c r="H867" s="213"/>
      <c r="I867" s="214"/>
    </row>
    <row r="868" spans="2:9" ht="15.75" customHeight="1" x14ac:dyDescent="0.3">
      <c r="B868" s="213"/>
      <c r="C868" s="213"/>
      <c r="D868" s="213"/>
      <c r="E868" s="213"/>
      <c r="F868" s="213"/>
      <c r="G868" s="213"/>
      <c r="H868" s="213"/>
      <c r="I868" s="214"/>
    </row>
    <row r="869" spans="2:9" ht="15.75" customHeight="1" x14ac:dyDescent="0.3">
      <c r="B869" s="213"/>
      <c r="C869" s="213"/>
      <c r="D869" s="213"/>
      <c r="E869" s="213"/>
      <c r="F869" s="213"/>
      <c r="G869" s="213"/>
      <c r="H869" s="213"/>
      <c r="I869" s="214"/>
    </row>
    <row r="870" spans="2:9" ht="15.75" customHeight="1" x14ac:dyDescent="0.3">
      <c r="B870" s="213"/>
      <c r="C870" s="213"/>
      <c r="D870" s="213"/>
      <c r="E870" s="213"/>
      <c r="F870" s="213"/>
      <c r="G870" s="213"/>
      <c r="H870" s="213"/>
      <c r="I870" s="214"/>
    </row>
    <row r="871" spans="2:9" ht="15.75" customHeight="1" x14ac:dyDescent="0.3">
      <c r="B871" s="213"/>
      <c r="C871" s="213"/>
      <c r="D871" s="213"/>
      <c r="E871" s="213"/>
      <c r="F871" s="213"/>
      <c r="G871" s="213"/>
      <c r="H871" s="213"/>
      <c r="I871" s="214"/>
    </row>
    <row r="872" spans="2:9" ht="15.75" customHeight="1" x14ac:dyDescent="0.3">
      <c r="B872" s="213"/>
      <c r="C872" s="213"/>
      <c r="D872" s="213"/>
      <c r="E872" s="213"/>
      <c r="F872" s="213"/>
      <c r="G872" s="213"/>
      <c r="H872" s="213"/>
      <c r="I872" s="214"/>
    </row>
    <row r="873" spans="2:9" ht="15.75" customHeight="1" x14ac:dyDescent="0.3">
      <c r="B873" s="213"/>
      <c r="C873" s="213"/>
      <c r="D873" s="213"/>
      <c r="E873" s="213"/>
      <c r="F873" s="213"/>
      <c r="G873" s="213"/>
      <c r="H873" s="213"/>
      <c r="I873" s="214"/>
    </row>
    <row r="874" spans="2:9" ht="15.75" customHeight="1" x14ac:dyDescent="0.3">
      <c r="B874" s="213"/>
      <c r="C874" s="213"/>
      <c r="D874" s="213"/>
      <c r="E874" s="213"/>
      <c r="F874" s="213"/>
      <c r="G874" s="213"/>
      <c r="H874" s="213"/>
      <c r="I874" s="214"/>
    </row>
    <row r="875" spans="2:9" ht="15.75" customHeight="1" x14ac:dyDescent="0.3">
      <c r="B875" s="213"/>
      <c r="C875" s="213"/>
      <c r="D875" s="213"/>
      <c r="E875" s="213"/>
      <c r="F875" s="213"/>
      <c r="G875" s="213"/>
      <c r="H875" s="213"/>
      <c r="I875" s="214"/>
    </row>
    <row r="876" spans="2:9" ht="15.75" customHeight="1" x14ac:dyDescent="0.3">
      <c r="B876" s="213"/>
      <c r="C876" s="213"/>
      <c r="D876" s="213"/>
      <c r="E876" s="213"/>
      <c r="F876" s="213"/>
      <c r="G876" s="213"/>
      <c r="H876" s="213"/>
      <c r="I876" s="214"/>
    </row>
    <row r="877" spans="2:9" ht="15.75" customHeight="1" x14ac:dyDescent="0.3">
      <c r="B877" s="213"/>
      <c r="C877" s="213"/>
      <c r="D877" s="213"/>
      <c r="E877" s="213"/>
      <c r="F877" s="213"/>
      <c r="G877" s="213"/>
      <c r="H877" s="213"/>
      <c r="I877" s="214"/>
    </row>
    <row r="878" spans="2:9" ht="15.75" customHeight="1" x14ac:dyDescent="0.3">
      <c r="B878" s="213"/>
      <c r="C878" s="213"/>
      <c r="D878" s="213"/>
      <c r="E878" s="213"/>
      <c r="F878" s="213"/>
      <c r="G878" s="213"/>
      <c r="H878" s="213"/>
      <c r="I878" s="214"/>
    </row>
    <row r="879" spans="2:9" ht="15.75" customHeight="1" x14ac:dyDescent="0.3">
      <c r="B879" s="213"/>
      <c r="C879" s="213"/>
      <c r="D879" s="213"/>
      <c r="E879" s="213"/>
      <c r="F879" s="213"/>
      <c r="G879" s="213"/>
      <c r="H879" s="213"/>
      <c r="I879" s="214"/>
    </row>
    <row r="880" spans="2:9" ht="15.75" customHeight="1" x14ac:dyDescent="0.3">
      <c r="B880" s="213"/>
      <c r="C880" s="213"/>
      <c r="D880" s="213"/>
      <c r="E880" s="213"/>
      <c r="F880" s="213"/>
      <c r="G880" s="213"/>
      <c r="H880" s="213"/>
      <c r="I880" s="214"/>
    </row>
    <row r="881" spans="2:9" ht="15.75" customHeight="1" x14ac:dyDescent="0.3">
      <c r="B881" s="213"/>
      <c r="C881" s="213"/>
      <c r="D881" s="213"/>
      <c r="E881" s="213"/>
      <c r="F881" s="213"/>
      <c r="G881" s="213"/>
      <c r="H881" s="213"/>
      <c r="I881" s="214"/>
    </row>
    <row r="882" spans="2:9" ht="15.75" customHeight="1" x14ac:dyDescent="0.3">
      <c r="B882" s="213"/>
      <c r="C882" s="213"/>
      <c r="D882" s="213"/>
      <c r="E882" s="213"/>
      <c r="F882" s="213"/>
      <c r="G882" s="213"/>
      <c r="H882" s="213"/>
      <c r="I882" s="214"/>
    </row>
    <row r="883" spans="2:9" ht="15.75" customHeight="1" x14ac:dyDescent="0.3">
      <c r="B883" s="213"/>
      <c r="C883" s="213"/>
      <c r="D883" s="213"/>
      <c r="E883" s="213"/>
      <c r="F883" s="213"/>
      <c r="G883" s="213"/>
      <c r="H883" s="213"/>
      <c r="I883" s="214"/>
    </row>
    <row r="884" spans="2:9" ht="15.75" customHeight="1" x14ac:dyDescent="0.3">
      <c r="B884" s="213"/>
      <c r="C884" s="213"/>
      <c r="D884" s="213"/>
      <c r="E884" s="213"/>
      <c r="F884" s="213"/>
      <c r="G884" s="213"/>
      <c r="H884" s="213"/>
      <c r="I884" s="214"/>
    </row>
    <row r="885" spans="2:9" ht="15.75" customHeight="1" x14ac:dyDescent="0.3">
      <c r="B885" s="213"/>
      <c r="C885" s="213"/>
      <c r="D885" s="213"/>
      <c r="E885" s="213"/>
      <c r="F885" s="213"/>
      <c r="G885" s="213"/>
      <c r="H885" s="213"/>
      <c r="I885" s="214"/>
    </row>
    <row r="886" spans="2:9" ht="15.75" customHeight="1" x14ac:dyDescent="0.3">
      <c r="B886" s="213"/>
      <c r="C886" s="213"/>
      <c r="D886" s="213"/>
      <c r="E886" s="213"/>
      <c r="F886" s="213"/>
      <c r="G886" s="213"/>
      <c r="H886" s="213"/>
      <c r="I886" s="214"/>
    </row>
    <row r="887" spans="2:9" ht="15.75" customHeight="1" x14ac:dyDescent="0.3">
      <c r="B887" s="213"/>
      <c r="C887" s="213"/>
      <c r="D887" s="213"/>
      <c r="E887" s="213"/>
      <c r="F887" s="213"/>
      <c r="G887" s="213"/>
      <c r="H887" s="213"/>
      <c r="I887" s="214"/>
    </row>
    <row r="888" spans="2:9" ht="15.75" customHeight="1" x14ac:dyDescent="0.3">
      <c r="B888" s="213"/>
      <c r="C888" s="213"/>
      <c r="D888" s="213"/>
      <c r="E888" s="213"/>
      <c r="F888" s="213"/>
      <c r="G888" s="213"/>
      <c r="H888" s="213"/>
      <c r="I888" s="214"/>
    </row>
    <row r="889" spans="2:9" ht="15.75" customHeight="1" x14ac:dyDescent="0.3">
      <c r="B889" s="213"/>
      <c r="C889" s="213"/>
      <c r="D889" s="213"/>
      <c r="E889" s="213"/>
      <c r="F889" s="213"/>
      <c r="G889" s="213"/>
      <c r="H889" s="213"/>
      <c r="I889" s="214"/>
    </row>
    <row r="890" spans="2:9" ht="15.75" customHeight="1" x14ac:dyDescent="0.3">
      <c r="B890" s="213"/>
      <c r="C890" s="213"/>
      <c r="D890" s="213"/>
      <c r="E890" s="213"/>
      <c r="F890" s="213"/>
      <c r="G890" s="213"/>
      <c r="H890" s="213"/>
      <c r="I890" s="214"/>
    </row>
    <row r="891" spans="2:9" ht="15.75" customHeight="1" x14ac:dyDescent="0.3">
      <c r="B891" s="213"/>
      <c r="C891" s="213"/>
      <c r="D891" s="213"/>
      <c r="E891" s="213"/>
      <c r="F891" s="213"/>
      <c r="G891" s="213"/>
      <c r="H891" s="213"/>
      <c r="I891" s="214"/>
    </row>
    <row r="892" spans="2:9" ht="15.75" customHeight="1" x14ac:dyDescent="0.3">
      <c r="B892" s="213"/>
      <c r="C892" s="213"/>
      <c r="D892" s="213"/>
      <c r="E892" s="213"/>
      <c r="F892" s="213"/>
      <c r="G892" s="213"/>
      <c r="H892" s="213"/>
      <c r="I892" s="214"/>
    </row>
    <row r="893" spans="2:9" ht="15.75" customHeight="1" x14ac:dyDescent="0.3">
      <c r="B893" s="213"/>
      <c r="C893" s="213"/>
      <c r="D893" s="213"/>
      <c r="E893" s="213"/>
      <c r="F893" s="213"/>
      <c r="G893" s="213"/>
      <c r="H893" s="213"/>
      <c r="I893" s="214"/>
    </row>
    <row r="894" spans="2:9" ht="15.75" customHeight="1" x14ac:dyDescent="0.3">
      <c r="B894" s="213"/>
      <c r="C894" s="213"/>
      <c r="D894" s="213"/>
      <c r="E894" s="213"/>
      <c r="F894" s="213"/>
      <c r="G894" s="213"/>
      <c r="H894" s="213"/>
      <c r="I894" s="214"/>
    </row>
    <row r="895" spans="2:9" ht="15.75" customHeight="1" x14ac:dyDescent="0.3">
      <c r="B895" s="213"/>
      <c r="C895" s="213"/>
      <c r="D895" s="213"/>
      <c r="E895" s="213"/>
      <c r="F895" s="213"/>
      <c r="G895" s="213"/>
      <c r="H895" s="213"/>
      <c r="I895" s="214"/>
    </row>
    <row r="896" spans="2:9" ht="15.75" customHeight="1" x14ac:dyDescent="0.3">
      <c r="B896" s="213"/>
      <c r="C896" s="213"/>
      <c r="D896" s="213"/>
      <c r="E896" s="213"/>
      <c r="F896" s="213"/>
      <c r="G896" s="213"/>
      <c r="H896" s="213"/>
      <c r="I896" s="214"/>
    </row>
    <row r="897" spans="2:9" ht="15.75" customHeight="1" x14ac:dyDescent="0.3">
      <c r="B897" s="213"/>
      <c r="C897" s="213"/>
      <c r="D897" s="213"/>
      <c r="E897" s="213"/>
      <c r="F897" s="213"/>
      <c r="G897" s="213"/>
      <c r="H897" s="213"/>
      <c r="I897" s="214"/>
    </row>
    <row r="898" spans="2:9" ht="15.75" customHeight="1" x14ac:dyDescent="0.3">
      <c r="B898" s="213"/>
      <c r="C898" s="213"/>
      <c r="D898" s="213"/>
      <c r="E898" s="213"/>
      <c r="F898" s="213"/>
      <c r="G898" s="213"/>
      <c r="H898" s="213"/>
      <c r="I898" s="214"/>
    </row>
    <row r="899" spans="2:9" ht="15.75" customHeight="1" x14ac:dyDescent="0.3">
      <c r="B899" s="213"/>
      <c r="C899" s="213"/>
      <c r="D899" s="213"/>
      <c r="E899" s="213"/>
      <c r="F899" s="213"/>
      <c r="G899" s="213"/>
      <c r="H899" s="213"/>
      <c r="I899" s="214"/>
    </row>
    <row r="900" spans="2:9" ht="15.75" customHeight="1" x14ac:dyDescent="0.3">
      <c r="B900" s="213"/>
      <c r="C900" s="213"/>
      <c r="D900" s="213"/>
      <c r="E900" s="213"/>
      <c r="F900" s="213"/>
      <c r="G900" s="213"/>
      <c r="H900" s="213"/>
      <c r="I900" s="214"/>
    </row>
    <row r="901" spans="2:9" ht="15.75" customHeight="1" x14ac:dyDescent="0.3">
      <c r="B901" s="213"/>
      <c r="C901" s="213"/>
      <c r="D901" s="213"/>
      <c r="E901" s="213"/>
      <c r="F901" s="213"/>
      <c r="G901" s="213"/>
      <c r="H901" s="213"/>
      <c r="I901" s="214"/>
    </row>
    <row r="902" spans="2:9" ht="15.75" customHeight="1" x14ac:dyDescent="0.3">
      <c r="B902" s="213"/>
      <c r="C902" s="213"/>
      <c r="D902" s="213"/>
      <c r="E902" s="213"/>
      <c r="F902" s="213"/>
      <c r="G902" s="213"/>
      <c r="H902" s="213"/>
      <c r="I902" s="214"/>
    </row>
    <row r="903" spans="2:9" ht="15.75" customHeight="1" x14ac:dyDescent="0.3">
      <c r="B903" s="213"/>
      <c r="C903" s="213"/>
      <c r="D903" s="213"/>
      <c r="E903" s="213"/>
      <c r="F903" s="213"/>
      <c r="G903" s="213"/>
      <c r="H903" s="213"/>
      <c r="I903" s="214"/>
    </row>
    <row r="904" spans="2:9" ht="15.75" customHeight="1" x14ac:dyDescent="0.3">
      <c r="B904" s="213"/>
      <c r="C904" s="213"/>
      <c r="D904" s="213"/>
      <c r="E904" s="213"/>
      <c r="F904" s="213"/>
      <c r="G904" s="213"/>
      <c r="H904" s="213"/>
      <c r="I904" s="214"/>
    </row>
    <row r="905" spans="2:9" ht="15.75" customHeight="1" x14ac:dyDescent="0.3">
      <c r="B905" s="213"/>
      <c r="C905" s="213"/>
      <c r="D905" s="213"/>
      <c r="E905" s="213"/>
      <c r="F905" s="213"/>
      <c r="G905" s="213"/>
      <c r="H905" s="213"/>
      <c r="I905" s="214"/>
    </row>
    <row r="906" spans="2:9" ht="15.75" customHeight="1" x14ac:dyDescent="0.3">
      <c r="B906" s="213"/>
      <c r="C906" s="213"/>
      <c r="D906" s="213"/>
      <c r="E906" s="213"/>
      <c r="F906" s="213"/>
      <c r="G906" s="213"/>
      <c r="H906" s="213"/>
      <c r="I906" s="214"/>
    </row>
    <row r="907" spans="2:9" ht="15.75" customHeight="1" x14ac:dyDescent="0.3">
      <c r="B907" s="213"/>
      <c r="C907" s="213"/>
      <c r="D907" s="213"/>
      <c r="E907" s="213"/>
      <c r="F907" s="213"/>
      <c r="G907" s="213"/>
      <c r="H907" s="213"/>
      <c r="I907" s="214"/>
    </row>
    <row r="908" spans="2:9" ht="15.75" customHeight="1" x14ac:dyDescent="0.3">
      <c r="B908" s="213"/>
      <c r="C908" s="213"/>
      <c r="D908" s="213"/>
      <c r="E908" s="213"/>
      <c r="F908" s="213"/>
      <c r="G908" s="213"/>
      <c r="H908" s="213"/>
      <c r="I908" s="214"/>
    </row>
    <row r="909" spans="2:9" ht="15.75" customHeight="1" x14ac:dyDescent="0.3">
      <c r="B909" s="213"/>
      <c r="C909" s="213"/>
      <c r="D909" s="213"/>
      <c r="E909" s="213"/>
      <c r="F909" s="213"/>
      <c r="G909" s="213"/>
      <c r="H909" s="213"/>
      <c r="I909" s="214"/>
    </row>
    <row r="910" spans="2:9" ht="15.75" customHeight="1" x14ac:dyDescent="0.3">
      <c r="B910" s="213"/>
      <c r="C910" s="213"/>
      <c r="D910" s="213"/>
      <c r="E910" s="213"/>
      <c r="F910" s="213"/>
      <c r="G910" s="213"/>
      <c r="H910" s="213"/>
      <c r="I910" s="214"/>
    </row>
    <row r="911" spans="2:9" ht="15.75" customHeight="1" x14ac:dyDescent="0.3">
      <c r="B911" s="213"/>
      <c r="C911" s="213"/>
      <c r="D911" s="213"/>
      <c r="E911" s="213"/>
      <c r="F911" s="213"/>
      <c r="G911" s="213"/>
      <c r="H911" s="213"/>
      <c r="I911" s="214"/>
    </row>
    <row r="912" spans="2:9" ht="15.75" customHeight="1" x14ac:dyDescent="0.3">
      <c r="B912" s="213"/>
      <c r="C912" s="213"/>
      <c r="D912" s="213"/>
      <c r="E912" s="213"/>
      <c r="F912" s="213"/>
      <c r="G912" s="213"/>
      <c r="H912" s="213"/>
      <c r="I912" s="214"/>
    </row>
    <row r="913" spans="2:9" ht="15.75" customHeight="1" x14ac:dyDescent="0.3">
      <c r="B913" s="213"/>
      <c r="C913" s="213"/>
      <c r="D913" s="213"/>
      <c r="E913" s="213"/>
      <c r="F913" s="213"/>
      <c r="G913" s="213"/>
      <c r="H913" s="213"/>
      <c r="I913" s="214"/>
    </row>
    <row r="914" spans="2:9" ht="15.75" customHeight="1" x14ac:dyDescent="0.3">
      <c r="B914" s="213"/>
      <c r="C914" s="213"/>
      <c r="D914" s="213"/>
      <c r="E914" s="213"/>
      <c r="F914" s="213"/>
      <c r="G914" s="213"/>
      <c r="H914" s="213"/>
      <c r="I914" s="214"/>
    </row>
    <row r="915" spans="2:9" ht="15.75" customHeight="1" x14ac:dyDescent="0.3">
      <c r="B915" s="213"/>
      <c r="C915" s="213"/>
      <c r="D915" s="213"/>
      <c r="E915" s="213"/>
      <c r="F915" s="213"/>
      <c r="G915" s="213"/>
      <c r="H915" s="213"/>
      <c r="I915" s="214"/>
    </row>
    <row r="916" spans="2:9" ht="15.75" customHeight="1" x14ac:dyDescent="0.3">
      <c r="B916" s="213"/>
      <c r="C916" s="213"/>
      <c r="D916" s="213"/>
      <c r="E916" s="213"/>
      <c r="F916" s="213"/>
      <c r="G916" s="213"/>
      <c r="H916" s="213"/>
      <c r="I916" s="214"/>
    </row>
    <row r="917" spans="2:9" ht="15.75" customHeight="1" x14ac:dyDescent="0.3">
      <c r="B917" s="213"/>
      <c r="C917" s="213"/>
      <c r="D917" s="213"/>
      <c r="E917" s="213"/>
      <c r="F917" s="213"/>
      <c r="G917" s="213"/>
      <c r="H917" s="213"/>
      <c r="I917" s="214"/>
    </row>
    <row r="918" spans="2:9" ht="15.75" customHeight="1" x14ac:dyDescent="0.3">
      <c r="B918" s="213"/>
      <c r="C918" s="213"/>
      <c r="D918" s="213"/>
      <c r="E918" s="213"/>
      <c r="F918" s="213"/>
      <c r="G918" s="213"/>
      <c r="H918" s="213"/>
      <c r="I918" s="214"/>
    </row>
    <row r="919" spans="2:9" ht="15.75" customHeight="1" x14ac:dyDescent="0.3">
      <c r="B919" s="213"/>
      <c r="C919" s="213"/>
      <c r="D919" s="213"/>
      <c r="E919" s="213"/>
      <c r="F919" s="213"/>
      <c r="G919" s="213"/>
      <c r="H919" s="213"/>
      <c r="I919" s="214"/>
    </row>
    <row r="920" spans="2:9" ht="15.75" customHeight="1" x14ac:dyDescent="0.3">
      <c r="B920" s="213"/>
      <c r="C920" s="213"/>
      <c r="D920" s="213"/>
      <c r="E920" s="213"/>
      <c r="F920" s="213"/>
      <c r="G920" s="213"/>
      <c r="H920" s="213"/>
      <c r="I920" s="214"/>
    </row>
    <row r="921" spans="2:9" ht="15.75" customHeight="1" x14ac:dyDescent="0.3">
      <c r="B921" s="213"/>
      <c r="C921" s="213"/>
      <c r="D921" s="213"/>
      <c r="E921" s="213"/>
      <c r="F921" s="213"/>
      <c r="G921" s="213"/>
      <c r="H921" s="213"/>
      <c r="I921" s="214"/>
    </row>
    <row r="922" spans="2:9" ht="15.75" customHeight="1" x14ac:dyDescent="0.3">
      <c r="B922" s="213"/>
      <c r="C922" s="213"/>
      <c r="D922" s="213"/>
      <c r="E922" s="213"/>
      <c r="F922" s="213"/>
      <c r="G922" s="213"/>
      <c r="H922" s="213"/>
      <c r="I922" s="214"/>
    </row>
    <row r="923" spans="2:9" ht="15.75" customHeight="1" x14ac:dyDescent="0.3">
      <c r="B923" s="213"/>
      <c r="C923" s="213"/>
      <c r="D923" s="213"/>
      <c r="E923" s="213"/>
      <c r="F923" s="213"/>
      <c r="G923" s="213"/>
      <c r="H923" s="213"/>
      <c r="I923" s="214"/>
    </row>
    <row r="924" spans="2:9" ht="15.75" customHeight="1" x14ac:dyDescent="0.3">
      <c r="B924" s="213"/>
      <c r="C924" s="213"/>
      <c r="D924" s="213"/>
      <c r="E924" s="213"/>
      <c r="F924" s="213"/>
      <c r="G924" s="213"/>
      <c r="H924" s="213"/>
      <c r="I924" s="214"/>
    </row>
    <row r="925" spans="2:9" ht="15.75" customHeight="1" x14ac:dyDescent="0.3">
      <c r="B925" s="213"/>
      <c r="C925" s="213"/>
      <c r="D925" s="213"/>
      <c r="E925" s="213"/>
      <c r="F925" s="213"/>
      <c r="G925" s="213"/>
      <c r="H925" s="213"/>
      <c r="I925" s="214"/>
    </row>
    <row r="926" spans="2:9" ht="15.75" customHeight="1" x14ac:dyDescent="0.3">
      <c r="B926" s="213"/>
      <c r="C926" s="213"/>
      <c r="D926" s="213"/>
      <c r="E926" s="213"/>
      <c r="F926" s="213"/>
      <c r="G926" s="213"/>
      <c r="H926" s="213"/>
      <c r="I926" s="214"/>
    </row>
    <row r="927" spans="2:9" ht="15.75" customHeight="1" x14ac:dyDescent="0.3">
      <c r="B927" s="213"/>
      <c r="C927" s="213"/>
      <c r="D927" s="213"/>
      <c r="E927" s="213"/>
      <c r="F927" s="213"/>
      <c r="G927" s="213"/>
      <c r="H927" s="213"/>
      <c r="I927" s="214"/>
    </row>
    <row r="928" spans="2:9" ht="15.75" customHeight="1" x14ac:dyDescent="0.3">
      <c r="B928" s="213"/>
      <c r="C928" s="213"/>
      <c r="D928" s="213"/>
      <c r="E928" s="213"/>
      <c r="F928" s="213"/>
      <c r="G928" s="213"/>
      <c r="H928" s="213"/>
      <c r="I928" s="214"/>
    </row>
    <row r="929" spans="2:9" ht="15.75" customHeight="1" x14ac:dyDescent="0.3">
      <c r="B929" s="213"/>
      <c r="C929" s="213"/>
      <c r="D929" s="213"/>
      <c r="E929" s="213"/>
      <c r="F929" s="213"/>
      <c r="G929" s="213"/>
      <c r="H929" s="213"/>
      <c r="I929" s="214"/>
    </row>
    <row r="930" spans="2:9" ht="15.75" customHeight="1" x14ac:dyDescent="0.3">
      <c r="B930" s="213"/>
      <c r="C930" s="213"/>
      <c r="D930" s="213"/>
      <c r="E930" s="213"/>
      <c r="F930" s="213"/>
      <c r="G930" s="213"/>
      <c r="H930" s="213"/>
      <c r="I930" s="214"/>
    </row>
    <row r="931" spans="2:9" ht="15.75" customHeight="1" x14ac:dyDescent="0.3">
      <c r="B931" s="213"/>
      <c r="C931" s="213"/>
      <c r="D931" s="213"/>
      <c r="E931" s="213"/>
      <c r="F931" s="213"/>
      <c r="G931" s="213"/>
      <c r="H931" s="213"/>
      <c r="I931" s="214"/>
    </row>
    <row r="932" spans="2:9" ht="15.75" customHeight="1" x14ac:dyDescent="0.3">
      <c r="B932" s="213"/>
      <c r="C932" s="213"/>
      <c r="D932" s="213"/>
      <c r="E932" s="213"/>
      <c r="F932" s="213"/>
      <c r="G932" s="213"/>
      <c r="H932" s="213"/>
      <c r="I932" s="214"/>
    </row>
    <row r="933" spans="2:9" ht="15.75" customHeight="1" x14ac:dyDescent="0.3">
      <c r="B933" s="213"/>
      <c r="C933" s="213"/>
      <c r="D933" s="213"/>
      <c r="E933" s="213"/>
      <c r="F933" s="213"/>
      <c r="G933" s="213"/>
      <c r="H933" s="213"/>
      <c r="I933" s="214"/>
    </row>
    <row r="934" spans="2:9" ht="15.75" customHeight="1" x14ac:dyDescent="0.3">
      <c r="B934" s="213"/>
      <c r="C934" s="213"/>
      <c r="D934" s="213"/>
      <c r="E934" s="213"/>
      <c r="F934" s="213"/>
      <c r="G934" s="213"/>
      <c r="H934" s="213"/>
      <c r="I934" s="214"/>
    </row>
    <row r="935" spans="2:9" ht="15.75" customHeight="1" x14ac:dyDescent="0.3">
      <c r="B935" s="213"/>
      <c r="C935" s="213"/>
      <c r="D935" s="213"/>
      <c r="E935" s="213"/>
      <c r="F935" s="213"/>
      <c r="G935" s="213"/>
      <c r="H935" s="213"/>
      <c r="I935" s="214"/>
    </row>
    <row r="936" spans="2:9" ht="15.75" customHeight="1" x14ac:dyDescent="0.3">
      <c r="B936" s="213"/>
      <c r="C936" s="213"/>
      <c r="D936" s="213"/>
      <c r="E936" s="213"/>
      <c r="F936" s="213"/>
      <c r="G936" s="213"/>
      <c r="H936" s="213"/>
      <c r="I936" s="214"/>
    </row>
    <row r="937" spans="2:9" ht="15.75" customHeight="1" x14ac:dyDescent="0.3">
      <c r="B937" s="213"/>
      <c r="C937" s="213"/>
      <c r="D937" s="213"/>
      <c r="E937" s="213"/>
      <c r="F937" s="213"/>
      <c r="G937" s="213"/>
      <c r="H937" s="213"/>
      <c r="I937" s="214"/>
    </row>
    <row r="938" spans="2:9" ht="15.75" customHeight="1" x14ac:dyDescent="0.3">
      <c r="B938" s="213"/>
      <c r="C938" s="213"/>
      <c r="D938" s="213"/>
      <c r="E938" s="213"/>
      <c r="F938" s="213"/>
      <c r="G938" s="213"/>
      <c r="H938" s="213"/>
      <c r="I938" s="214"/>
    </row>
    <row r="939" spans="2:9" ht="15.75" customHeight="1" x14ac:dyDescent="0.3">
      <c r="B939" s="213"/>
      <c r="C939" s="213"/>
      <c r="D939" s="213"/>
      <c r="E939" s="213"/>
      <c r="F939" s="213"/>
      <c r="G939" s="213"/>
      <c r="H939" s="213"/>
      <c r="I939" s="214"/>
    </row>
    <row r="940" spans="2:9" ht="15.75" customHeight="1" x14ac:dyDescent="0.3">
      <c r="B940" s="213"/>
      <c r="C940" s="213"/>
      <c r="D940" s="213"/>
      <c r="E940" s="213"/>
      <c r="F940" s="213"/>
      <c r="G940" s="213"/>
      <c r="H940" s="213"/>
      <c r="I940" s="214"/>
    </row>
    <row r="941" spans="2:9" ht="15.75" customHeight="1" x14ac:dyDescent="0.3">
      <c r="B941" s="213"/>
      <c r="C941" s="213"/>
      <c r="D941" s="213"/>
      <c r="E941" s="213"/>
      <c r="F941" s="213"/>
      <c r="G941" s="213"/>
      <c r="H941" s="213"/>
      <c r="I941" s="214"/>
    </row>
    <row r="942" spans="2:9" ht="15.75" customHeight="1" x14ac:dyDescent="0.3">
      <c r="B942" s="213"/>
      <c r="C942" s="213"/>
      <c r="D942" s="213"/>
      <c r="E942" s="213"/>
      <c r="F942" s="213"/>
      <c r="G942" s="213"/>
      <c r="H942" s="213"/>
      <c r="I942" s="214"/>
    </row>
    <row r="943" spans="2:9" ht="15.75" customHeight="1" x14ac:dyDescent="0.3">
      <c r="B943" s="213"/>
      <c r="C943" s="213"/>
      <c r="D943" s="213"/>
      <c r="E943" s="213"/>
      <c r="F943" s="213"/>
      <c r="G943" s="213"/>
      <c r="H943" s="213"/>
      <c r="I943" s="214"/>
    </row>
    <row r="944" spans="2:9" ht="15.75" customHeight="1" x14ac:dyDescent="0.3">
      <c r="B944" s="213"/>
      <c r="C944" s="213"/>
      <c r="D944" s="213"/>
      <c r="E944" s="213"/>
      <c r="F944" s="213"/>
      <c r="G944" s="213"/>
      <c r="H944" s="213"/>
      <c r="I944" s="214"/>
    </row>
    <row r="945" spans="2:9" ht="15.75" customHeight="1" x14ac:dyDescent="0.3">
      <c r="B945" s="213"/>
      <c r="C945" s="213"/>
      <c r="D945" s="213"/>
      <c r="E945" s="213"/>
      <c r="F945" s="213"/>
      <c r="G945" s="213"/>
      <c r="H945" s="213"/>
      <c r="I945" s="214"/>
    </row>
    <row r="946" spans="2:9" ht="15.75" customHeight="1" x14ac:dyDescent="0.3">
      <c r="B946" s="213"/>
      <c r="C946" s="213"/>
      <c r="D946" s="213"/>
      <c r="E946" s="213"/>
      <c r="F946" s="213"/>
      <c r="G946" s="213"/>
      <c r="H946" s="213"/>
      <c r="I946" s="214"/>
    </row>
    <row r="947" spans="2:9" ht="15.75" customHeight="1" x14ac:dyDescent="0.3">
      <c r="B947" s="213"/>
      <c r="C947" s="213"/>
      <c r="D947" s="213"/>
      <c r="E947" s="213"/>
      <c r="F947" s="213"/>
      <c r="G947" s="213"/>
      <c r="H947" s="213"/>
      <c r="I947" s="214"/>
    </row>
    <row r="948" spans="2:9" ht="15.75" customHeight="1" x14ac:dyDescent="0.3">
      <c r="B948" s="213"/>
      <c r="C948" s="213"/>
      <c r="D948" s="213"/>
      <c r="E948" s="213"/>
      <c r="F948" s="213"/>
      <c r="G948" s="213"/>
      <c r="H948" s="213"/>
      <c r="I948" s="214"/>
    </row>
    <row r="949" spans="2:9" ht="15.75" customHeight="1" x14ac:dyDescent="0.3">
      <c r="B949" s="213"/>
      <c r="C949" s="213"/>
      <c r="D949" s="213"/>
      <c r="E949" s="213"/>
      <c r="F949" s="213"/>
      <c r="G949" s="213"/>
      <c r="H949" s="213"/>
      <c r="I949" s="214"/>
    </row>
    <row r="950" spans="2:9" ht="15.75" customHeight="1" x14ac:dyDescent="0.3">
      <c r="B950" s="213"/>
      <c r="C950" s="213"/>
      <c r="D950" s="213"/>
      <c r="E950" s="213"/>
      <c r="F950" s="213"/>
      <c r="G950" s="213"/>
      <c r="H950" s="213"/>
      <c r="I950" s="214"/>
    </row>
    <row r="951" spans="2:9" ht="15.75" customHeight="1" x14ac:dyDescent="0.3">
      <c r="B951" s="213"/>
      <c r="C951" s="213"/>
      <c r="D951" s="213"/>
      <c r="E951" s="213"/>
      <c r="F951" s="213"/>
      <c r="G951" s="213"/>
      <c r="H951" s="213"/>
      <c r="I951" s="214"/>
    </row>
    <row r="952" spans="2:9" ht="15.75" customHeight="1" x14ac:dyDescent="0.3">
      <c r="B952" s="213"/>
      <c r="C952" s="213"/>
      <c r="D952" s="213"/>
      <c r="E952" s="213"/>
      <c r="F952" s="213"/>
      <c r="G952" s="213"/>
      <c r="H952" s="213"/>
      <c r="I952" s="214"/>
    </row>
    <row r="953" spans="2:9" ht="15.75" customHeight="1" x14ac:dyDescent="0.3">
      <c r="B953" s="213"/>
      <c r="C953" s="213"/>
      <c r="D953" s="213"/>
      <c r="E953" s="213"/>
      <c r="F953" s="213"/>
      <c r="G953" s="213"/>
      <c r="H953" s="213"/>
      <c r="I953" s="214"/>
    </row>
    <row r="954" spans="2:9" ht="15.75" customHeight="1" x14ac:dyDescent="0.3">
      <c r="B954" s="213"/>
      <c r="C954" s="213"/>
      <c r="D954" s="213"/>
      <c r="E954" s="213"/>
      <c r="F954" s="213"/>
      <c r="G954" s="213"/>
      <c r="H954" s="213"/>
      <c r="I954" s="214"/>
    </row>
    <row r="955" spans="2:9" ht="15.75" customHeight="1" x14ac:dyDescent="0.3">
      <c r="B955" s="213"/>
      <c r="C955" s="213"/>
      <c r="D955" s="213"/>
      <c r="E955" s="213"/>
      <c r="F955" s="213"/>
      <c r="G955" s="213"/>
      <c r="H955" s="213"/>
      <c r="I955" s="214"/>
    </row>
    <row r="956" spans="2:9" ht="15.75" customHeight="1" x14ac:dyDescent="0.3">
      <c r="B956" s="213"/>
      <c r="C956" s="213"/>
      <c r="D956" s="213"/>
      <c r="E956" s="213"/>
      <c r="F956" s="213"/>
      <c r="G956" s="213"/>
      <c r="H956" s="213"/>
      <c r="I956" s="214"/>
    </row>
    <row r="957" spans="2:9" ht="15.75" customHeight="1" x14ac:dyDescent="0.3">
      <c r="B957" s="213"/>
      <c r="C957" s="213"/>
      <c r="D957" s="213"/>
      <c r="E957" s="213"/>
      <c r="F957" s="213"/>
      <c r="G957" s="213"/>
      <c r="H957" s="213"/>
      <c r="I957" s="214"/>
    </row>
    <row r="958" spans="2:9" ht="15.75" customHeight="1" x14ac:dyDescent="0.3">
      <c r="B958" s="213"/>
      <c r="C958" s="213"/>
      <c r="D958" s="213"/>
      <c r="E958" s="213"/>
      <c r="F958" s="213"/>
      <c r="G958" s="213"/>
      <c r="H958" s="213"/>
      <c r="I958" s="214"/>
    </row>
    <row r="959" spans="2:9" ht="15.75" customHeight="1" x14ac:dyDescent="0.3">
      <c r="B959" s="213"/>
      <c r="C959" s="213"/>
      <c r="D959" s="213"/>
      <c r="E959" s="213"/>
      <c r="F959" s="213"/>
      <c r="G959" s="213"/>
      <c r="H959" s="213"/>
      <c r="I959" s="214"/>
    </row>
    <row r="960" spans="2:9" ht="15.75" customHeight="1" x14ac:dyDescent="0.3">
      <c r="B960" s="213"/>
      <c r="C960" s="213"/>
      <c r="D960" s="213"/>
      <c r="E960" s="213"/>
      <c r="F960" s="213"/>
      <c r="G960" s="213"/>
      <c r="H960" s="213"/>
      <c r="I960" s="214"/>
    </row>
    <row r="961" spans="2:9" ht="15.75" customHeight="1" x14ac:dyDescent="0.3">
      <c r="B961" s="213"/>
      <c r="C961" s="213"/>
      <c r="D961" s="213"/>
      <c r="E961" s="213"/>
      <c r="F961" s="213"/>
      <c r="G961" s="213"/>
      <c r="H961" s="213"/>
      <c r="I961" s="214"/>
    </row>
    <row r="962" spans="2:9" ht="15.75" customHeight="1" x14ac:dyDescent="0.3">
      <c r="B962" s="213"/>
      <c r="C962" s="213"/>
      <c r="D962" s="213"/>
      <c r="E962" s="213"/>
      <c r="F962" s="213"/>
      <c r="G962" s="213"/>
      <c r="H962" s="213"/>
      <c r="I962" s="214"/>
    </row>
    <row r="963" spans="2:9" ht="15.75" customHeight="1" x14ac:dyDescent="0.3">
      <c r="B963" s="213"/>
      <c r="C963" s="213"/>
      <c r="D963" s="213"/>
      <c r="E963" s="213"/>
      <c r="F963" s="213"/>
      <c r="G963" s="213"/>
      <c r="H963" s="213"/>
      <c r="I963" s="214"/>
    </row>
    <row r="964" spans="2:9" ht="15.75" customHeight="1" x14ac:dyDescent="0.3">
      <c r="B964" s="213"/>
      <c r="C964" s="213"/>
      <c r="D964" s="213"/>
      <c r="E964" s="213"/>
      <c r="F964" s="213"/>
      <c r="G964" s="213"/>
      <c r="H964" s="213"/>
      <c r="I964" s="214"/>
    </row>
    <row r="965" spans="2:9" ht="15.75" customHeight="1" x14ac:dyDescent="0.3">
      <c r="B965" s="213"/>
      <c r="C965" s="213"/>
      <c r="D965" s="213"/>
      <c r="E965" s="213"/>
      <c r="F965" s="213"/>
      <c r="G965" s="213"/>
      <c r="H965" s="213"/>
      <c r="I965" s="214"/>
    </row>
    <row r="966" spans="2:9" ht="15.75" customHeight="1" x14ac:dyDescent="0.3">
      <c r="B966" s="213"/>
      <c r="C966" s="213"/>
      <c r="D966" s="213"/>
      <c r="E966" s="213"/>
      <c r="F966" s="213"/>
      <c r="G966" s="213"/>
      <c r="H966" s="213"/>
      <c r="I966" s="214"/>
    </row>
    <row r="967" spans="2:9" ht="15.75" customHeight="1" x14ac:dyDescent="0.3">
      <c r="B967" s="213"/>
      <c r="C967" s="213"/>
      <c r="D967" s="213"/>
      <c r="E967" s="213"/>
      <c r="F967" s="213"/>
      <c r="G967" s="213"/>
      <c r="H967" s="213"/>
      <c r="I967" s="214"/>
    </row>
    <row r="968" spans="2:9" ht="15.75" customHeight="1" x14ac:dyDescent="0.3">
      <c r="B968" s="213"/>
      <c r="C968" s="213"/>
      <c r="D968" s="213"/>
      <c r="E968" s="213"/>
      <c r="F968" s="213"/>
      <c r="G968" s="213"/>
      <c r="H968" s="213"/>
      <c r="I968" s="214"/>
    </row>
    <row r="969" spans="2:9" ht="15.75" customHeight="1" x14ac:dyDescent="0.3">
      <c r="B969" s="213"/>
      <c r="C969" s="213"/>
      <c r="D969" s="213"/>
      <c r="E969" s="213"/>
      <c r="F969" s="213"/>
      <c r="G969" s="213"/>
      <c r="H969" s="213"/>
      <c r="I969" s="214"/>
    </row>
    <row r="970" spans="2:9" ht="15.75" customHeight="1" x14ac:dyDescent="0.3">
      <c r="B970" s="213"/>
      <c r="C970" s="213"/>
      <c r="D970" s="213"/>
      <c r="E970" s="213"/>
      <c r="F970" s="213"/>
      <c r="G970" s="213"/>
      <c r="H970" s="213"/>
      <c r="I970" s="214"/>
    </row>
    <row r="971" spans="2:9" ht="15.75" customHeight="1" x14ac:dyDescent="0.3">
      <c r="B971" s="213"/>
      <c r="C971" s="213"/>
      <c r="D971" s="213"/>
      <c r="E971" s="213"/>
      <c r="F971" s="213"/>
      <c r="G971" s="213"/>
      <c r="H971" s="213"/>
      <c r="I971" s="214"/>
    </row>
    <row r="972" spans="2:9" ht="15.75" customHeight="1" x14ac:dyDescent="0.3">
      <c r="B972" s="213"/>
      <c r="C972" s="213"/>
      <c r="D972" s="213"/>
      <c r="E972" s="213"/>
      <c r="F972" s="213"/>
      <c r="G972" s="213"/>
      <c r="H972" s="213"/>
      <c r="I972" s="214"/>
    </row>
    <row r="973" spans="2:9" ht="15.75" customHeight="1" x14ac:dyDescent="0.3">
      <c r="B973" s="213"/>
      <c r="C973" s="213"/>
      <c r="D973" s="213"/>
      <c r="E973" s="213"/>
      <c r="F973" s="213"/>
      <c r="G973" s="213"/>
      <c r="H973" s="213"/>
      <c r="I973" s="214"/>
    </row>
    <row r="974" spans="2:9" ht="15.75" customHeight="1" x14ac:dyDescent="0.3">
      <c r="B974" s="213"/>
      <c r="C974" s="213"/>
      <c r="D974" s="213"/>
      <c r="E974" s="213"/>
      <c r="F974" s="213"/>
      <c r="G974" s="213"/>
      <c r="H974" s="213"/>
      <c r="I974" s="214"/>
    </row>
    <row r="975" spans="2:9" ht="15.75" customHeight="1" x14ac:dyDescent="0.3">
      <c r="B975" s="213"/>
      <c r="C975" s="213"/>
      <c r="D975" s="213"/>
      <c r="E975" s="213"/>
      <c r="F975" s="213"/>
      <c r="G975" s="213"/>
      <c r="H975" s="213"/>
      <c r="I975" s="214"/>
    </row>
    <row r="976" spans="2:9" ht="15.75" customHeight="1" x14ac:dyDescent="0.3">
      <c r="B976" s="213"/>
      <c r="C976" s="213"/>
      <c r="D976" s="213"/>
      <c r="E976" s="213"/>
      <c r="F976" s="213"/>
      <c r="G976" s="213"/>
      <c r="H976" s="213"/>
      <c r="I976" s="214"/>
    </row>
    <row r="977" spans="2:9" ht="15.75" customHeight="1" x14ac:dyDescent="0.3">
      <c r="B977" s="213"/>
      <c r="C977" s="213"/>
      <c r="D977" s="213"/>
      <c r="E977" s="213"/>
      <c r="F977" s="213"/>
      <c r="G977" s="213"/>
      <c r="H977" s="213"/>
      <c r="I977" s="214"/>
    </row>
    <row r="978" spans="2:9" ht="15.75" customHeight="1" x14ac:dyDescent="0.3">
      <c r="B978" s="213"/>
      <c r="C978" s="213"/>
      <c r="D978" s="213"/>
      <c r="E978" s="213"/>
      <c r="F978" s="213"/>
      <c r="G978" s="213"/>
      <c r="H978" s="213"/>
      <c r="I978" s="214"/>
    </row>
    <row r="979" spans="2:9" ht="15.75" customHeight="1" x14ac:dyDescent="0.3">
      <c r="B979" s="213"/>
      <c r="C979" s="213"/>
      <c r="D979" s="213"/>
      <c r="E979" s="213"/>
      <c r="F979" s="213"/>
      <c r="G979" s="213"/>
      <c r="H979" s="213"/>
      <c r="I979" s="214"/>
    </row>
    <row r="980" spans="2:9" ht="15.75" customHeight="1" x14ac:dyDescent="0.3">
      <c r="B980" s="213"/>
      <c r="C980" s="213"/>
      <c r="D980" s="213"/>
      <c r="E980" s="213"/>
      <c r="F980" s="213"/>
      <c r="G980" s="213"/>
      <c r="H980" s="213"/>
      <c r="I980" s="214"/>
    </row>
    <row r="981" spans="2:9" ht="15.75" customHeight="1" x14ac:dyDescent="0.3">
      <c r="B981" s="213"/>
      <c r="C981" s="213"/>
      <c r="D981" s="213"/>
      <c r="E981" s="213"/>
      <c r="F981" s="213"/>
      <c r="G981" s="213"/>
      <c r="H981" s="213"/>
      <c r="I981" s="214"/>
    </row>
    <row r="982" spans="2:9" ht="15.75" customHeight="1" x14ac:dyDescent="0.3">
      <c r="B982" s="213"/>
      <c r="C982" s="213"/>
      <c r="D982" s="213"/>
      <c r="E982" s="213"/>
      <c r="F982" s="213"/>
      <c r="G982" s="213"/>
      <c r="H982" s="213"/>
      <c r="I982" s="214"/>
    </row>
    <row r="983" spans="2:9" ht="15.75" customHeight="1" x14ac:dyDescent="0.3">
      <c r="B983" s="213"/>
      <c r="C983" s="213"/>
      <c r="D983" s="213"/>
      <c r="E983" s="213"/>
      <c r="F983" s="213"/>
      <c r="G983" s="213"/>
      <c r="H983" s="213"/>
      <c r="I983" s="214"/>
    </row>
    <row r="984" spans="2:9" ht="15.75" customHeight="1" x14ac:dyDescent="0.3">
      <c r="B984" s="213"/>
      <c r="C984" s="213"/>
      <c r="D984" s="213"/>
      <c r="E984" s="213"/>
      <c r="F984" s="213"/>
      <c r="G984" s="213"/>
      <c r="H984" s="213"/>
      <c r="I984" s="214"/>
    </row>
    <row r="985" spans="2:9" ht="15.75" customHeight="1" x14ac:dyDescent="0.3">
      <c r="B985" s="213"/>
      <c r="C985" s="213"/>
      <c r="D985" s="213"/>
      <c r="E985" s="213"/>
      <c r="F985" s="213"/>
      <c r="G985" s="213"/>
      <c r="H985" s="213"/>
      <c r="I985" s="214"/>
    </row>
    <row r="986" spans="2:9" ht="15.75" customHeight="1" x14ac:dyDescent="0.3">
      <c r="B986" s="213"/>
      <c r="C986" s="213"/>
      <c r="D986" s="213"/>
      <c r="E986" s="213"/>
      <c r="F986" s="213"/>
      <c r="G986" s="213"/>
      <c r="H986" s="213"/>
      <c r="I986" s="214"/>
    </row>
    <row r="987" spans="2:9" ht="15.75" customHeight="1" x14ac:dyDescent="0.3">
      <c r="B987" s="213"/>
      <c r="C987" s="213"/>
      <c r="D987" s="213"/>
      <c r="E987" s="213"/>
      <c r="F987" s="213"/>
      <c r="G987" s="213"/>
      <c r="H987" s="213"/>
      <c r="I987" s="214"/>
    </row>
    <row r="988" spans="2:9" ht="15.75" customHeight="1" x14ac:dyDescent="0.3">
      <c r="B988" s="213"/>
      <c r="C988" s="213"/>
      <c r="D988" s="213"/>
      <c r="E988" s="213"/>
      <c r="F988" s="213"/>
      <c r="G988" s="213"/>
      <c r="H988" s="213"/>
      <c r="I988" s="214"/>
    </row>
    <row r="989" spans="2:9" ht="15.75" customHeight="1" x14ac:dyDescent="0.3">
      <c r="B989" s="213"/>
      <c r="C989" s="213"/>
      <c r="D989" s="213"/>
      <c r="E989" s="213"/>
      <c r="F989" s="213"/>
      <c r="G989" s="213"/>
      <c r="H989" s="213"/>
      <c r="I989" s="214"/>
    </row>
    <row r="990" spans="2:9" ht="15.75" customHeight="1" x14ac:dyDescent="0.3">
      <c r="B990" s="213"/>
      <c r="C990" s="213"/>
      <c r="D990" s="213"/>
      <c r="E990" s="213"/>
      <c r="F990" s="213"/>
      <c r="G990" s="213"/>
      <c r="H990" s="213"/>
      <c r="I990" s="214"/>
    </row>
    <row r="991" spans="2:9" ht="15.75" customHeight="1" x14ac:dyDescent="0.3">
      <c r="B991" s="213"/>
      <c r="C991" s="213"/>
      <c r="D991" s="213"/>
      <c r="E991" s="213"/>
      <c r="F991" s="213"/>
      <c r="G991" s="213"/>
      <c r="H991" s="213"/>
      <c r="I991" s="214"/>
    </row>
    <row r="992" spans="2:9" ht="15.75" customHeight="1" x14ac:dyDescent="0.3">
      <c r="B992" s="213"/>
      <c r="C992" s="213"/>
      <c r="D992" s="213"/>
      <c r="E992" s="213"/>
      <c r="F992" s="213"/>
      <c r="G992" s="213"/>
      <c r="H992" s="213"/>
      <c r="I992" s="214"/>
    </row>
    <row r="993" spans="2:9" ht="15.75" customHeight="1" x14ac:dyDescent="0.3">
      <c r="B993" s="213"/>
      <c r="C993" s="213"/>
      <c r="D993" s="213"/>
      <c r="E993" s="213"/>
      <c r="F993" s="213"/>
      <c r="G993" s="213"/>
      <c r="H993" s="213"/>
      <c r="I993" s="214"/>
    </row>
    <row r="994" spans="2:9" ht="15.75" customHeight="1" x14ac:dyDescent="0.3">
      <c r="B994" s="213"/>
      <c r="C994" s="213"/>
      <c r="D994" s="213"/>
      <c r="E994" s="213"/>
      <c r="F994" s="213"/>
      <c r="G994" s="213"/>
      <c r="H994" s="213"/>
      <c r="I994" s="214"/>
    </row>
    <row r="995" spans="2:9" ht="15.75" customHeight="1" x14ac:dyDescent="0.3">
      <c r="B995" s="213"/>
      <c r="C995" s="213"/>
      <c r="D995" s="213"/>
      <c r="E995" s="213"/>
      <c r="F995" s="213"/>
      <c r="G995" s="213"/>
      <c r="H995" s="213"/>
      <c r="I995" s="214"/>
    </row>
    <row r="996" spans="2:9" ht="15.75" customHeight="1" x14ac:dyDescent="0.3">
      <c r="B996" s="213"/>
      <c r="C996" s="213"/>
      <c r="D996" s="213"/>
      <c r="E996" s="213"/>
      <c r="F996" s="213"/>
      <c r="G996" s="213"/>
      <c r="H996" s="213"/>
      <c r="I996" s="214"/>
    </row>
    <row r="997" spans="2:9" ht="15.75" customHeight="1" x14ac:dyDescent="0.3">
      <c r="B997" s="213"/>
      <c r="C997" s="213"/>
      <c r="D997" s="213"/>
      <c r="E997" s="213"/>
      <c r="F997" s="213"/>
      <c r="G997" s="213"/>
      <c r="H997" s="213"/>
      <c r="I997" s="214"/>
    </row>
    <row r="998" spans="2:9" ht="15.75" customHeight="1" x14ac:dyDescent="0.3">
      <c r="B998" s="213"/>
      <c r="C998" s="213"/>
      <c r="D998" s="213"/>
      <c r="E998" s="213"/>
      <c r="F998" s="213"/>
      <c r="G998" s="213"/>
      <c r="H998" s="213"/>
      <c r="I998" s="214"/>
    </row>
    <row r="999" spans="2:9" ht="15.75" customHeight="1" x14ac:dyDescent="0.3">
      <c r="B999" s="213"/>
      <c r="C999" s="213"/>
      <c r="D999" s="213"/>
      <c r="E999" s="213"/>
      <c r="F999" s="213"/>
      <c r="G999" s="213"/>
      <c r="H999" s="213"/>
      <c r="I999" s="214"/>
    </row>
    <row r="1000" spans="2:9" ht="15.75" customHeight="1" x14ac:dyDescent="0.3">
      <c r="B1000" s="213"/>
      <c r="C1000" s="213"/>
      <c r="D1000" s="213"/>
      <c r="E1000" s="213"/>
      <c r="F1000" s="213"/>
      <c r="G1000" s="213"/>
      <c r="H1000" s="213"/>
      <c r="I1000" s="214"/>
    </row>
    <row r="1001" spans="2:9" ht="15.75" customHeight="1" x14ac:dyDescent="0.3">
      <c r="B1001" s="213"/>
      <c r="C1001" s="213"/>
      <c r="D1001" s="213"/>
      <c r="E1001" s="213"/>
      <c r="F1001" s="213"/>
      <c r="G1001" s="213"/>
      <c r="H1001" s="213"/>
      <c r="I1001" s="214"/>
    </row>
    <row r="1002" spans="2:9" ht="15.75" customHeight="1" x14ac:dyDescent="0.3">
      <c r="B1002" s="213"/>
      <c r="C1002" s="213"/>
      <c r="D1002" s="213"/>
      <c r="E1002" s="213"/>
      <c r="F1002" s="213"/>
      <c r="G1002" s="213"/>
      <c r="H1002" s="213"/>
      <c r="I1002" s="214"/>
    </row>
    <row r="1003" spans="2:9" ht="15.75" customHeight="1" x14ac:dyDescent="0.3">
      <c r="B1003" s="213"/>
      <c r="C1003" s="213"/>
      <c r="D1003" s="213"/>
      <c r="E1003" s="213"/>
      <c r="F1003" s="213"/>
      <c r="G1003" s="213"/>
      <c r="H1003" s="213"/>
      <c r="I1003" s="214"/>
    </row>
    <row r="1004" spans="2:9" ht="15.75" customHeight="1" x14ac:dyDescent="0.3">
      <c r="B1004" s="213"/>
      <c r="C1004" s="213"/>
      <c r="D1004" s="213"/>
      <c r="E1004" s="213"/>
      <c r="F1004" s="213"/>
      <c r="G1004" s="213"/>
      <c r="H1004" s="213"/>
      <c r="I1004" s="214"/>
    </row>
    <row r="1005" spans="2:9" ht="15.75" customHeight="1" x14ac:dyDescent="0.3">
      <c r="B1005" s="213"/>
      <c r="C1005" s="213"/>
      <c r="D1005" s="213"/>
      <c r="E1005" s="213"/>
      <c r="F1005" s="213"/>
      <c r="G1005" s="213"/>
      <c r="H1005" s="213"/>
      <c r="I1005" s="214"/>
    </row>
    <row r="1006" spans="2:9" ht="15.75" customHeight="1" x14ac:dyDescent="0.3">
      <c r="B1006" s="213"/>
      <c r="C1006" s="213"/>
      <c r="D1006" s="213"/>
      <c r="E1006" s="213"/>
      <c r="F1006" s="213"/>
      <c r="G1006" s="213"/>
      <c r="H1006" s="213"/>
      <c r="I1006" s="214"/>
    </row>
    <row r="1007" spans="2:9" ht="15.75" customHeight="1" x14ac:dyDescent="0.3">
      <c r="B1007" s="213"/>
      <c r="C1007" s="213"/>
      <c r="D1007" s="213"/>
      <c r="E1007" s="213"/>
      <c r="F1007" s="213"/>
      <c r="G1007" s="213"/>
      <c r="H1007" s="213"/>
      <c r="I1007" s="214"/>
    </row>
    <row r="1008" spans="2:9" ht="15.75" customHeight="1" x14ac:dyDescent="0.3">
      <c r="B1008" s="213"/>
      <c r="C1008" s="213"/>
      <c r="D1008" s="213"/>
      <c r="E1008" s="213"/>
      <c r="F1008" s="213"/>
      <c r="G1008" s="213"/>
      <c r="H1008" s="213"/>
      <c r="I1008" s="214"/>
    </row>
    <row r="1009" spans="2:9" ht="15.75" customHeight="1" x14ac:dyDescent="0.3">
      <c r="B1009" s="213"/>
      <c r="C1009" s="213"/>
      <c r="D1009" s="213"/>
      <c r="E1009" s="213"/>
      <c r="F1009" s="213"/>
      <c r="G1009" s="213"/>
      <c r="H1009" s="213"/>
      <c r="I1009" s="214"/>
    </row>
    <row r="1010" spans="2:9" ht="15.75" customHeight="1" x14ac:dyDescent="0.3">
      <c r="B1010" s="213"/>
      <c r="C1010" s="213"/>
      <c r="D1010" s="213"/>
      <c r="E1010" s="213"/>
      <c r="F1010" s="213"/>
      <c r="G1010" s="213"/>
      <c r="H1010" s="213"/>
      <c r="I1010" s="214"/>
    </row>
    <row r="1011" spans="2:9" ht="15.75" customHeight="1" x14ac:dyDescent="0.3">
      <c r="B1011" s="213"/>
      <c r="C1011" s="213"/>
      <c r="D1011" s="213"/>
      <c r="E1011" s="213"/>
      <c r="F1011" s="213"/>
      <c r="G1011" s="213"/>
      <c r="H1011" s="213"/>
      <c r="I1011" s="214"/>
    </row>
    <row r="1012" spans="2:9" ht="15.75" customHeight="1" x14ac:dyDescent="0.3">
      <c r="B1012" s="213"/>
      <c r="C1012" s="213"/>
      <c r="D1012" s="213"/>
      <c r="E1012" s="213"/>
      <c r="F1012" s="213"/>
      <c r="G1012" s="213"/>
      <c r="H1012" s="213"/>
      <c r="I1012" s="214"/>
    </row>
    <row r="1013" spans="2:9" ht="15.75" customHeight="1" x14ac:dyDescent="0.3">
      <c r="B1013" s="213"/>
      <c r="C1013" s="213"/>
      <c r="D1013" s="213"/>
      <c r="E1013" s="213"/>
      <c r="F1013" s="213"/>
      <c r="G1013" s="213"/>
      <c r="H1013" s="213"/>
      <c r="I1013" s="214"/>
    </row>
    <row r="1014" spans="2:9" ht="15.75" customHeight="1" x14ac:dyDescent="0.3">
      <c r="B1014" s="213"/>
      <c r="C1014" s="213"/>
      <c r="D1014" s="213"/>
      <c r="E1014" s="213"/>
      <c r="F1014" s="213"/>
      <c r="G1014" s="213"/>
      <c r="H1014" s="213"/>
      <c r="I1014" s="214"/>
    </row>
    <row r="1015" spans="2:9" ht="15.75" customHeight="1" x14ac:dyDescent="0.3">
      <c r="B1015" s="213"/>
      <c r="C1015" s="213"/>
      <c r="D1015" s="213"/>
      <c r="E1015" s="213"/>
      <c r="F1015" s="213"/>
      <c r="G1015" s="213"/>
      <c r="H1015" s="213"/>
      <c r="I1015" s="214"/>
    </row>
    <row r="1016" spans="2:9" ht="15.75" customHeight="1" x14ac:dyDescent="0.3">
      <c r="B1016" s="213"/>
      <c r="C1016" s="213"/>
      <c r="D1016" s="213"/>
      <c r="E1016" s="213"/>
      <c r="F1016" s="213"/>
      <c r="G1016" s="213"/>
      <c r="H1016" s="213"/>
      <c r="I1016" s="214"/>
    </row>
    <row r="1017" spans="2:9" ht="15.75" customHeight="1" x14ac:dyDescent="0.3">
      <c r="B1017" s="213"/>
      <c r="C1017" s="213"/>
      <c r="D1017" s="213"/>
      <c r="E1017" s="213"/>
      <c r="F1017" s="213"/>
      <c r="G1017" s="213"/>
      <c r="H1017" s="213"/>
      <c r="I1017" s="214"/>
    </row>
    <row r="1018" spans="2:9" ht="15.75" customHeight="1" x14ac:dyDescent="0.3">
      <c r="B1018" s="213"/>
      <c r="C1018" s="213"/>
      <c r="D1018" s="213"/>
      <c r="E1018" s="213"/>
      <c r="F1018" s="213"/>
      <c r="G1018" s="213"/>
      <c r="H1018" s="213"/>
      <c r="I1018" s="214"/>
    </row>
    <row r="1019" spans="2:9" ht="15.75" customHeight="1" x14ac:dyDescent="0.3">
      <c r="B1019" s="213"/>
      <c r="C1019" s="213"/>
      <c r="D1019" s="213"/>
      <c r="E1019" s="213"/>
      <c r="F1019" s="213"/>
      <c r="G1019" s="213"/>
      <c r="H1019" s="213"/>
      <c r="I1019" s="214"/>
    </row>
    <row r="1020" spans="2:9" ht="15.75" customHeight="1" x14ac:dyDescent="0.3">
      <c r="B1020" s="213"/>
      <c r="C1020" s="213"/>
      <c r="D1020" s="213"/>
      <c r="E1020" s="213"/>
      <c r="F1020" s="213"/>
      <c r="G1020" s="213"/>
      <c r="H1020" s="213"/>
      <c r="I1020" s="214"/>
    </row>
    <row r="1021" spans="2:9" ht="15.75" customHeight="1" x14ac:dyDescent="0.3">
      <c r="B1021" s="213"/>
      <c r="C1021" s="213"/>
      <c r="D1021" s="213"/>
      <c r="E1021" s="213"/>
      <c r="F1021" s="213"/>
      <c r="G1021" s="213"/>
      <c r="H1021" s="213"/>
      <c r="I1021" s="214"/>
    </row>
    <row r="1022" spans="2:9" ht="15.75" customHeight="1" x14ac:dyDescent="0.3">
      <c r="B1022" s="213"/>
      <c r="C1022" s="213"/>
      <c r="D1022" s="213"/>
      <c r="E1022" s="213"/>
      <c r="F1022" s="213"/>
      <c r="G1022" s="213"/>
      <c r="H1022" s="213"/>
      <c r="I1022" s="214"/>
    </row>
    <row r="1023" spans="2:9" ht="15.75" customHeight="1" x14ac:dyDescent="0.3">
      <c r="B1023" s="213"/>
      <c r="C1023" s="213"/>
      <c r="D1023" s="213"/>
      <c r="E1023" s="213"/>
      <c r="F1023" s="213"/>
      <c r="G1023" s="213"/>
      <c r="H1023" s="213"/>
      <c r="I1023" s="214"/>
    </row>
    <row r="1024" spans="2:9" ht="15.75" customHeight="1" x14ac:dyDescent="0.3">
      <c r="B1024" s="213"/>
      <c r="C1024" s="213"/>
      <c r="D1024" s="213"/>
      <c r="E1024" s="213"/>
      <c r="F1024" s="213"/>
      <c r="G1024" s="213"/>
      <c r="H1024" s="213"/>
      <c r="I1024" s="214"/>
    </row>
    <row r="1025" spans="2:9" ht="15.75" customHeight="1" x14ac:dyDescent="0.3">
      <c r="B1025" s="213"/>
      <c r="C1025" s="213"/>
      <c r="D1025" s="213"/>
      <c r="E1025" s="213"/>
      <c r="F1025" s="213"/>
      <c r="G1025" s="213"/>
      <c r="H1025" s="213"/>
      <c r="I1025" s="214"/>
    </row>
    <row r="1026" spans="2:9" ht="15.75" customHeight="1" x14ac:dyDescent="0.3">
      <c r="B1026" s="213"/>
      <c r="C1026" s="213"/>
      <c r="D1026" s="213"/>
      <c r="E1026" s="213"/>
      <c r="F1026" s="213"/>
      <c r="G1026" s="213"/>
      <c r="H1026" s="213"/>
      <c r="I1026" s="214"/>
    </row>
    <row r="1027" spans="2:9" ht="15.75" customHeight="1" x14ac:dyDescent="0.3">
      <c r="B1027" s="213"/>
      <c r="C1027" s="213"/>
      <c r="D1027" s="213"/>
      <c r="E1027" s="213"/>
      <c r="F1027" s="213"/>
      <c r="G1027" s="213"/>
      <c r="H1027" s="213"/>
      <c r="I1027" s="214"/>
    </row>
  </sheetData>
  <sheetProtection algorithmName="SHA-512" hashValue="39crXt57sNz6rlEyDY8QjlJy9oVGCqtBvlLbcuq0MBeV1ylkCCD4L9n05/5VPriOjl1WkhOza0Jw+ZAgUMNJLA==" saltValue="cXiI4qJVxACN7/O9GY6XrQ==" spinCount="100000" sheet="1" objects="1" scenarios="1"/>
  <mergeCells count="7">
    <mergeCell ref="A5:D5"/>
    <mergeCell ref="C3:E3"/>
    <mergeCell ref="C4:E4"/>
    <mergeCell ref="A1:I1"/>
    <mergeCell ref="A2:I2"/>
    <mergeCell ref="A3:B3"/>
    <mergeCell ref="A4:B4"/>
  </mergeCells>
  <dataValidations count="1">
    <dataValidation type="list" allowBlank="1" showInputMessage="1" showErrorMessage="1" prompt=" - " sqref="G7:G56" xr:uid="{0B84EBB5-22DB-4A55-8D3A-24556749A373}">
      <formula1>$Q$7:$Q$11</formula1>
    </dataValidation>
  </dataValidations>
  <printOptions horizontalCentered="1"/>
  <pageMargins left="0.25" right="0.45" top="0.25" bottom="0.25" header="0" footer="0"/>
  <pageSetup scale="76" fitToHeight="0" orientation="landscape" r:id="rId1"/>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EA92-EAFC-424B-B1D0-BE92C961E9B7}">
  <sheetPr>
    <tabColor theme="2" tint="-0.89999084444715716"/>
  </sheetPr>
  <dimension ref="B1:DI58"/>
  <sheetViews>
    <sheetView showGridLines="0" showRowColHeaders="0" zoomScaleNormal="100" workbookViewId="0">
      <selection activeCell="F23" sqref="F23"/>
    </sheetView>
  </sheetViews>
  <sheetFormatPr defaultRowHeight="14.4" x14ac:dyDescent="0.3"/>
  <cols>
    <col min="1" max="1" width="3.44140625" customWidth="1"/>
    <col min="2" max="2" width="27.6640625" customWidth="1"/>
    <col min="4" max="4" width="3.44140625" customWidth="1"/>
    <col min="5" max="112" width="1.6640625" customWidth="1"/>
    <col min="113" max="113" width="1.6640625" hidden="1" customWidth="1"/>
    <col min="114" max="183" width="1.6640625" customWidth="1"/>
  </cols>
  <sheetData>
    <row r="1" spans="2:113" ht="15" thickBot="1" x14ac:dyDescent="0.35"/>
    <row r="2" spans="2:113" ht="18.600000000000001" thickBot="1" x14ac:dyDescent="0.4">
      <c r="B2" s="618"/>
      <c r="E2" s="1852" t="s">
        <v>591</v>
      </c>
      <c r="F2" s="1853"/>
      <c r="G2" s="1853"/>
      <c r="H2" s="1853"/>
      <c r="I2" s="1853"/>
      <c r="J2" s="1853"/>
      <c r="K2" s="1853"/>
      <c r="L2" s="1853"/>
      <c r="M2" s="1853"/>
      <c r="N2" s="1853"/>
      <c r="O2" s="1853"/>
      <c r="P2" s="1853"/>
      <c r="Q2" s="1853"/>
      <c r="R2" s="1853"/>
      <c r="S2" s="1853"/>
      <c r="T2" s="1853"/>
      <c r="U2" s="1853"/>
      <c r="V2" s="1853"/>
      <c r="W2" s="1853"/>
      <c r="X2" s="1853"/>
      <c r="Y2" s="1853"/>
      <c r="Z2" s="1853"/>
      <c r="AA2" s="1853"/>
      <c r="AB2" s="1853"/>
      <c r="AC2" s="1853"/>
      <c r="AD2" s="1853"/>
      <c r="AE2" s="1853"/>
      <c r="AF2" s="1853"/>
      <c r="AG2" s="1853"/>
      <c r="AH2" s="1853"/>
      <c r="AI2" s="1853"/>
      <c r="AJ2" s="1853"/>
      <c r="AK2" s="1853"/>
      <c r="AL2" s="1853"/>
      <c r="AM2" s="1853"/>
      <c r="AN2" s="1853"/>
      <c r="AO2" s="1853"/>
      <c r="AP2" s="1853"/>
      <c r="AQ2" s="1853"/>
      <c r="AR2" s="1853"/>
      <c r="AS2" s="1853"/>
      <c r="AT2" s="1853"/>
      <c r="AU2" s="1853"/>
      <c r="AV2" s="1853"/>
      <c r="AW2" s="1853"/>
      <c r="AX2" s="1853"/>
      <c r="AY2" s="1853"/>
      <c r="AZ2" s="1854"/>
    </row>
    <row r="4" spans="2:113" ht="14.4" customHeight="1" x14ac:dyDescent="0.3">
      <c r="E4" s="860" t="s">
        <v>1010</v>
      </c>
      <c r="F4" s="860"/>
      <c r="G4" s="860"/>
      <c r="H4" s="860"/>
      <c r="I4" s="860"/>
      <c r="J4" s="860"/>
      <c r="K4" s="860"/>
      <c r="L4" s="860"/>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122"/>
    </row>
    <row r="5" spans="2:113" ht="14.4" customHeight="1" x14ac:dyDescent="0.3">
      <c r="E5" s="860"/>
      <c r="F5" s="860"/>
      <c r="G5" s="860"/>
      <c r="H5" s="860"/>
      <c r="I5" s="860"/>
      <c r="J5" s="860"/>
      <c r="K5" s="860"/>
      <c r="L5" s="860"/>
      <c r="M5" s="860"/>
      <c r="N5" s="860"/>
      <c r="O5" s="860"/>
      <c r="P5" s="860"/>
      <c r="Q5" s="860"/>
      <c r="R5" s="860"/>
      <c r="S5" s="860"/>
      <c r="T5" s="860"/>
      <c r="U5" s="860"/>
      <c r="V5" s="860"/>
      <c r="W5" s="860"/>
      <c r="X5" s="860"/>
      <c r="Y5" s="860"/>
      <c r="Z5" s="860"/>
      <c r="AA5" s="860"/>
      <c r="AB5" s="860"/>
      <c r="AC5" s="860"/>
      <c r="AD5" s="860"/>
      <c r="AE5" s="860"/>
      <c r="AF5" s="860"/>
      <c r="AG5" s="860"/>
      <c r="AH5" s="860"/>
      <c r="AI5" s="860"/>
      <c r="AJ5" s="860"/>
      <c r="AK5" s="860"/>
      <c r="AL5" s="860"/>
      <c r="AM5" s="860"/>
      <c r="AN5" s="860"/>
      <c r="AO5" s="860"/>
      <c r="AP5" s="860"/>
      <c r="AQ5" s="860"/>
      <c r="AR5" s="860"/>
      <c r="AS5" s="860"/>
      <c r="AT5" s="860"/>
      <c r="AU5" s="860"/>
      <c r="AV5" s="860"/>
      <c r="AW5" s="860"/>
      <c r="AX5" s="860"/>
      <c r="AY5" s="860"/>
      <c r="AZ5" s="122"/>
    </row>
    <row r="6" spans="2:113" x14ac:dyDescent="0.3">
      <c r="E6" s="860"/>
      <c r="F6" s="860"/>
      <c r="G6" s="860"/>
      <c r="H6" s="860"/>
      <c r="I6" s="860"/>
      <c r="J6" s="860"/>
      <c r="K6" s="860"/>
      <c r="L6" s="860"/>
      <c r="M6" s="860"/>
      <c r="N6" s="860"/>
      <c r="O6" s="860"/>
      <c r="P6" s="860"/>
      <c r="Q6" s="860"/>
      <c r="R6" s="860"/>
      <c r="S6" s="860"/>
      <c r="T6" s="860"/>
      <c r="U6" s="860"/>
      <c r="V6" s="860"/>
      <c r="W6" s="860"/>
      <c r="X6" s="860"/>
      <c r="Y6" s="860"/>
      <c r="Z6" s="860"/>
      <c r="AA6" s="860"/>
      <c r="AB6" s="860"/>
      <c r="AC6" s="860"/>
      <c r="AD6" s="860"/>
      <c r="AE6" s="860"/>
      <c r="AF6" s="860"/>
      <c r="AG6" s="860"/>
      <c r="AH6" s="860"/>
      <c r="AI6" s="860"/>
      <c r="AJ6" s="860"/>
      <c r="AK6" s="860"/>
      <c r="AL6" s="860"/>
      <c r="AM6" s="860"/>
      <c r="AN6" s="860"/>
      <c r="AO6" s="860"/>
      <c r="AP6" s="860"/>
      <c r="AQ6" s="860"/>
      <c r="AR6" s="860"/>
      <c r="AS6" s="860"/>
      <c r="AT6" s="860"/>
      <c r="AU6" s="860"/>
      <c r="AV6" s="860"/>
      <c r="AW6" s="860"/>
      <c r="AX6" s="860"/>
      <c r="AY6" s="860"/>
      <c r="AZ6" s="122"/>
    </row>
    <row r="7" spans="2:113" x14ac:dyDescent="0.3">
      <c r="E7" s="122"/>
      <c r="F7" s="122"/>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2"/>
      <c r="AQ7" s="122"/>
      <c r="AR7" s="122"/>
      <c r="AS7" s="122"/>
      <c r="AT7" s="122"/>
      <c r="AU7" s="122"/>
      <c r="AV7" s="122"/>
      <c r="AW7" s="122"/>
      <c r="AX7" s="122"/>
      <c r="AY7" s="122"/>
      <c r="AZ7" s="122"/>
    </row>
    <row r="8" spans="2:113" ht="14.4" customHeight="1" x14ac:dyDescent="0.3">
      <c r="E8" s="860" t="s">
        <v>737</v>
      </c>
      <c r="F8" s="860"/>
      <c r="G8" s="860"/>
      <c r="H8" s="860"/>
      <c r="I8" s="860"/>
      <c r="J8" s="860"/>
      <c r="K8" s="860"/>
      <c r="L8" s="860"/>
      <c r="M8" s="860"/>
      <c r="N8" s="860"/>
      <c r="O8" s="860"/>
      <c r="P8" s="860"/>
      <c r="Q8" s="860"/>
      <c r="R8" s="860"/>
      <c r="S8" s="860"/>
      <c r="T8" s="860"/>
      <c r="U8" s="860"/>
      <c r="V8" s="860"/>
      <c r="W8" s="860"/>
      <c r="X8" s="860"/>
      <c r="Y8" s="860"/>
      <c r="Z8" s="860"/>
      <c r="AA8" s="860"/>
      <c r="AB8" s="860"/>
      <c r="AC8" s="860"/>
      <c r="AD8" s="860"/>
      <c r="AE8" s="860"/>
      <c r="AF8" s="860"/>
      <c r="AG8" s="860"/>
      <c r="AH8" s="860"/>
      <c r="AI8" s="860"/>
      <c r="AJ8" s="860"/>
      <c r="AK8" s="860"/>
      <c r="AL8" s="860"/>
      <c r="AM8" s="860"/>
      <c r="AN8" s="860"/>
      <c r="AO8" s="860"/>
      <c r="AP8" s="860"/>
      <c r="AQ8" s="860"/>
      <c r="AR8" s="860"/>
      <c r="AS8" s="860"/>
      <c r="AT8" s="860"/>
      <c r="AU8" s="860"/>
      <c r="AV8" s="860"/>
      <c r="AW8" s="860"/>
      <c r="AX8" s="860"/>
      <c r="AY8" s="860"/>
      <c r="AZ8" s="860"/>
    </row>
    <row r="9" spans="2:113" x14ac:dyDescent="0.3">
      <c r="E9" s="860"/>
      <c r="F9" s="860"/>
      <c r="G9" s="860"/>
      <c r="H9" s="860"/>
      <c r="I9" s="860"/>
      <c r="J9" s="860"/>
      <c r="K9" s="860"/>
      <c r="L9" s="860"/>
      <c r="M9" s="860"/>
      <c r="N9" s="860"/>
      <c r="O9" s="860"/>
      <c r="P9" s="860"/>
      <c r="Q9" s="860"/>
      <c r="R9" s="860"/>
      <c r="S9" s="860"/>
      <c r="T9" s="860"/>
      <c r="U9" s="860"/>
      <c r="V9" s="860"/>
      <c r="W9" s="860"/>
      <c r="X9" s="860"/>
      <c r="Y9" s="860"/>
      <c r="Z9" s="860"/>
      <c r="AA9" s="860"/>
      <c r="AB9" s="860"/>
      <c r="AC9" s="860"/>
      <c r="AD9" s="860"/>
      <c r="AE9" s="860"/>
      <c r="AF9" s="860"/>
      <c r="AG9" s="860"/>
      <c r="AH9" s="860"/>
      <c r="AI9" s="860"/>
      <c r="AJ9" s="860"/>
      <c r="AK9" s="860"/>
      <c r="AL9" s="860"/>
      <c r="AM9" s="860"/>
      <c r="AN9" s="860"/>
      <c r="AO9" s="860"/>
      <c r="AP9" s="860"/>
      <c r="AQ9" s="860"/>
      <c r="AR9" s="860"/>
      <c r="AS9" s="860"/>
      <c r="AT9" s="860"/>
      <c r="AU9" s="860"/>
      <c r="AV9" s="860"/>
      <c r="AW9" s="860"/>
      <c r="AX9" s="860"/>
      <c r="AY9" s="860"/>
      <c r="AZ9" s="860"/>
      <c r="DI9" t="s">
        <v>187</v>
      </c>
    </row>
    <row r="10" spans="2:113" ht="15" thickBot="1" x14ac:dyDescent="0.35">
      <c r="E10" s="122"/>
      <c r="F10" s="122"/>
      <c r="G10" s="122"/>
      <c r="H10" s="122"/>
      <c r="I10" s="122"/>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2"/>
      <c r="AU10" s="122"/>
      <c r="AV10" s="122"/>
      <c r="AW10" s="122"/>
      <c r="AX10" s="122"/>
      <c r="AY10" s="122"/>
      <c r="AZ10" s="122"/>
      <c r="DI10" t="s">
        <v>41</v>
      </c>
    </row>
    <row r="11" spans="2:113" x14ac:dyDescent="0.3">
      <c r="I11" t="s">
        <v>592</v>
      </c>
      <c r="Y11" s="1499"/>
      <c r="Z11" s="1500"/>
      <c r="AA11" s="1501"/>
      <c r="AB11" s="1850"/>
      <c r="AC11" s="1851"/>
      <c r="AD11" s="1851"/>
      <c r="AE11" s="1851"/>
      <c r="AF11" s="1851"/>
      <c r="AG11" s="1851"/>
      <c r="AH11" s="1851"/>
      <c r="AI11" s="1851"/>
      <c r="AJ11" s="1851"/>
      <c r="AK11" s="1851"/>
      <c r="AL11" s="1851"/>
      <c r="AM11" s="1851"/>
      <c r="AN11" s="1851"/>
      <c r="AO11" s="1851"/>
      <c r="AP11" s="1851"/>
      <c r="AQ11" s="1851"/>
      <c r="AR11" s="1851"/>
      <c r="AS11" s="1851"/>
      <c r="AT11" s="1851"/>
      <c r="AU11" s="1851"/>
      <c r="AV11" s="1851"/>
      <c r="BD11" s="676"/>
      <c r="BE11" s="1847" t="s">
        <v>1011</v>
      </c>
      <c r="BF11" s="1847"/>
      <c r="BG11" s="1847"/>
      <c r="BH11" s="1847"/>
      <c r="BI11" s="1847"/>
      <c r="BJ11" s="1847"/>
      <c r="BK11" s="1847"/>
      <c r="BL11" s="1847"/>
      <c r="BM11" s="1847"/>
      <c r="BN11" s="1847"/>
      <c r="BO11" s="1847"/>
      <c r="BP11" s="1847"/>
      <c r="BQ11" s="1847"/>
      <c r="BR11" s="1847"/>
      <c r="BS11" s="1847"/>
      <c r="BT11" s="677"/>
    </row>
    <row r="12" spans="2:113" x14ac:dyDescent="0.3">
      <c r="I12" t="s">
        <v>593</v>
      </c>
      <c r="Y12" s="1193"/>
      <c r="Z12" s="1193"/>
      <c r="AA12" s="1193"/>
      <c r="AB12" s="1850" t="str">
        <f>IF(Y12="Yes ","Complete the Apparatus List Form","")</f>
        <v/>
      </c>
      <c r="AC12" s="1851"/>
      <c r="AD12" s="1851"/>
      <c r="AE12" s="1851"/>
      <c r="AF12" s="1851"/>
      <c r="AG12" s="1851"/>
      <c r="AH12" s="1851"/>
      <c r="AI12" s="1851"/>
      <c r="AJ12" s="1851"/>
      <c r="AK12" s="1851"/>
      <c r="AL12" s="1851"/>
      <c r="AM12" s="1851"/>
      <c r="AN12" s="1851"/>
      <c r="AO12" s="1851"/>
      <c r="AP12" s="1851"/>
      <c r="AQ12" s="1851"/>
      <c r="AR12" s="1851"/>
      <c r="AS12" s="1851"/>
      <c r="AT12" s="1851"/>
      <c r="AU12" s="1851"/>
      <c r="AV12" s="1851"/>
      <c r="BD12" s="670"/>
      <c r="BE12" s="1848"/>
      <c r="BF12" s="1848"/>
      <c r="BG12" s="1848"/>
      <c r="BH12" s="1848"/>
      <c r="BI12" s="1848"/>
      <c r="BJ12" s="1848"/>
      <c r="BK12" s="1848"/>
      <c r="BL12" s="1848"/>
      <c r="BM12" s="1848"/>
      <c r="BN12" s="1848"/>
      <c r="BO12" s="1848"/>
      <c r="BP12" s="1848"/>
      <c r="BQ12" s="1848"/>
      <c r="BR12" s="1848"/>
      <c r="BS12" s="1848"/>
      <c r="BT12" s="459"/>
    </row>
    <row r="13" spans="2:113" x14ac:dyDescent="0.3">
      <c r="I13" t="s">
        <v>594</v>
      </c>
      <c r="Y13" s="1193"/>
      <c r="Z13" s="1193"/>
      <c r="AA13" s="1193"/>
      <c r="AB13" s="1850" t="str">
        <f>IF(Y13="Yes ","Complete the Extended Hose Lay Form","")</f>
        <v/>
      </c>
      <c r="AC13" s="1851"/>
      <c r="AD13" s="1851"/>
      <c r="AE13" s="1851"/>
      <c r="AF13" s="1851"/>
      <c r="AG13" s="1851"/>
      <c r="AH13" s="1851"/>
      <c r="AI13" s="1851"/>
      <c r="AJ13" s="1851"/>
      <c r="AK13" s="1851"/>
      <c r="AL13" s="1851"/>
      <c r="AM13" s="1851"/>
      <c r="AN13" s="1851"/>
      <c r="AO13" s="1851"/>
      <c r="AP13" s="1851"/>
      <c r="AQ13" s="1851"/>
      <c r="AR13" s="1851"/>
      <c r="AS13" s="1851"/>
      <c r="AT13" s="1851"/>
      <c r="AU13" s="1851"/>
      <c r="AV13" s="1851"/>
      <c r="BD13" s="670"/>
      <c r="BE13" s="1848"/>
      <c r="BF13" s="1848"/>
      <c r="BG13" s="1848"/>
      <c r="BH13" s="1848"/>
      <c r="BI13" s="1848"/>
      <c r="BJ13" s="1848"/>
      <c r="BK13" s="1848"/>
      <c r="BL13" s="1848"/>
      <c r="BM13" s="1848"/>
      <c r="BN13" s="1848"/>
      <c r="BO13" s="1848"/>
      <c r="BP13" s="1848"/>
      <c r="BQ13" s="1848"/>
      <c r="BR13" s="1848"/>
      <c r="BS13" s="1848"/>
      <c r="BT13" s="459"/>
    </row>
    <row r="14" spans="2:113" ht="15" thickBot="1" x14ac:dyDescent="0.35">
      <c r="I14" t="s">
        <v>595</v>
      </c>
      <c r="Y14" s="1193"/>
      <c r="Z14" s="1193"/>
      <c r="AA14" s="1193"/>
      <c r="AB14" s="1850" t="str">
        <f>IF(Y14="Yes ","Provide a description of the operation","")</f>
        <v/>
      </c>
      <c r="AC14" s="1851"/>
      <c r="AD14" s="1851"/>
      <c r="AE14" s="1851"/>
      <c r="AF14" s="1851"/>
      <c r="AG14" s="1851"/>
      <c r="AH14" s="1851"/>
      <c r="AI14" s="1851"/>
      <c r="AJ14" s="1851"/>
      <c r="AK14" s="1851"/>
      <c r="AL14" s="1851"/>
      <c r="AM14" s="1851"/>
      <c r="AN14" s="1851"/>
      <c r="AO14" s="1851"/>
      <c r="AP14" s="1851"/>
      <c r="AQ14" s="1851"/>
      <c r="AR14" s="1851"/>
      <c r="AS14" s="1851"/>
      <c r="AT14" s="1851"/>
      <c r="AU14" s="1851"/>
      <c r="AV14" s="1851"/>
      <c r="BD14" s="678"/>
      <c r="BE14" s="1849"/>
      <c r="BF14" s="1849"/>
      <c r="BG14" s="1849"/>
      <c r="BH14" s="1849"/>
      <c r="BI14" s="1849"/>
      <c r="BJ14" s="1849"/>
      <c r="BK14" s="1849"/>
      <c r="BL14" s="1849"/>
      <c r="BM14" s="1849"/>
      <c r="BN14" s="1849"/>
      <c r="BO14" s="1849"/>
      <c r="BP14" s="1849"/>
      <c r="BQ14" s="1849"/>
      <c r="BR14" s="1849"/>
      <c r="BS14" s="1849"/>
      <c r="BT14" s="465"/>
    </row>
    <row r="15" spans="2:113" x14ac:dyDescent="0.3">
      <c r="D15" s="675"/>
    </row>
    <row r="16" spans="2:113" ht="14.4" customHeight="1" x14ac:dyDescent="0.3">
      <c r="E16" s="860" t="s">
        <v>1004</v>
      </c>
      <c r="F16" s="860"/>
      <c r="G16" s="860"/>
      <c r="H16" s="860"/>
      <c r="I16" s="860"/>
      <c r="J16" s="860"/>
      <c r="K16" s="860"/>
      <c r="L16" s="860"/>
      <c r="M16" s="860"/>
      <c r="N16" s="860"/>
      <c r="O16" s="860"/>
      <c r="P16" s="860"/>
      <c r="Q16" s="860"/>
      <c r="R16" s="860"/>
      <c r="S16" s="860"/>
      <c r="T16" s="860"/>
      <c r="U16" s="860"/>
      <c r="V16" s="860"/>
      <c r="W16" s="860"/>
      <c r="X16" s="860"/>
      <c r="Y16" s="860"/>
      <c r="Z16" s="860"/>
      <c r="AA16" s="860"/>
      <c r="AB16" s="860"/>
      <c r="AC16" s="860"/>
      <c r="AD16" s="860"/>
      <c r="AE16" s="860"/>
      <c r="AF16" s="860"/>
      <c r="AG16" s="860"/>
      <c r="AH16" s="860"/>
      <c r="AI16" s="860"/>
      <c r="AJ16" s="860"/>
      <c r="AK16" s="860"/>
      <c r="AL16" s="860"/>
      <c r="AM16" s="860"/>
      <c r="AN16" s="860"/>
      <c r="AO16" s="860"/>
      <c r="AP16" s="860"/>
      <c r="AQ16" s="860"/>
      <c r="AR16" s="860"/>
      <c r="AS16" s="860"/>
      <c r="AT16" s="860"/>
      <c r="AU16" s="860"/>
      <c r="AV16" s="860"/>
      <c r="AW16" s="860"/>
      <c r="AX16" s="860"/>
      <c r="AY16" s="860"/>
      <c r="AZ16" s="860"/>
    </row>
    <row r="17" spans="5:52" x14ac:dyDescent="0.3">
      <c r="E17" s="860"/>
      <c r="F17" s="860"/>
      <c r="G17" s="860"/>
      <c r="H17" s="860"/>
      <c r="I17" s="860"/>
      <c r="J17" s="860"/>
      <c r="K17" s="860"/>
      <c r="L17" s="860"/>
      <c r="M17" s="860"/>
      <c r="N17" s="860"/>
      <c r="O17" s="860"/>
      <c r="P17" s="860"/>
      <c r="Q17" s="860"/>
      <c r="R17" s="860"/>
      <c r="S17" s="860"/>
      <c r="T17" s="860"/>
      <c r="U17" s="860"/>
      <c r="V17" s="860"/>
      <c r="W17" s="860"/>
      <c r="X17" s="860"/>
      <c r="Y17" s="860"/>
      <c r="Z17" s="860"/>
      <c r="AA17" s="860"/>
      <c r="AB17" s="860"/>
      <c r="AC17" s="860"/>
      <c r="AD17" s="860"/>
      <c r="AE17" s="860"/>
      <c r="AF17" s="860"/>
      <c r="AG17" s="860"/>
      <c r="AH17" s="860"/>
      <c r="AI17" s="860"/>
      <c r="AJ17" s="860"/>
      <c r="AK17" s="860"/>
      <c r="AL17" s="860"/>
      <c r="AM17" s="860"/>
      <c r="AN17" s="860"/>
      <c r="AO17" s="860"/>
      <c r="AP17" s="860"/>
      <c r="AQ17" s="860"/>
      <c r="AR17" s="860"/>
      <c r="AS17" s="860"/>
      <c r="AT17" s="860"/>
      <c r="AU17" s="860"/>
      <c r="AV17" s="860"/>
      <c r="AW17" s="860"/>
      <c r="AX17" s="860"/>
      <c r="AY17" s="860"/>
      <c r="AZ17" s="860"/>
    </row>
    <row r="18" spans="5:52" x14ac:dyDescent="0.3">
      <c r="E18" s="505" t="s">
        <v>1005</v>
      </c>
      <c r="F18" s="675"/>
      <c r="G18" s="675"/>
      <c r="H18" s="675"/>
      <c r="I18" s="675"/>
      <c r="J18" s="675"/>
      <c r="K18" s="675"/>
      <c r="L18" s="675"/>
      <c r="M18" s="675"/>
      <c r="N18" s="675"/>
      <c r="O18" s="675"/>
      <c r="P18" s="675"/>
      <c r="Q18" s="675"/>
      <c r="R18" s="675"/>
      <c r="S18" s="675"/>
      <c r="T18" s="675"/>
      <c r="U18" s="675"/>
      <c r="V18" s="675"/>
      <c r="W18" s="675"/>
      <c r="X18" s="675"/>
      <c r="Y18" s="675"/>
      <c r="Z18" s="675"/>
      <c r="AA18" s="675"/>
      <c r="AB18" s="675"/>
      <c r="AC18" s="675"/>
      <c r="AD18" s="675"/>
      <c r="AE18" s="675"/>
      <c r="AF18" s="675"/>
      <c r="AG18" s="675"/>
      <c r="AH18" s="675"/>
      <c r="AI18" s="675"/>
      <c r="AJ18" s="675"/>
      <c r="AK18" s="675"/>
      <c r="AL18" s="675"/>
      <c r="AM18" s="675"/>
      <c r="AN18" s="675"/>
      <c r="AO18" s="675"/>
      <c r="AP18" s="675"/>
      <c r="AQ18" s="675"/>
      <c r="AR18" s="675"/>
      <c r="AS18" s="675"/>
      <c r="AT18" s="675"/>
      <c r="AU18" s="675"/>
      <c r="AV18" s="675"/>
      <c r="AW18" s="675"/>
      <c r="AX18" s="675"/>
      <c r="AY18" s="675"/>
      <c r="AZ18" s="675"/>
    </row>
    <row r="19" spans="5:52" x14ac:dyDescent="0.3">
      <c r="E19" s="505" t="s">
        <v>1006</v>
      </c>
      <c r="F19" s="675"/>
      <c r="G19" s="675"/>
      <c r="H19" s="675"/>
      <c r="I19" s="675"/>
      <c r="J19" s="675"/>
      <c r="K19" s="675"/>
      <c r="L19" s="675"/>
      <c r="M19" s="675"/>
      <c r="N19" s="675"/>
      <c r="O19" s="675"/>
      <c r="P19" s="675"/>
      <c r="Q19" s="675"/>
      <c r="R19" s="675"/>
      <c r="S19" s="675"/>
      <c r="T19" s="675"/>
      <c r="U19" s="675"/>
      <c r="V19" s="675"/>
      <c r="W19" s="675"/>
      <c r="X19" s="675"/>
      <c r="Y19" s="675"/>
      <c r="Z19" s="675"/>
      <c r="AA19" s="675"/>
      <c r="AB19" s="675"/>
      <c r="AC19" s="675"/>
      <c r="AD19" s="675"/>
      <c r="AE19" s="675"/>
      <c r="AF19" s="675"/>
      <c r="AG19" s="675"/>
      <c r="AH19" s="675"/>
      <c r="AI19" s="675"/>
      <c r="AJ19" s="675"/>
      <c r="AK19" s="675"/>
      <c r="AL19" s="675"/>
      <c r="AM19" s="675"/>
      <c r="AN19" s="675"/>
      <c r="AO19" s="675"/>
      <c r="AP19" s="675"/>
      <c r="AQ19" s="675"/>
      <c r="AR19" s="675"/>
      <c r="AS19" s="675"/>
      <c r="AT19" s="675"/>
      <c r="AU19" s="675"/>
      <c r="AV19" s="675"/>
      <c r="AW19" s="675"/>
      <c r="AX19" s="675"/>
      <c r="AY19" s="675"/>
      <c r="AZ19" s="675"/>
    </row>
    <row r="20" spans="5:52" x14ac:dyDescent="0.3">
      <c r="E20" s="505" t="s">
        <v>1009</v>
      </c>
      <c r="F20" s="392"/>
      <c r="G20" s="392"/>
      <c r="H20" s="392"/>
      <c r="I20" s="392"/>
      <c r="J20" s="392"/>
      <c r="K20" s="392"/>
      <c r="L20" s="392"/>
      <c r="M20" s="392"/>
      <c r="N20" s="392"/>
      <c r="O20" s="392"/>
      <c r="P20" s="392"/>
      <c r="Q20" s="392"/>
      <c r="R20" s="392"/>
      <c r="S20" s="392"/>
      <c r="T20" s="392"/>
      <c r="U20" s="392"/>
      <c r="V20" s="392"/>
      <c r="W20" s="392"/>
      <c r="X20" s="392"/>
      <c r="Y20" s="392"/>
      <c r="Z20" s="392"/>
      <c r="AA20" s="392"/>
      <c r="AB20" s="392"/>
      <c r="AC20" s="392"/>
      <c r="AD20" s="392"/>
      <c r="AE20" s="392"/>
      <c r="AF20" s="392"/>
      <c r="AG20" s="392"/>
      <c r="AH20" s="392"/>
      <c r="AI20" s="392"/>
      <c r="AJ20" s="392"/>
      <c r="AK20" s="392"/>
      <c r="AL20" s="392"/>
      <c r="AM20" s="392"/>
      <c r="AN20" s="392"/>
      <c r="AO20" s="392"/>
      <c r="AP20" s="392"/>
      <c r="AQ20" s="392"/>
      <c r="AR20" s="392"/>
      <c r="AS20" s="392"/>
      <c r="AT20" s="392"/>
      <c r="AU20" s="392"/>
      <c r="AV20" s="392"/>
      <c r="AW20" s="392"/>
      <c r="AX20" s="392"/>
      <c r="AY20" s="392"/>
      <c r="AZ20" s="675"/>
    </row>
    <row r="21" spans="5:52" x14ac:dyDescent="0.3">
      <c r="E21" s="860" t="s">
        <v>1007</v>
      </c>
      <c r="F21" s="860"/>
      <c r="G21" s="860"/>
      <c r="H21" s="860"/>
      <c r="I21" s="860"/>
      <c r="J21" s="860"/>
      <c r="K21" s="860"/>
      <c r="L21" s="860"/>
      <c r="M21" s="860"/>
      <c r="N21" s="860"/>
      <c r="O21" s="860"/>
      <c r="P21" s="860"/>
      <c r="Q21" s="860"/>
      <c r="R21" s="860"/>
      <c r="S21" s="860"/>
      <c r="T21" s="860"/>
      <c r="U21" s="860"/>
      <c r="V21" s="860"/>
      <c r="W21" s="860"/>
      <c r="X21" s="860"/>
      <c r="Y21" s="860"/>
      <c r="Z21" s="860"/>
      <c r="AA21" s="860"/>
      <c r="AB21" s="860"/>
      <c r="AC21" s="860"/>
      <c r="AD21" s="860"/>
      <c r="AE21" s="860"/>
      <c r="AF21" s="860"/>
      <c r="AG21" s="860"/>
      <c r="AH21" s="860"/>
      <c r="AI21" s="860"/>
      <c r="AJ21" s="860"/>
      <c r="AK21" s="860"/>
      <c r="AL21" s="860"/>
      <c r="AM21" s="860"/>
      <c r="AN21" s="860"/>
      <c r="AO21" s="860"/>
      <c r="AP21" s="860"/>
      <c r="AQ21" s="860"/>
      <c r="AR21" s="860"/>
      <c r="AS21" s="860"/>
      <c r="AT21" s="860"/>
      <c r="AU21" s="860"/>
      <c r="AV21" s="860"/>
      <c r="AW21" s="860"/>
      <c r="AX21" s="860"/>
      <c r="AY21" s="860"/>
    </row>
    <row r="22" spans="5:52" x14ac:dyDescent="0.3">
      <c r="E22" s="860"/>
      <c r="F22" s="860"/>
      <c r="G22" s="860"/>
      <c r="H22" s="860"/>
      <c r="I22" s="860"/>
      <c r="J22" s="860"/>
      <c r="K22" s="860"/>
      <c r="L22" s="860"/>
      <c r="M22" s="860"/>
      <c r="N22" s="860"/>
      <c r="O22" s="860"/>
      <c r="P22" s="860"/>
      <c r="Q22" s="860"/>
      <c r="R22" s="860"/>
      <c r="S22" s="860"/>
      <c r="T22" s="860"/>
      <c r="U22" s="860"/>
      <c r="V22" s="860"/>
      <c r="W22" s="860"/>
      <c r="X22" s="860"/>
      <c r="Y22" s="860"/>
      <c r="Z22" s="860"/>
      <c r="AA22" s="860"/>
      <c r="AB22" s="860"/>
      <c r="AC22" s="860"/>
      <c r="AD22" s="860"/>
      <c r="AE22" s="860"/>
      <c r="AF22" s="860"/>
      <c r="AG22" s="860"/>
      <c r="AH22" s="860"/>
      <c r="AI22" s="860"/>
      <c r="AJ22" s="860"/>
      <c r="AK22" s="860"/>
      <c r="AL22" s="860"/>
      <c r="AM22" s="860"/>
      <c r="AN22" s="860"/>
      <c r="AO22" s="860"/>
      <c r="AP22" s="860"/>
      <c r="AQ22" s="860"/>
      <c r="AR22" s="860"/>
      <c r="AS22" s="860"/>
      <c r="AT22" s="860"/>
      <c r="AU22" s="860"/>
      <c r="AV22" s="860"/>
      <c r="AW22" s="860"/>
      <c r="AX22" s="860"/>
      <c r="AY22" s="860"/>
    </row>
    <row r="23" spans="5:52" x14ac:dyDescent="0.3">
      <c r="F23" s="348"/>
      <c r="G23" s="348"/>
      <c r="H23" s="348"/>
      <c r="I23" s="348"/>
      <c r="J23" s="348"/>
      <c r="K23" s="348"/>
      <c r="L23" s="348"/>
      <c r="M23" s="348"/>
      <c r="N23" s="348"/>
      <c r="O23" s="348"/>
      <c r="P23" s="348"/>
      <c r="Q23" s="348"/>
      <c r="R23" s="348"/>
      <c r="S23" s="348"/>
      <c r="T23" s="348"/>
      <c r="U23" s="348"/>
      <c r="V23" s="348"/>
      <c r="W23" s="348"/>
      <c r="X23" s="348"/>
      <c r="Y23" s="348"/>
      <c r="Z23" s="348"/>
      <c r="AA23" s="348"/>
      <c r="AB23" s="348"/>
      <c r="AC23" s="348"/>
      <c r="AD23" s="348"/>
      <c r="AE23" s="348"/>
      <c r="AF23" s="348"/>
      <c r="AG23" s="348"/>
      <c r="AH23" s="348"/>
      <c r="AI23" s="348"/>
      <c r="AJ23" s="348"/>
      <c r="AK23" s="348"/>
      <c r="AL23" s="348"/>
      <c r="AM23" s="348"/>
      <c r="AN23" s="348"/>
      <c r="AO23" s="348"/>
      <c r="AP23" s="348"/>
      <c r="AQ23" s="348"/>
      <c r="AR23" s="348"/>
      <c r="AS23" s="348"/>
      <c r="AT23" s="348"/>
      <c r="AU23" s="348"/>
      <c r="AV23" s="348"/>
      <c r="AW23" s="348"/>
      <c r="AX23" s="348"/>
      <c r="AY23" s="348"/>
      <c r="AZ23" s="348"/>
    </row>
    <row r="24" spans="5:52" x14ac:dyDescent="0.3">
      <c r="E24" s="1352" t="s">
        <v>1008</v>
      </c>
      <c r="F24" s="1352"/>
      <c r="G24" s="1352"/>
      <c r="H24" s="1352"/>
      <c r="I24" s="1352"/>
      <c r="J24" s="1352"/>
      <c r="K24" s="1352"/>
      <c r="L24" s="1352"/>
      <c r="M24" s="1352"/>
      <c r="N24" s="1352"/>
      <c r="O24" s="1352"/>
      <c r="P24" s="1352"/>
      <c r="Q24" s="1352"/>
      <c r="R24" s="1352"/>
      <c r="S24" s="1352"/>
      <c r="T24" s="1352"/>
      <c r="U24" s="1352"/>
      <c r="V24" s="1352"/>
      <c r="W24" s="1352"/>
      <c r="X24" s="1352"/>
      <c r="Y24" s="1352"/>
      <c r="Z24" s="1352"/>
      <c r="AA24" s="1352"/>
      <c r="AB24" s="1352"/>
      <c r="AC24" s="1352"/>
      <c r="AD24" s="1352"/>
      <c r="AE24" s="1352"/>
      <c r="AF24" s="1352"/>
      <c r="AG24" s="1352"/>
      <c r="AH24" s="1352"/>
      <c r="AI24" s="1352"/>
      <c r="AJ24" s="1352"/>
      <c r="AK24" s="1352"/>
      <c r="AL24" s="1352"/>
      <c r="AM24" s="1352"/>
      <c r="AN24" s="1352"/>
      <c r="AO24" s="1352"/>
      <c r="AP24" s="1352"/>
      <c r="AQ24" s="1352"/>
      <c r="AR24" s="1352"/>
      <c r="AS24" s="1352"/>
      <c r="AT24" s="1352"/>
      <c r="AU24" s="1352"/>
      <c r="AV24" s="1352"/>
      <c r="AW24" s="1352"/>
      <c r="AX24" s="1352"/>
      <c r="AY24" s="1352"/>
      <c r="AZ24" s="1352"/>
    </row>
    <row r="25" spans="5:52" x14ac:dyDescent="0.3">
      <c r="E25" s="1352"/>
      <c r="F25" s="1352"/>
      <c r="G25" s="1352"/>
      <c r="H25" s="1352"/>
      <c r="I25" s="1352"/>
      <c r="J25" s="1352"/>
      <c r="K25" s="1352"/>
      <c r="L25" s="1352"/>
      <c r="M25" s="1352"/>
      <c r="N25" s="1352"/>
      <c r="O25" s="1352"/>
      <c r="P25" s="1352"/>
      <c r="Q25" s="1352"/>
      <c r="R25" s="1352"/>
      <c r="S25" s="1352"/>
      <c r="T25" s="1352"/>
      <c r="U25" s="1352"/>
      <c r="V25" s="1352"/>
      <c r="W25" s="1352"/>
      <c r="X25" s="1352"/>
      <c r="Y25" s="1352"/>
      <c r="Z25" s="1352"/>
      <c r="AA25" s="1352"/>
      <c r="AB25" s="1352"/>
      <c r="AC25" s="1352"/>
      <c r="AD25" s="1352"/>
      <c r="AE25" s="1352"/>
      <c r="AF25" s="1352"/>
      <c r="AG25" s="1352"/>
      <c r="AH25" s="1352"/>
      <c r="AI25" s="1352"/>
      <c r="AJ25" s="1352"/>
      <c r="AK25" s="1352"/>
      <c r="AL25" s="1352"/>
      <c r="AM25" s="1352"/>
      <c r="AN25" s="1352"/>
      <c r="AO25" s="1352"/>
      <c r="AP25" s="1352"/>
      <c r="AQ25" s="1352"/>
      <c r="AR25" s="1352"/>
      <c r="AS25" s="1352"/>
      <c r="AT25" s="1352"/>
      <c r="AU25" s="1352"/>
      <c r="AV25" s="1352"/>
      <c r="AW25" s="1352"/>
      <c r="AX25" s="1352"/>
      <c r="AY25" s="1352"/>
      <c r="AZ25" s="1352"/>
    </row>
    <row r="26" spans="5:52" x14ac:dyDescent="0.3">
      <c r="E26" s="1352"/>
      <c r="F26" s="1352"/>
      <c r="G26" s="1352"/>
      <c r="H26" s="1352"/>
      <c r="I26" s="1352"/>
      <c r="J26" s="1352"/>
      <c r="K26" s="1352"/>
      <c r="L26" s="1352"/>
      <c r="M26" s="1352"/>
      <c r="N26" s="1352"/>
      <c r="O26" s="1352"/>
      <c r="P26" s="1352"/>
      <c r="Q26" s="1352"/>
      <c r="R26" s="1352"/>
      <c r="S26" s="1352"/>
      <c r="T26" s="1352"/>
      <c r="U26" s="1352"/>
      <c r="V26" s="1352"/>
      <c r="W26" s="1352"/>
      <c r="X26" s="1352"/>
      <c r="Y26" s="1352"/>
      <c r="Z26" s="1352"/>
      <c r="AA26" s="1352"/>
      <c r="AB26" s="1352"/>
      <c r="AC26" s="1352"/>
      <c r="AD26" s="1352"/>
      <c r="AE26" s="1352"/>
      <c r="AF26" s="1352"/>
      <c r="AG26" s="1352"/>
      <c r="AH26" s="1352"/>
      <c r="AI26" s="1352"/>
      <c r="AJ26" s="1352"/>
      <c r="AK26" s="1352"/>
      <c r="AL26" s="1352"/>
      <c r="AM26" s="1352"/>
      <c r="AN26" s="1352"/>
      <c r="AO26" s="1352"/>
      <c r="AP26" s="1352"/>
      <c r="AQ26" s="1352"/>
      <c r="AR26" s="1352"/>
      <c r="AS26" s="1352"/>
      <c r="AT26" s="1352"/>
      <c r="AU26" s="1352"/>
      <c r="AV26" s="1352"/>
      <c r="AW26" s="1352"/>
      <c r="AX26" s="1352"/>
      <c r="AY26" s="1352"/>
      <c r="AZ26" s="1352"/>
    </row>
    <row r="27" spans="5:52" x14ac:dyDescent="0.3">
      <c r="E27" s="112"/>
      <c r="F27" s="112"/>
      <c r="G27" s="112"/>
      <c r="H27" s="112"/>
      <c r="I27" s="112"/>
      <c r="J27" s="112"/>
      <c r="K27" s="112"/>
      <c r="L27" s="112"/>
      <c r="M27" s="112"/>
      <c r="N27" s="112"/>
      <c r="O27" s="112"/>
      <c r="P27" s="112"/>
      <c r="Q27" s="112"/>
      <c r="R27" s="112"/>
      <c r="S27" s="112"/>
      <c r="T27" s="112"/>
      <c r="U27" s="112"/>
      <c r="V27" s="112"/>
      <c r="W27" s="112"/>
      <c r="X27" s="112"/>
      <c r="Y27" s="112"/>
      <c r="Z27" s="112"/>
      <c r="AA27" s="112"/>
      <c r="AB27" s="112"/>
      <c r="AC27" s="112"/>
      <c r="AD27" s="112"/>
      <c r="AE27" s="112"/>
      <c r="AF27" s="112"/>
      <c r="AG27" s="112"/>
      <c r="AH27" s="112"/>
      <c r="AI27" s="112"/>
      <c r="AJ27" s="112"/>
      <c r="AK27" s="112"/>
      <c r="AL27" s="112"/>
      <c r="AM27" s="112"/>
      <c r="AN27" s="112"/>
      <c r="AO27" s="112"/>
      <c r="AP27" s="112"/>
      <c r="AQ27" s="112"/>
      <c r="AR27" s="112"/>
      <c r="AS27" s="112"/>
      <c r="AT27" s="112"/>
      <c r="AU27" s="112"/>
      <c r="AV27" s="112"/>
      <c r="AW27" s="112"/>
      <c r="AX27" s="112"/>
      <c r="AY27" s="112"/>
      <c r="AZ27" s="112"/>
    </row>
    <row r="28" spans="5:52" x14ac:dyDescent="0.3">
      <c r="E28" s="112"/>
      <c r="F28" s="112"/>
      <c r="G28" s="112"/>
      <c r="H28" s="112"/>
      <c r="I28" s="112"/>
      <c r="J28" s="112"/>
      <c r="K28" s="112"/>
      <c r="L28" s="112"/>
      <c r="M28" s="112"/>
      <c r="N28" s="112"/>
      <c r="O28" s="112"/>
      <c r="P28" s="112"/>
      <c r="Q28" s="112"/>
      <c r="R28" s="112"/>
      <c r="S28" s="112"/>
      <c r="T28" s="112"/>
      <c r="U28" s="112"/>
      <c r="V28" s="112"/>
      <c r="W28" s="112"/>
      <c r="X28" s="112"/>
      <c r="Y28" s="112"/>
      <c r="Z28" s="112"/>
      <c r="AA28" s="112"/>
      <c r="AB28" s="112"/>
      <c r="AC28" s="112"/>
      <c r="AD28" s="112"/>
      <c r="AE28" s="112"/>
      <c r="AF28" s="112"/>
      <c r="AG28" s="112"/>
      <c r="AH28" s="112"/>
      <c r="AI28" s="112"/>
      <c r="AJ28" s="112"/>
      <c r="AK28" s="112"/>
      <c r="AL28" s="112"/>
      <c r="AM28" s="112"/>
      <c r="AN28" s="112"/>
      <c r="AO28" s="112"/>
      <c r="AP28" s="112"/>
      <c r="AQ28" s="112"/>
      <c r="AR28" s="112"/>
      <c r="AS28" s="112"/>
      <c r="AT28" s="112"/>
      <c r="AU28" s="112"/>
      <c r="AV28" s="112"/>
      <c r="AW28" s="112"/>
      <c r="AX28" s="112"/>
      <c r="AY28" s="112"/>
      <c r="AZ28" s="112"/>
    </row>
    <row r="29" spans="5:52" x14ac:dyDescent="0.3">
      <c r="E29" s="348"/>
      <c r="F29" s="348"/>
      <c r="G29" s="348"/>
      <c r="H29" s="348"/>
      <c r="I29" s="348"/>
      <c r="J29" s="348"/>
      <c r="K29" s="348"/>
      <c r="L29" s="348"/>
      <c r="M29" s="348"/>
      <c r="N29" s="348"/>
      <c r="O29" s="348"/>
      <c r="P29" s="348"/>
      <c r="Q29" s="348"/>
      <c r="R29" s="348"/>
      <c r="S29" s="348"/>
      <c r="T29" s="348"/>
      <c r="U29" s="348"/>
      <c r="V29" s="348"/>
      <c r="W29" s="348"/>
      <c r="X29" s="348"/>
      <c r="Y29" s="348"/>
      <c r="Z29" s="348"/>
      <c r="AA29" s="348"/>
      <c r="AB29" s="348"/>
      <c r="AC29" s="348"/>
      <c r="AD29" s="348"/>
      <c r="AE29" s="348"/>
      <c r="AF29" s="348"/>
      <c r="AG29" s="348"/>
      <c r="AH29" s="348"/>
      <c r="AI29" s="348"/>
      <c r="AJ29" s="348"/>
      <c r="AK29" s="348"/>
      <c r="AL29" s="348"/>
      <c r="AM29" s="348"/>
      <c r="AN29" s="348"/>
      <c r="AO29" s="348"/>
      <c r="AP29" s="348"/>
      <c r="AQ29" s="348"/>
      <c r="AR29" s="348"/>
      <c r="AS29" s="348"/>
      <c r="AT29" s="348"/>
      <c r="AU29" s="348"/>
      <c r="AV29" s="348"/>
      <c r="AW29" s="348"/>
      <c r="AX29" s="348"/>
      <c r="AY29" s="348"/>
      <c r="AZ29" s="348"/>
    </row>
    <row r="30" spans="5:52" x14ac:dyDescent="0.3">
      <c r="E30" s="348"/>
      <c r="F30" s="348"/>
      <c r="G30" s="348"/>
      <c r="H30" s="348"/>
      <c r="I30" s="348"/>
      <c r="J30" s="348"/>
      <c r="K30" s="348"/>
      <c r="L30" s="348"/>
      <c r="M30" s="348"/>
      <c r="N30" s="348"/>
      <c r="O30" s="348"/>
      <c r="P30" s="348"/>
      <c r="Q30" s="348"/>
      <c r="R30" s="348"/>
      <c r="S30" s="348"/>
      <c r="T30" s="348"/>
      <c r="U30" s="348"/>
      <c r="V30" s="348"/>
      <c r="W30" s="348"/>
      <c r="X30" s="348"/>
      <c r="Y30" s="348"/>
      <c r="Z30" s="348"/>
      <c r="AA30" s="348"/>
      <c r="AB30" s="348"/>
      <c r="AC30" s="348"/>
      <c r="AD30" s="348"/>
      <c r="AE30" s="348"/>
      <c r="AF30" s="348"/>
      <c r="AG30" s="348"/>
      <c r="AH30" s="348"/>
      <c r="AI30" s="348"/>
      <c r="AJ30" s="348"/>
      <c r="AK30" s="348"/>
      <c r="AL30" s="348"/>
      <c r="AM30" s="348"/>
      <c r="AN30" s="348"/>
      <c r="AO30" s="348"/>
      <c r="AP30" s="348"/>
      <c r="AQ30" s="348"/>
      <c r="AR30" s="348"/>
      <c r="AS30" s="348"/>
      <c r="AT30" s="348"/>
      <c r="AU30" s="348"/>
      <c r="AV30" s="348"/>
      <c r="AW30" s="348"/>
      <c r="AX30" s="348"/>
      <c r="AY30" s="348"/>
      <c r="AZ30" s="348"/>
    </row>
    <row r="31" spans="5:52" x14ac:dyDescent="0.3">
      <c r="E31" s="348"/>
      <c r="F31" s="348"/>
      <c r="G31" s="348"/>
      <c r="H31" s="348"/>
      <c r="I31" s="348"/>
      <c r="J31" s="348"/>
      <c r="K31" s="348"/>
      <c r="L31" s="348"/>
      <c r="M31" s="348"/>
      <c r="N31" s="348"/>
      <c r="O31" s="348"/>
      <c r="P31" s="348"/>
      <c r="Q31" s="348"/>
      <c r="R31" s="348"/>
      <c r="S31" s="348"/>
      <c r="T31" s="348"/>
      <c r="U31" s="348"/>
      <c r="V31" s="348"/>
      <c r="W31" s="348"/>
      <c r="X31" s="348"/>
      <c r="Y31" s="348"/>
      <c r="Z31" s="348"/>
      <c r="AA31" s="348"/>
      <c r="AB31" s="348"/>
      <c r="AC31" s="348"/>
      <c r="AD31" s="348"/>
      <c r="AE31" s="348"/>
      <c r="AF31" s="348"/>
      <c r="AG31" s="348"/>
      <c r="AH31" s="348"/>
      <c r="AI31" s="348"/>
      <c r="AJ31" s="348"/>
      <c r="AK31" s="348"/>
      <c r="AL31" s="348"/>
      <c r="AM31" s="348"/>
      <c r="AN31" s="348"/>
      <c r="AO31" s="348"/>
      <c r="AP31" s="348"/>
      <c r="AQ31" s="348"/>
      <c r="AR31" s="348"/>
      <c r="AS31" s="348"/>
      <c r="AT31" s="348"/>
      <c r="AU31" s="348"/>
      <c r="AV31" s="348"/>
      <c r="AW31" s="348"/>
      <c r="AX31" s="348"/>
      <c r="AY31" s="348"/>
      <c r="AZ31" s="348"/>
    </row>
    <row r="32" spans="5:52" x14ac:dyDescent="0.3">
      <c r="E32" s="348"/>
      <c r="F32" s="348"/>
      <c r="G32" s="348"/>
      <c r="H32" s="348"/>
      <c r="I32" s="348"/>
      <c r="J32" s="348"/>
      <c r="K32" s="348"/>
      <c r="L32" s="348"/>
      <c r="M32" s="348"/>
      <c r="N32" s="348"/>
      <c r="O32" s="348"/>
      <c r="P32" s="348"/>
      <c r="Q32" s="348"/>
      <c r="R32" s="348"/>
      <c r="S32" s="348"/>
      <c r="T32" s="348"/>
      <c r="U32" s="348"/>
      <c r="V32" s="348"/>
      <c r="W32" s="348"/>
      <c r="X32" s="348"/>
      <c r="Y32" s="348"/>
      <c r="Z32" s="348"/>
      <c r="AA32" s="348"/>
      <c r="AB32" s="348"/>
      <c r="AC32" s="348"/>
      <c r="AD32" s="348"/>
      <c r="AE32" s="348"/>
      <c r="AF32" s="348"/>
      <c r="AG32" s="348"/>
      <c r="AH32" s="348"/>
      <c r="AI32" s="348"/>
      <c r="AJ32" s="348"/>
      <c r="AK32" s="348"/>
      <c r="AL32" s="348"/>
      <c r="AM32" s="348"/>
      <c r="AN32" s="348"/>
      <c r="AO32" s="348"/>
      <c r="AP32" s="348"/>
      <c r="AQ32" s="348"/>
      <c r="AR32" s="348"/>
      <c r="AS32" s="348"/>
      <c r="AT32" s="348"/>
      <c r="AU32" s="348"/>
      <c r="AV32" s="348"/>
      <c r="AW32" s="348"/>
      <c r="AX32" s="348"/>
      <c r="AY32" s="348"/>
      <c r="AZ32" s="348"/>
    </row>
    <row r="33" spans="5:53" x14ac:dyDescent="0.3">
      <c r="E33" s="348"/>
      <c r="F33" s="348"/>
      <c r="G33" s="348"/>
      <c r="H33" s="348"/>
      <c r="I33" s="348"/>
      <c r="J33" s="348"/>
      <c r="K33" s="348"/>
      <c r="L33" s="348"/>
      <c r="M33" s="348"/>
      <c r="N33" s="348"/>
      <c r="O33" s="348"/>
      <c r="P33" s="348"/>
      <c r="Q33" s="348"/>
      <c r="R33" s="348"/>
      <c r="S33" s="348"/>
      <c r="T33" s="348"/>
      <c r="U33" s="348"/>
      <c r="V33" s="348"/>
      <c r="W33" s="348"/>
      <c r="X33" s="348"/>
      <c r="Y33" s="348"/>
      <c r="Z33" s="348"/>
      <c r="AA33" s="348"/>
      <c r="AB33" s="348"/>
      <c r="AC33" s="348"/>
      <c r="AD33" s="348"/>
      <c r="AE33" s="348"/>
      <c r="AF33" s="348"/>
      <c r="AG33" s="348"/>
      <c r="AH33" s="348"/>
      <c r="AI33" s="348"/>
      <c r="AJ33" s="348"/>
      <c r="AK33" s="348"/>
      <c r="AL33" s="348"/>
      <c r="AM33" s="348"/>
      <c r="AN33" s="348"/>
      <c r="AO33" s="348"/>
      <c r="AP33" s="348"/>
      <c r="AQ33" s="348"/>
      <c r="AR33" s="348"/>
      <c r="AS33" s="348"/>
      <c r="AT33" s="348"/>
      <c r="AU33" s="348"/>
      <c r="AV33" s="348"/>
      <c r="AW33" s="348"/>
      <c r="AX33" s="348"/>
      <c r="AY33" s="348"/>
      <c r="AZ33" s="348"/>
    </row>
    <row r="34" spans="5:53" x14ac:dyDescent="0.3">
      <c r="E34" s="348"/>
      <c r="F34" s="348"/>
      <c r="G34" s="348"/>
      <c r="H34" s="348"/>
      <c r="I34" s="348"/>
      <c r="J34" s="348"/>
      <c r="K34" s="348"/>
      <c r="L34" s="348"/>
      <c r="M34" s="348"/>
      <c r="N34" s="348"/>
      <c r="O34" s="348"/>
      <c r="P34" s="348"/>
      <c r="Q34" s="348"/>
      <c r="R34" s="348"/>
      <c r="S34" s="348"/>
      <c r="T34" s="348"/>
      <c r="U34" s="348"/>
      <c r="V34" s="348"/>
      <c r="W34" s="348"/>
      <c r="X34" s="348"/>
      <c r="Y34" s="348"/>
      <c r="Z34" s="348"/>
      <c r="AA34" s="348"/>
      <c r="AB34" s="348"/>
      <c r="AC34" s="348"/>
      <c r="AD34" s="348"/>
      <c r="AE34" s="348"/>
      <c r="AF34" s="348"/>
      <c r="AG34" s="348"/>
      <c r="AH34" s="348"/>
      <c r="AI34" s="348"/>
      <c r="AJ34" s="348"/>
      <c r="AK34" s="348"/>
      <c r="AL34" s="348"/>
      <c r="AM34" s="348"/>
      <c r="AN34" s="348"/>
      <c r="AO34" s="348"/>
      <c r="AP34" s="348"/>
      <c r="AQ34" s="348"/>
      <c r="AR34" s="348"/>
      <c r="AS34" s="348"/>
      <c r="AT34" s="348"/>
      <c r="AU34" s="348"/>
      <c r="AV34" s="348"/>
      <c r="AW34" s="348"/>
      <c r="AX34" s="348"/>
      <c r="AY34" s="348"/>
      <c r="AZ34" s="348"/>
    </row>
    <row r="35" spans="5:53" x14ac:dyDescent="0.3">
      <c r="E35" s="348"/>
      <c r="F35" s="348"/>
      <c r="G35" s="348"/>
      <c r="H35" s="348"/>
      <c r="I35" s="348"/>
      <c r="J35" s="348"/>
      <c r="K35" s="348"/>
      <c r="L35" s="348"/>
      <c r="M35" s="348"/>
      <c r="N35" s="348"/>
      <c r="O35" s="348"/>
      <c r="P35" s="348"/>
      <c r="Q35" s="348"/>
      <c r="R35" s="348"/>
      <c r="S35" s="348"/>
      <c r="T35" s="348"/>
      <c r="U35" s="348"/>
      <c r="V35" s="348"/>
      <c r="W35" s="348"/>
      <c r="X35" s="348"/>
      <c r="Y35" s="348"/>
      <c r="Z35" s="348"/>
      <c r="AA35" s="348"/>
      <c r="AB35" s="348"/>
      <c r="AC35" s="348"/>
      <c r="AD35" s="348"/>
      <c r="AE35" s="348"/>
      <c r="AF35" s="348"/>
      <c r="AG35" s="348"/>
      <c r="AH35" s="348"/>
      <c r="AI35" s="348"/>
      <c r="AJ35" s="348"/>
      <c r="AK35" s="348"/>
      <c r="AL35" s="348"/>
      <c r="AM35" s="348"/>
      <c r="AN35" s="348"/>
      <c r="AO35" s="348"/>
      <c r="AP35" s="348"/>
      <c r="AQ35" s="348"/>
      <c r="AR35" s="348"/>
      <c r="AS35" s="348"/>
      <c r="AT35" s="348"/>
      <c r="AU35" s="348"/>
      <c r="AV35" s="348"/>
      <c r="AW35" s="348"/>
      <c r="AX35" s="348"/>
      <c r="AY35" s="348"/>
      <c r="AZ35" s="348"/>
    </row>
    <row r="36" spans="5:53" x14ac:dyDescent="0.3">
      <c r="E36" s="348"/>
      <c r="F36" s="348"/>
      <c r="G36" s="348"/>
      <c r="H36" s="348"/>
      <c r="I36" s="348"/>
      <c r="J36" s="348"/>
      <c r="K36" s="348"/>
      <c r="L36" s="348"/>
      <c r="M36" s="348"/>
      <c r="N36" s="348"/>
      <c r="O36" s="348"/>
      <c r="P36" s="348"/>
      <c r="Q36" s="348"/>
      <c r="R36" s="348"/>
      <c r="S36" s="348"/>
      <c r="T36" s="348"/>
      <c r="U36" s="348"/>
      <c r="V36" s="348"/>
      <c r="W36" s="348"/>
      <c r="X36" s="348"/>
      <c r="Y36" s="348"/>
      <c r="Z36" s="348"/>
      <c r="AA36" s="348"/>
      <c r="AB36" s="348"/>
      <c r="AC36" s="348"/>
      <c r="AD36" s="348"/>
      <c r="AE36" s="348"/>
      <c r="AF36" s="348"/>
      <c r="AG36" s="348"/>
      <c r="AH36" s="348"/>
      <c r="AI36" s="348"/>
      <c r="AJ36" s="348"/>
      <c r="AK36" s="348"/>
      <c r="AL36" s="348"/>
      <c r="AM36" s="348"/>
      <c r="AN36" s="348"/>
      <c r="AO36" s="348"/>
      <c r="AP36" s="348"/>
      <c r="AQ36" s="348"/>
      <c r="AR36" s="348"/>
      <c r="AS36" s="348"/>
      <c r="AT36" s="348"/>
      <c r="AU36" s="348"/>
      <c r="AV36" s="348"/>
      <c r="AW36" s="348"/>
      <c r="AX36" s="348"/>
      <c r="AY36" s="348"/>
      <c r="AZ36" s="348"/>
    </row>
    <row r="37" spans="5:53" x14ac:dyDescent="0.3">
      <c r="AZ37" s="348"/>
    </row>
    <row r="38" spans="5:53" x14ac:dyDescent="0.3">
      <c r="E38" s="860" t="s">
        <v>596</v>
      </c>
      <c r="F38" s="860"/>
      <c r="G38" s="860"/>
      <c r="H38" s="860"/>
      <c r="I38" s="860"/>
      <c r="J38" s="860"/>
      <c r="K38" s="860"/>
      <c r="L38" s="860"/>
      <c r="M38" s="860"/>
      <c r="N38" s="860"/>
      <c r="O38" s="860"/>
      <c r="P38" s="860"/>
      <c r="Q38" s="860"/>
      <c r="R38" s="860"/>
      <c r="S38" s="860"/>
      <c r="T38" s="860"/>
      <c r="U38" s="860"/>
      <c r="V38" s="860"/>
      <c r="W38" s="860"/>
      <c r="X38" s="860"/>
      <c r="Y38" s="860"/>
      <c r="Z38" s="860"/>
      <c r="AA38" s="860"/>
      <c r="AB38" s="860"/>
      <c r="AC38" s="860"/>
      <c r="AD38" s="860"/>
      <c r="AE38" s="860"/>
      <c r="AF38" s="860"/>
      <c r="AG38" s="860"/>
      <c r="AH38" s="860"/>
      <c r="AI38" s="860"/>
      <c r="AJ38" s="860"/>
      <c r="AK38" s="860"/>
      <c r="AL38" s="860"/>
      <c r="AM38" s="860"/>
      <c r="AN38" s="860"/>
      <c r="AO38" s="860"/>
      <c r="AP38" s="860"/>
      <c r="AQ38" s="860"/>
      <c r="AR38" s="860"/>
      <c r="AS38" s="860"/>
      <c r="AT38" s="860"/>
      <c r="AU38" s="860"/>
      <c r="AV38" s="860"/>
      <c r="AW38" s="860"/>
      <c r="AX38" s="860"/>
      <c r="AY38" s="860"/>
      <c r="AZ38" s="860"/>
    </row>
    <row r="39" spans="5:53" ht="15" customHeight="1" x14ac:dyDescent="0.3">
      <c r="E39" s="860"/>
      <c r="F39" s="860"/>
      <c r="G39" s="860"/>
      <c r="H39" s="860"/>
      <c r="I39" s="860"/>
      <c r="J39" s="860"/>
      <c r="K39" s="860"/>
      <c r="L39" s="860"/>
      <c r="M39" s="860"/>
      <c r="N39" s="860"/>
      <c r="O39" s="860"/>
      <c r="P39" s="860"/>
      <c r="Q39" s="860"/>
      <c r="R39" s="860"/>
      <c r="S39" s="860"/>
      <c r="T39" s="860"/>
      <c r="U39" s="860"/>
      <c r="V39" s="860"/>
      <c r="W39" s="860"/>
      <c r="X39" s="860"/>
      <c r="Y39" s="860"/>
      <c r="Z39" s="860"/>
      <c r="AA39" s="860"/>
      <c r="AB39" s="860"/>
      <c r="AC39" s="860"/>
      <c r="AD39" s="860"/>
      <c r="AE39" s="860"/>
      <c r="AF39" s="860"/>
      <c r="AG39" s="860"/>
      <c r="AH39" s="860"/>
      <c r="AI39" s="860"/>
      <c r="AJ39" s="860"/>
      <c r="AK39" s="860"/>
      <c r="AL39" s="860"/>
      <c r="AM39" s="860"/>
      <c r="AN39" s="860"/>
      <c r="AO39" s="860"/>
      <c r="AP39" s="860"/>
      <c r="AQ39" s="860"/>
      <c r="AR39" s="860"/>
      <c r="AS39" s="860"/>
      <c r="AT39" s="860"/>
      <c r="AU39" s="860"/>
      <c r="AV39" s="860"/>
      <c r="AW39" s="860"/>
      <c r="AX39" s="860"/>
      <c r="AY39" s="860"/>
      <c r="AZ39" s="860"/>
    </row>
    <row r="40" spans="5:53" x14ac:dyDescent="0.3">
      <c r="E40" s="860"/>
      <c r="F40" s="860"/>
      <c r="G40" s="860"/>
      <c r="H40" s="860"/>
      <c r="I40" s="860"/>
      <c r="J40" s="860"/>
      <c r="K40" s="860"/>
      <c r="L40" s="860"/>
      <c r="M40" s="860"/>
      <c r="N40" s="860"/>
      <c r="O40" s="860"/>
      <c r="P40" s="860"/>
      <c r="Q40" s="860"/>
      <c r="R40" s="860"/>
      <c r="S40" s="860"/>
      <c r="T40" s="860"/>
      <c r="U40" s="860"/>
      <c r="V40" s="860"/>
      <c r="W40" s="860"/>
      <c r="X40" s="860"/>
      <c r="Y40" s="860"/>
      <c r="Z40" s="860"/>
      <c r="AA40" s="860"/>
      <c r="AB40" s="860"/>
      <c r="AC40" s="860"/>
      <c r="AD40" s="860"/>
      <c r="AE40" s="860"/>
      <c r="AF40" s="860"/>
      <c r="AG40" s="860"/>
      <c r="AH40" s="860"/>
      <c r="AI40" s="860"/>
      <c r="AJ40" s="860"/>
      <c r="AK40" s="860"/>
      <c r="AL40" s="860"/>
      <c r="AM40" s="860"/>
      <c r="AN40" s="860"/>
      <c r="AO40" s="860"/>
      <c r="AP40" s="860"/>
      <c r="AQ40" s="860"/>
      <c r="AR40" s="860"/>
      <c r="AS40" s="860"/>
      <c r="AT40" s="860"/>
      <c r="AU40" s="860"/>
      <c r="AV40" s="860"/>
      <c r="AW40" s="860"/>
      <c r="AX40" s="860"/>
      <c r="AY40" s="860"/>
      <c r="AZ40" s="860"/>
    </row>
    <row r="41" spans="5:53" ht="14.4" customHeight="1" x14ac:dyDescent="0.3">
      <c r="E41" s="125"/>
      <c r="F41" s="125"/>
      <c r="G41" s="125"/>
      <c r="H41" s="125"/>
      <c r="I41" s="125"/>
      <c r="J41" s="125"/>
      <c r="K41" s="125"/>
      <c r="L41" s="125"/>
      <c r="M41" s="125"/>
      <c r="N41" s="125"/>
      <c r="O41" s="125"/>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row>
    <row r="42" spans="5:53" x14ac:dyDescent="0.3">
      <c r="E42" s="348"/>
      <c r="F42" s="348"/>
      <c r="G42" s="348"/>
      <c r="H42" s="348"/>
      <c r="I42" s="348"/>
      <c r="J42" s="348"/>
      <c r="K42" s="348"/>
      <c r="L42" s="348"/>
      <c r="M42" s="348"/>
      <c r="N42" s="348"/>
      <c r="O42" s="348"/>
      <c r="P42" s="348"/>
      <c r="Q42" s="348"/>
      <c r="R42" s="348"/>
      <c r="S42" s="348"/>
      <c r="T42" s="348"/>
      <c r="U42" s="348"/>
      <c r="V42" s="348"/>
      <c r="W42" s="348"/>
      <c r="X42" s="348"/>
      <c r="Y42" s="348"/>
      <c r="Z42" s="348"/>
      <c r="AA42" s="348"/>
      <c r="AB42" s="348"/>
      <c r="AC42" s="348"/>
      <c r="AD42" s="348"/>
      <c r="AE42" s="348"/>
      <c r="AF42" s="348"/>
      <c r="AG42" s="348"/>
      <c r="AH42" s="348"/>
      <c r="AI42" s="348"/>
      <c r="AJ42" s="348"/>
      <c r="AK42" s="348"/>
      <c r="AL42" s="348"/>
      <c r="AM42" s="348"/>
      <c r="AN42" s="348"/>
      <c r="AO42" s="348"/>
      <c r="AP42" s="348"/>
      <c r="AQ42" s="348"/>
      <c r="AR42" s="348"/>
      <c r="AS42" s="348"/>
      <c r="AT42" s="348"/>
      <c r="AU42" s="348"/>
      <c r="AV42" s="348"/>
      <c r="AW42" s="348"/>
      <c r="AX42" s="348"/>
      <c r="AY42" s="348"/>
      <c r="BA42" s="125"/>
    </row>
    <row r="43" spans="5:53" ht="14.4" customHeight="1" x14ac:dyDescent="0.3">
      <c r="E43" s="348"/>
      <c r="F43" s="348"/>
      <c r="G43" s="348"/>
      <c r="H43" s="348"/>
      <c r="I43" s="348"/>
      <c r="J43" s="348"/>
      <c r="K43" s="348"/>
      <c r="L43" s="348"/>
      <c r="M43" s="348"/>
      <c r="N43" s="348"/>
      <c r="O43" s="348"/>
      <c r="P43" s="348"/>
      <c r="Q43" s="348"/>
      <c r="R43" s="348"/>
      <c r="S43" s="348"/>
      <c r="T43" s="348"/>
      <c r="U43" s="348"/>
      <c r="V43" s="348"/>
      <c r="W43" s="348"/>
      <c r="X43" s="348"/>
      <c r="Y43" s="348"/>
      <c r="Z43" s="348"/>
      <c r="AA43" s="348"/>
      <c r="AB43" s="348"/>
      <c r="AC43" s="348"/>
      <c r="AD43" s="348"/>
      <c r="AE43" s="348"/>
      <c r="AF43" s="348"/>
      <c r="AG43" s="348"/>
      <c r="AH43" s="348"/>
      <c r="AI43" s="348"/>
      <c r="AJ43" s="348"/>
      <c r="AK43" s="348"/>
      <c r="AL43" s="348"/>
      <c r="AM43" s="348"/>
      <c r="AN43" s="348"/>
      <c r="AO43" s="348"/>
      <c r="AP43" s="348"/>
      <c r="AQ43" s="348"/>
      <c r="AR43" s="348"/>
      <c r="AS43" s="348"/>
      <c r="AT43" s="348"/>
      <c r="AU43" s="348"/>
      <c r="AV43" s="348"/>
      <c r="AW43" s="348"/>
      <c r="AX43" s="348"/>
      <c r="AY43" s="348"/>
      <c r="AZ43" s="348"/>
      <c r="BA43" s="125"/>
    </row>
    <row r="44" spans="5:53" x14ac:dyDescent="0.3">
      <c r="E44" s="348"/>
      <c r="F44" s="348"/>
      <c r="G44" s="348"/>
      <c r="H44" s="348"/>
      <c r="I44" s="348"/>
      <c r="J44" s="348"/>
      <c r="K44" s="348"/>
      <c r="L44" s="348"/>
      <c r="M44" s="348"/>
      <c r="N44" s="348"/>
      <c r="O44" s="348"/>
      <c r="P44" s="348"/>
      <c r="Q44" s="348"/>
      <c r="R44" s="348"/>
      <c r="S44" s="348"/>
      <c r="T44" s="348"/>
      <c r="U44" s="348"/>
      <c r="V44" s="348"/>
      <c r="W44" s="348"/>
      <c r="X44" s="348"/>
      <c r="Y44" s="348"/>
      <c r="Z44" s="348"/>
      <c r="AA44" s="348"/>
      <c r="AB44" s="348"/>
      <c r="AC44" s="348"/>
      <c r="AD44" s="348"/>
      <c r="AE44" s="348"/>
      <c r="AF44" s="348"/>
      <c r="AG44" s="348"/>
      <c r="AH44" s="348"/>
      <c r="AI44" s="348"/>
      <c r="AJ44" s="348"/>
      <c r="AK44" s="348"/>
      <c r="AL44" s="348"/>
      <c r="AM44" s="348"/>
      <c r="AN44" s="348"/>
      <c r="AO44" s="348"/>
      <c r="AP44" s="348"/>
      <c r="AQ44" s="348"/>
      <c r="AR44" s="348"/>
      <c r="AS44" s="348"/>
      <c r="AT44" s="348"/>
      <c r="AU44" s="348"/>
      <c r="AV44" s="348"/>
      <c r="AW44" s="348"/>
      <c r="AX44" s="348"/>
      <c r="AY44" s="348"/>
      <c r="AZ44" s="348"/>
      <c r="BA44" s="125"/>
    </row>
    <row r="45" spans="5:53" x14ac:dyDescent="0.3">
      <c r="E45" s="348"/>
      <c r="F45" s="348"/>
      <c r="G45" s="348"/>
      <c r="H45" s="348"/>
      <c r="I45" s="348"/>
      <c r="J45" s="348"/>
      <c r="K45" s="348"/>
      <c r="L45" s="348"/>
      <c r="M45" s="348"/>
      <c r="N45" s="348"/>
      <c r="O45" s="348"/>
      <c r="P45" s="348"/>
      <c r="Q45" s="348"/>
      <c r="R45" s="348"/>
      <c r="S45" s="348"/>
      <c r="T45" s="348"/>
      <c r="U45" s="348"/>
      <c r="V45" s="348"/>
      <c r="W45" s="348"/>
      <c r="X45" s="348"/>
      <c r="Y45" s="348"/>
      <c r="Z45" s="348"/>
      <c r="AA45" s="348"/>
      <c r="AB45" s="348"/>
      <c r="AC45" s="348"/>
      <c r="AD45" s="348"/>
      <c r="AE45" s="348"/>
      <c r="AF45" s="348"/>
      <c r="AG45" s="348"/>
      <c r="AH45" s="348"/>
      <c r="AI45" s="348"/>
      <c r="AJ45" s="348"/>
      <c r="AK45" s="348"/>
      <c r="AL45" s="348"/>
      <c r="AM45" s="348"/>
      <c r="AN45" s="348"/>
      <c r="AO45" s="348"/>
      <c r="AP45" s="348"/>
      <c r="AQ45" s="348"/>
      <c r="AR45" s="348"/>
      <c r="AS45" s="348"/>
      <c r="AT45" s="348"/>
      <c r="AU45" s="348"/>
      <c r="AV45" s="348"/>
      <c r="AW45" s="348"/>
      <c r="AX45" s="348"/>
      <c r="AY45" s="348"/>
      <c r="AZ45" s="348"/>
    </row>
    <row r="46" spans="5:53" x14ac:dyDescent="0.3">
      <c r="E46" s="348"/>
      <c r="F46" s="348"/>
      <c r="G46" s="348"/>
      <c r="H46" s="348"/>
      <c r="I46" s="348"/>
      <c r="J46" s="348"/>
      <c r="K46" s="348"/>
      <c r="L46" s="348"/>
      <c r="M46" s="348"/>
      <c r="N46" s="348"/>
      <c r="O46" s="348"/>
      <c r="P46" s="348"/>
      <c r="Q46" s="348"/>
      <c r="R46" s="348"/>
      <c r="S46" s="348"/>
      <c r="T46" s="348"/>
      <c r="U46" s="348"/>
      <c r="V46" s="348"/>
      <c r="W46" s="348"/>
      <c r="X46" s="348"/>
      <c r="Y46" s="348"/>
      <c r="Z46" s="348"/>
      <c r="AA46" s="348"/>
      <c r="AB46" s="348"/>
      <c r="AC46" s="348"/>
      <c r="AD46" s="348"/>
      <c r="AE46" s="348"/>
      <c r="AF46" s="348"/>
      <c r="AG46" s="348"/>
      <c r="AH46" s="348"/>
      <c r="AI46" s="348"/>
      <c r="AJ46" s="348"/>
      <c r="AK46" s="348"/>
      <c r="AL46" s="348"/>
      <c r="AM46" s="348"/>
      <c r="AN46" s="348"/>
      <c r="AO46" s="348"/>
      <c r="AP46" s="348"/>
      <c r="AQ46" s="348"/>
      <c r="AR46" s="348"/>
      <c r="AS46" s="348"/>
      <c r="AT46" s="348"/>
      <c r="AU46" s="348"/>
      <c r="AV46" s="348"/>
      <c r="AW46" s="348"/>
      <c r="AX46" s="348"/>
      <c r="AY46" s="348"/>
      <c r="AZ46" s="348"/>
    </row>
    <row r="47" spans="5:53" x14ac:dyDescent="0.3">
      <c r="E47" s="348"/>
      <c r="F47" s="348"/>
      <c r="G47" s="348"/>
      <c r="H47" s="348"/>
      <c r="I47" s="348"/>
      <c r="J47" s="348"/>
      <c r="K47" s="348"/>
      <c r="L47" s="348"/>
      <c r="M47" s="348"/>
      <c r="N47" s="348"/>
      <c r="O47" s="348"/>
      <c r="P47" s="348"/>
      <c r="Q47" s="348"/>
      <c r="R47" s="348"/>
      <c r="S47" s="348"/>
      <c r="T47" s="348"/>
      <c r="U47" s="348"/>
      <c r="V47" s="348"/>
      <c r="W47" s="348"/>
      <c r="X47" s="348"/>
      <c r="Y47" s="348"/>
      <c r="Z47" s="348"/>
      <c r="AA47" s="348"/>
      <c r="AB47" s="348"/>
      <c r="AC47" s="348"/>
      <c r="AD47" s="348"/>
      <c r="AE47" s="348"/>
      <c r="AF47" s="348"/>
      <c r="AG47" s="348"/>
      <c r="AH47" s="348"/>
      <c r="AI47" s="348"/>
      <c r="AJ47" s="348"/>
      <c r="AK47" s="348"/>
      <c r="AL47" s="348"/>
      <c r="AM47" s="348"/>
      <c r="AN47" s="348"/>
      <c r="AO47" s="348"/>
      <c r="AP47" s="348"/>
      <c r="AQ47" s="348"/>
      <c r="AR47" s="348"/>
      <c r="AS47" s="348"/>
      <c r="AT47" s="348"/>
      <c r="AU47" s="348"/>
      <c r="AV47" s="348"/>
      <c r="AW47" s="348"/>
      <c r="AX47" s="348"/>
      <c r="AY47" s="348"/>
      <c r="AZ47" s="348"/>
    </row>
    <row r="48" spans="5:53" x14ac:dyDescent="0.3">
      <c r="E48" s="348"/>
      <c r="F48" s="348"/>
      <c r="G48" s="348"/>
      <c r="H48" s="348"/>
      <c r="I48" s="348"/>
      <c r="J48" s="348"/>
      <c r="K48" s="348"/>
      <c r="L48" s="348"/>
      <c r="M48" s="348"/>
      <c r="N48" s="348"/>
      <c r="O48" s="348"/>
      <c r="P48" s="348"/>
      <c r="Q48" s="348"/>
      <c r="R48" s="348"/>
      <c r="S48" s="348"/>
      <c r="T48" s="348"/>
      <c r="U48" s="348"/>
      <c r="V48" s="348"/>
      <c r="W48" s="348"/>
      <c r="X48" s="348"/>
      <c r="Y48" s="348"/>
      <c r="Z48" s="348"/>
      <c r="AA48" s="348"/>
      <c r="AB48" s="348"/>
      <c r="AC48" s="348"/>
      <c r="AD48" s="348"/>
      <c r="AE48" s="348"/>
      <c r="AF48" s="348"/>
      <c r="AG48" s="348"/>
      <c r="AH48" s="348"/>
      <c r="AI48" s="348"/>
      <c r="AJ48" s="348"/>
      <c r="AK48" s="348"/>
      <c r="AL48" s="348"/>
      <c r="AM48" s="348"/>
      <c r="AN48" s="348"/>
      <c r="AO48" s="348"/>
      <c r="AP48" s="348"/>
      <c r="AQ48" s="348"/>
      <c r="AR48" s="348"/>
      <c r="AS48" s="348"/>
      <c r="AT48" s="348"/>
      <c r="AU48" s="348"/>
      <c r="AV48" s="348"/>
      <c r="AW48" s="348"/>
      <c r="AX48" s="348"/>
      <c r="AY48" s="348"/>
      <c r="AZ48" s="348"/>
    </row>
    <row r="49" spans="5:52" x14ac:dyDescent="0.3">
      <c r="E49" s="348"/>
      <c r="F49" s="348"/>
      <c r="G49" s="348"/>
      <c r="H49" s="348"/>
      <c r="I49" s="348"/>
      <c r="J49" s="348"/>
      <c r="K49" s="348"/>
      <c r="L49" s="348"/>
      <c r="M49" s="348"/>
      <c r="N49" s="348"/>
      <c r="O49" s="348"/>
      <c r="P49" s="348"/>
      <c r="Q49" s="348"/>
      <c r="R49" s="348"/>
      <c r="S49" s="348"/>
      <c r="T49" s="348"/>
      <c r="U49" s="348"/>
      <c r="V49" s="348"/>
      <c r="W49" s="348"/>
      <c r="X49" s="348"/>
      <c r="Y49" s="348"/>
      <c r="Z49" s="348"/>
      <c r="AA49" s="348"/>
      <c r="AB49" s="348"/>
      <c r="AC49" s="348"/>
      <c r="AD49" s="348"/>
      <c r="AE49" s="348"/>
      <c r="AF49" s="348"/>
      <c r="AG49" s="348"/>
      <c r="AH49" s="348"/>
      <c r="AI49" s="348"/>
      <c r="AJ49" s="348"/>
      <c r="AK49" s="348"/>
      <c r="AL49" s="348"/>
      <c r="AM49" s="348"/>
      <c r="AN49" s="348"/>
      <c r="AO49" s="348"/>
      <c r="AP49" s="348"/>
      <c r="AQ49" s="348"/>
      <c r="AR49" s="348"/>
      <c r="AS49" s="348"/>
      <c r="AT49" s="348"/>
      <c r="AU49" s="348"/>
      <c r="AV49" s="348"/>
      <c r="AW49" s="348"/>
      <c r="AX49" s="348"/>
      <c r="AY49" s="348"/>
      <c r="AZ49" s="348"/>
    </row>
    <row r="50" spans="5:52" x14ac:dyDescent="0.3">
      <c r="E50" s="348"/>
      <c r="F50" s="348"/>
      <c r="G50" s="348"/>
      <c r="H50" s="348"/>
      <c r="I50" s="348"/>
      <c r="J50" s="348"/>
      <c r="K50" s="348"/>
      <c r="L50" s="348"/>
      <c r="M50" s="348"/>
      <c r="N50" s="348"/>
      <c r="O50" s="348"/>
      <c r="P50" s="348"/>
      <c r="Q50" s="348"/>
      <c r="R50" s="348"/>
      <c r="S50" s="348"/>
      <c r="T50" s="348"/>
      <c r="U50" s="348"/>
      <c r="V50" s="348"/>
      <c r="W50" s="348"/>
      <c r="X50" s="348"/>
      <c r="Y50" s="348"/>
      <c r="Z50" s="348"/>
      <c r="AA50" s="348"/>
      <c r="AB50" s="348"/>
      <c r="AC50" s="348"/>
      <c r="AD50" s="348"/>
      <c r="AE50" s="348"/>
      <c r="AF50" s="348"/>
      <c r="AG50" s="348"/>
      <c r="AH50" s="348"/>
      <c r="AI50" s="348"/>
      <c r="AJ50" s="348"/>
      <c r="AK50" s="348"/>
      <c r="AL50" s="348"/>
      <c r="AM50" s="348"/>
      <c r="AN50" s="348"/>
      <c r="AO50" s="348"/>
      <c r="AP50" s="348"/>
      <c r="AQ50" s="348"/>
      <c r="AR50" s="348"/>
      <c r="AS50" s="348"/>
      <c r="AT50" s="348"/>
      <c r="AU50" s="348"/>
      <c r="AV50" s="348"/>
      <c r="AW50" s="348"/>
      <c r="AX50" s="348"/>
      <c r="AY50" s="348"/>
      <c r="AZ50" s="348"/>
    </row>
    <row r="51" spans="5:52" x14ac:dyDescent="0.3">
      <c r="E51" s="348"/>
      <c r="F51" s="348"/>
      <c r="G51" s="348"/>
      <c r="H51" s="348"/>
      <c r="I51" s="348"/>
      <c r="J51" s="348"/>
      <c r="K51" s="348"/>
      <c r="L51" s="348"/>
      <c r="M51" s="348"/>
      <c r="N51" s="348"/>
      <c r="O51" s="348"/>
      <c r="P51" s="348"/>
      <c r="Q51" s="348"/>
      <c r="R51" s="348"/>
      <c r="S51" s="348"/>
      <c r="T51" s="348"/>
      <c r="U51" s="348"/>
      <c r="V51" s="348"/>
      <c r="W51" s="348"/>
      <c r="X51" s="348"/>
      <c r="Y51" s="348"/>
      <c r="Z51" s="348"/>
      <c r="AA51" s="348"/>
      <c r="AB51" s="348"/>
      <c r="AC51" s="348"/>
      <c r="AD51" s="348"/>
      <c r="AE51" s="348"/>
      <c r="AF51" s="348"/>
      <c r="AG51" s="348"/>
      <c r="AH51" s="348"/>
      <c r="AI51" s="348"/>
      <c r="AJ51" s="348"/>
      <c r="AK51" s="348"/>
      <c r="AL51" s="348"/>
      <c r="AM51" s="348"/>
      <c r="AN51" s="348"/>
      <c r="AO51" s="348"/>
      <c r="AP51" s="348"/>
      <c r="AQ51" s="348"/>
      <c r="AR51" s="348"/>
      <c r="AS51" s="348"/>
      <c r="AT51" s="348"/>
      <c r="AU51" s="348"/>
      <c r="AV51" s="348"/>
      <c r="AW51" s="348"/>
      <c r="AX51" s="348"/>
      <c r="AY51" s="348"/>
      <c r="AZ51" s="348"/>
    </row>
    <row r="52" spans="5:52" x14ac:dyDescent="0.3">
      <c r="E52" s="348"/>
      <c r="F52" s="348"/>
      <c r="G52" s="348"/>
      <c r="H52" s="348"/>
      <c r="I52" s="348"/>
      <c r="J52" s="348"/>
      <c r="K52" s="348"/>
      <c r="L52" s="348"/>
      <c r="M52" s="348"/>
      <c r="N52" s="348"/>
      <c r="O52" s="348"/>
      <c r="P52" s="348"/>
      <c r="Q52" s="348"/>
      <c r="R52" s="348"/>
      <c r="S52" s="348"/>
      <c r="T52" s="348"/>
      <c r="U52" s="348"/>
      <c r="V52" s="348"/>
      <c r="W52" s="348"/>
      <c r="X52" s="348"/>
      <c r="Y52" s="348"/>
      <c r="Z52" s="348"/>
      <c r="AA52" s="348"/>
      <c r="AB52" s="348"/>
      <c r="AC52" s="348"/>
      <c r="AD52" s="348"/>
      <c r="AE52" s="348"/>
      <c r="AF52" s="348"/>
      <c r="AG52" s="348"/>
      <c r="AH52" s="348"/>
      <c r="AI52" s="348"/>
      <c r="AJ52" s="348"/>
      <c r="AK52" s="348"/>
      <c r="AL52" s="348"/>
      <c r="AM52" s="348"/>
      <c r="AN52" s="348"/>
      <c r="AO52" s="348"/>
      <c r="AP52" s="348"/>
      <c r="AQ52" s="348"/>
      <c r="AR52" s="348"/>
      <c r="AS52" s="348"/>
      <c r="AT52" s="348"/>
      <c r="AU52" s="348"/>
      <c r="AV52" s="348"/>
      <c r="AW52" s="348"/>
      <c r="AX52" s="348"/>
      <c r="AY52" s="348"/>
      <c r="AZ52" s="348"/>
    </row>
    <row r="53" spans="5:52" x14ac:dyDescent="0.3">
      <c r="E53" s="348"/>
      <c r="F53" s="348"/>
      <c r="G53" s="348"/>
      <c r="H53" s="348"/>
      <c r="I53" s="348"/>
      <c r="J53" s="348"/>
      <c r="K53" s="348"/>
      <c r="L53" s="348"/>
      <c r="M53" s="348"/>
      <c r="N53" s="348"/>
      <c r="O53" s="348"/>
      <c r="P53" s="348"/>
      <c r="Q53" s="348"/>
      <c r="R53" s="348"/>
      <c r="S53" s="348"/>
      <c r="T53" s="348"/>
      <c r="U53" s="348"/>
      <c r="V53" s="348"/>
      <c r="W53" s="348"/>
      <c r="X53" s="348"/>
      <c r="Y53" s="348"/>
      <c r="Z53" s="348"/>
      <c r="AA53" s="348"/>
      <c r="AB53" s="348"/>
      <c r="AC53" s="348"/>
      <c r="AD53" s="348"/>
      <c r="AE53" s="348"/>
      <c r="AF53" s="348"/>
      <c r="AG53" s="348"/>
      <c r="AH53" s="348"/>
      <c r="AI53" s="348"/>
      <c r="AJ53" s="348"/>
      <c r="AK53" s="348"/>
      <c r="AL53" s="348"/>
      <c r="AM53" s="348"/>
      <c r="AN53" s="348"/>
      <c r="AO53" s="348"/>
      <c r="AP53" s="348"/>
      <c r="AQ53" s="348"/>
      <c r="AR53" s="348"/>
      <c r="AS53" s="348"/>
      <c r="AT53" s="348"/>
      <c r="AU53" s="348"/>
      <c r="AV53" s="348"/>
      <c r="AW53" s="348"/>
      <c r="AX53" s="348"/>
      <c r="AY53" s="348"/>
      <c r="AZ53" s="348"/>
    </row>
    <row r="54" spans="5:52" x14ac:dyDescent="0.3">
      <c r="E54" s="348"/>
      <c r="F54" s="348"/>
      <c r="G54" s="348"/>
      <c r="H54" s="348"/>
      <c r="I54" s="348"/>
      <c r="J54" s="348"/>
      <c r="K54" s="348"/>
      <c r="L54" s="348"/>
      <c r="M54" s="348"/>
      <c r="N54" s="348"/>
      <c r="O54" s="348"/>
      <c r="P54" s="348"/>
      <c r="Q54" s="348"/>
      <c r="R54" s="348"/>
      <c r="S54" s="348"/>
      <c r="T54" s="348"/>
      <c r="U54" s="348"/>
      <c r="V54" s="348"/>
      <c r="W54" s="348"/>
      <c r="X54" s="348"/>
      <c r="Y54" s="348"/>
      <c r="Z54" s="348"/>
      <c r="AA54" s="348"/>
      <c r="AB54" s="348"/>
      <c r="AC54" s="348"/>
      <c r="AD54" s="348"/>
      <c r="AE54" s="348"/>
      <c r="AF54" s="348"/>
      <c r="AG54" s="348"/>
      <c r="AH54" s="348"/>
      <c r="AI54" s="348"/>
      <c r="AJ54" s="348"/>
      <c r="AK54" s="348"/>
      <c r="AL54" s="348"/>
      <c r="AM54" s="348"/>
      <c r="AN54" s="348"/>
      <c r="AO54" s="348"/>
      <c r="AP54" s="348"/>
      <c r="AQ54" s="348"/>
      <c r="AR54" s="348"/>
      <c r="AS54" s="348"/>
      <c r="AT54" s="348"/>
      <c r="AU54" s="348"/>
      <c r="AV54" s="348"/>
      <c r="AW54" s="348"/>
      <c r="AX54" s="348"/>
      <c r="AY54" s="348"/>
      <c r="AZ54" s="348"/>
    </row>
    <row r="55" spans="5:52" x14ac:dyDescent="0.3">
      <c r="E55" s="348"/>
      <c r="F55" s="348"/>
      <c r="G55" s="348"/>
      <c r="H55" s="348"/>
      <c r="I55" s="348"/>
      <c r="J55" s="348"/>
      <c r="K55" s="348"/>
      <c r="L55" s="348"/>
      <c r="M55" s="348"/>
      <c r="N55" s="348"/>
      <c r="O55" s="348"/>
      <c r="P55" s="348"/>
      <c r="Q55" s="348"/>
      <c r="R55" s="348"/>
      <c r="S55" s="348"/>
      <c r="T55" s="348"/>
      <c r="U55" s="348"/>
      <c r="V55" s="348"/>
      <c r="W55" s="348"/>
      <c r="X55" s="348"/>
      <c r="Y55" s="348"/>
      <c r="Z55" s="348"/>
      <c r="AA55" s="348"/>
      <c r="AB55" s="348"/>
      <c r="AC55" s="348"/>
      <c r="AD55" s="348"/>
      <c r="AE55" s="348"/>
      <c r="AF55" s="348"/>
      <c r="AG55" s="348"/>
      <c r="AH55" s="348"/>
      <c r="AI55" s="348"/>
      <c r="AJ55" s="348"/>
      <c r="AK55" s="348"/>
      <c r="AL55" s="348"/>
      <c r="AM55" s="348"/>
      <c r="AN55" s="348"/>
      <c r="AO55" s="348"/>
      <c r="AP55" s="348"/>
      <c r="AQ55" s="348"/>
      <c r="AR55" s="348"/>
      <c r="AS55" s="348"/>
      <c r="AT55" s="348"/>
      <c r="AU55" s="348"/>
      <c r="AV55" s="348"/>
      <c r="AW55" s="348"/>
      <c r="AX55" s="348"/>
      <c r="AY55" s="348"/>
      <c r="AZ55" s="348"/>
    </row>
    <row r="56" spans="5:52" x14ac:dyDescent="0.3">
      <c r="E56" s="348"/>
      <c r="F56" s="348"/>
      <c r="G56" s="348"/>
      <c r="H56" s="348"/>
      <c r="I56" s="348"/>
      <c r="J56" s="348"/>
      <c r="K56" s="348"/>
      <c r="L56" s="348"/>
      <c r="M56" s="348"/>
      <c r="N56" s="348"/>
      <c r="O56" s="348"/>
      <c r="P56" s="348"/>
      <c r="Q56" s="348"/>
      <c r="R56" s="348"/>
      <c r="S56" s="348"/>
      <c r="T56" s="348"/>
      <c r="U56" s="348"/>
      <c r="V56" s="348"/>
      <c r="W56" s="348"/>
      <c r="X56" s="348"/>
      <c r="Y56" s="348"/>
      <c r="Z56" s="348"/>
      <c r="AA56" s="348"/>
      <c r="AB56" s="348"/>
      <c r="AC56" s="348"/>
      <c r="AD56" s="348"/>
      <c r="AE56" s="348"/>
      <c r="AF56" s="348"/>
      <c r="AG56" s="348"/>
      <c r="AH56" s="348"/>
      <c r="AI56" s="348"/>
      <c r="AJ56" s="348"/>
      <c r="AK56" s="348"/>
      <c r="AL56" s="348"/>
      <c r="AM56" s="348"/>
      <c r="AN56" s="348"/>
      <c r="AO56" s="348"/>
      <c r="AP56" s="348"/>
      <c r="AQ56" s="348"/>
      <c r="AR56" s="348"/>
      <c r="AS56" s="348"/>
      <c r="AT56" s="348"/>
      <c r="AU56" s="348"/>
      <c r="AV56" s="348"/>
      <c r="AW56" s="348"/>
      <c r="AX56" s="348"/>
      <c r="AY56" s="348"/>
      <c r="AZ56" s="348"/>
    </row>
    <row r="57" spans="5:52" x14ac:dyDescent="0.3">
      <c r="E57" s="348"/>
      <c r="F57" s="348"/>
      <c r="G57" s="348"/>
      <c r="H57" s="348"/>
      <c r="I57" s="348"/>
      <c r="J57" s="348"/>
      <c r="K57" s="348"/>
      <c r="L57" s="348"/>
      <c r="M57" s="348"/>
      <c r="N57" s="348"/>
      <c r="O57" s="348"/>
      <c r="P57" s="348"/>
      <c r="Q57" s="348"/>
      <c r="R57" s="348"/>
      <c r="S57" s="348"/>
      <c r="T57" s="348"/>
      <c r="U57" s="348"/>
      <c r="V57" s="348"/>
      <c r="W57" s="348"/>
      <c r="X57" s="348"/>
      <c r="Y57" s="348"/>
      <c r="Z57" s="348"/>
      <c r="AA57" s="348"/>
      <c r="AB57" s="348"/>
      <c r="AC57" s="348"/>
      <c r="AD57" s="348"/>
      <c r="AE57" s="348"/>
      <c r="AF57" s="348"/>
      <c r="AG57" s="348"/>
      <c r="AH57" s="348"/>
      <c r="AI57" s="348"/>
      <c r="AJ57" s="348"/>
      <c r="AK57" s="348"/>
      <c r="AL57" s="348"/>
      <c r="AM57" s="348"/>
      <c r="AN57" s="348"/>
      <c r="AO57" s="348"/>
      <c r="AP57" s="348"/>
      <c r="AQ57" s="348"/>
      <c r="AR57" s="348"/>
      <c r="AS57" s="348"/>
      <c r="AT57" s="348"/>
      <c r="AU57" s="348"/>
      <c r="AV57" s="348"/>
      <c r="AW57" s="348"/>
      <c r="AX57" s="348"/>
      <c r="AY57" s="348"/>
      <c r="AZ57" s="348"/>
    </row>
    <row r="58" spans="5:52" x14ac:dyDescent="0.3">
      <c r="AZ58" s="348"/>
    </row>
  </sheetData>
  <sheetProtection algorithmName="SHA-512" hashValue="Xq4XKNXvwfvKtmH4RM3HXG+6QYydrWJEQ0bE+L6hGUbYu9IJ+9sPUAF4S5AIEEVVezthH/I/WH1eAlrR+y/qmQ==" saltValue="dNzJXNhudi6zjsugOpghqw==" spinCount="100000" sheet="1" objects="1" scenarios="1"/>
  <mergeCells count="16">
    <mergeCell ref="E16:AZ17"/>
    <mergeCell ref="E21:AY22"/>
    <mergeCell ref="E24:AZ26"/>
    <mergeCell ref="E38:AZ40"/>
    <mergeCell ref="E2:AZ2"/>
    <mergeCell ref="E8:AZ9"/>
    <mergeCell ref="Y11:AA11"/>
    <mergeCell ref="Y12:AA12"/>
    <mergeCell ref="E4:AY6"/>
    <mergeCell ref="BE11:BS14"/>
    <mergeCell ref="Y14:AA14"/>
    <mergeCell ref="AB11:AV11"/>
    <mergeCell ref="AB12:AV12"/>
    <mergeCell ref="AB13:AV13"/>
    <mergeCell ref="Y13:AA13"/>
    <mergeCell ref="AB14:AV14"/>
  </mergeCells>
  <dataValidations count="1">
    <dataValidation type="list" allowBlank="1" showInputMessage="1" showErrorMessage="1" sqref="Y11:Y14" xr:uid="{EB22245A-FDCC-4608-81A4-3ECEC983D925}">
      <formula1>$DI$8:$DI$10</formula1>
    </dataValidation>
  </dataValidations>
  <printOptions horizontalCentered="1"/>
  <pageMargins left="0.7" right="0.7" top="0.75" bottom="0.75" header="0.3" footer="0.3"/>
  <pageSetup orientation="portrait" r:id="rId1"/>
  <headerFooter>
    <oddHeader>&amp;C&amp;G</oddHeader>
  </headerFooter>
  <drawing r:id="rId2"/>
  <legacyDrawingHF r:id="rId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556BF-F648-4841-A1FE-C27D20FA81F1}">
  <sheetPr>
    <tabColor theme="2" tint="-0.89999084444715716"/>
  </sheetPr>
  <dimension ref="C1:AP77"/>
  <sheetViews>
    <sheetView showGridLines="0" showRowColHeaders="0" zoomScaleNormal="100" workbookViewId="0">
      <selection activeCell="C22" sqref="C22"/>
    </sheetView>
  </sheetViews>
  <sheetFormatPr defaultRowHeight="14.4" x14ac:dyDescent="0.3"/>
  <cols>
    <col min="1" max="1" width="0.33203125" customWidth="1"/>
    <col min="2" max="2" width="3.44140625" customWidth="1"/>
    <col min="3" max="3" width="20.88671875" style="47" customWidth="1"/>
    <col min="4" max="4" width="15.6640625" style="47" customWidth="1"/>
    <col min="5" max="5" width="19.44140625" style="47" customWidth="1"/>
    <col min="6" max="6" width="18.109375" style="47" customWidth="1"/>
    <col min="7" max="7" width="16.88671875" style="47" customWidth="1"/>
    <col min="8" max="8" width="18.33203125" style="47" customWidth="1"/>
    <col min="9" max="41" width="2.6640625" customWidth="1"/>
    <col min="42" max="42" width="12.44140625" hidden="1" customWidth="1"/>
  </cols>
  <sheetData>
    <row r="1" spans="3:42" ht="15" thickBot="1" x14ac:dyDescent="0.35"/>
    <row r="2" spans="3:42" ht="24" thickBot="1" x14ac:dyDescent="0.5">
      <c r="C2" s="1658" t="s">
        <v>598</v>
      </c>
      <c r="D2" s="1659"/>
      <c r="E2" s="1659"/>
      <c r="F2" s="1659"/>
      <c r="G2" s="1659"/>
      <c r="H2" s="1660"/>
    </row>
    <row r="3" spans="3:42" ht="15" thickBot="1" x14ac:dyDescent="0.35">
      <c r="C3" s="757"/>
      <c r="H3" s="545"/>
    </row>
    <row r="4" spans="3:42" ht="14.4" customHeight="1" x14ac:dyDescent="0.3">
      <c r="C4" s="1267" t="s">
        <v>1012</v>
      </c>
      <c r="D4" s="1268"/>
      <c r="E4" s="1268"/>
      <c r="F4" s="1268"/>
      <c r="G4" s="1268"/>
      <c r="H4" s="1269"/>
    </row>
    <row r="5" spans="3:42" ht="14.4" customHeight="1" x14ac:dyDescent="0.3">
      <c r="C5" s="1717"/>
      <c r="D5" s="1352"/>
      <c r="E5" s="1352"/>
      <c r="F5" s="1352"/>
      <c r="G5" s="1352"/>
      <c r="H5" s="1855"/>
    </row>
    <row r="6" spans="3:42" ht="7.95" customHeight="1" thickBot="1" x14ac:dyDescent="0.35">
      <c r="C6" s="1270"/>
      <c r="D6" s="1271"/>
      <c r="E6" s="1271"/>
      <c r="F6" s="1271"/>
      <c r="G6" s="1271"/>
      <c r="H6" s="1272"/>
    </row>
    <row r="7" spans="3:42" ht="15.6" customHeight="1" x14ac:dyDescent="0.3">
      <c r="C7" s="1149" t="s">
        <v>768</v>
      </c>
      <c r="D7" s="863"/>
      <c r="E7" s="863"/>
      <c r="F7" s="863"/>
      <c r="G7" s="863"/>
      <c r="H7" s="1150"/>
    </row>
    <row r="8" spans="3:42" ht="15" thickBot="1" x14ac:dyDescent="0.35">
      <c r="C8" s="689" t="s">
        <v>358</v>
      </c>
      <c r="D8" s="448" t="s">
        <v>246</v>
      </c>
      <c r="E8" s="448" t="s">
        <v>769</v>
      </c>
      <c r="F8" s="448" t="s">
        <v>180</v>
      </c>
      <c r="G8" s="448" t="s">
        <v>260</v>
      </c>
      <c r="H8" s="758" t="s">
        <v>597</v>
      </c>
    </row>
    <row r="9" spans="3:42" x14ac:dyDescent="0.3">
      <c r="C9" s="483"/>
      <c r="D9" s="484"/>
      <c r="E9" s="484"/>
      <c r="F9" s="484"/>
      <c r="G9" s="484"/>
      <c r="H9" s="418"/>
    </row>
    <row r="10" spans="3:42" x14ac:dyDescent="0.3">
      <c r="C10" s="485"/>
      <c r="D10" s="241"/>
      <c r="E10" s="241"/>
      <c r="F10" s="241"/>
      <c r="G10" s="241"/>
      <c r="H10" s="416"/>
      <c r="AP10" t="s">
        <v>599</v>
      </c>
    </row>
    <row r="11" spans="3:42" x14ac:dyDescent="0.3">
      <c r="C11" s="485"/>
      <c r="D11" s="241"/>
      <c r="E11" s="241"/>
      <c r="F11" s="241"/>
      <c r="G11" s="241"/>
      <c r="H11" s="416"/>
      <c r="AP11" t="s">
        <v>600</v>
      </c>
    </row>
    <row r="12" spans="3:42" x14ac:dyDescent="0.3">
      <c r="C12" s="485"/>
      <c r="D12" s="241"/>
      <c r="E12" s="241"/>
      <c r="F12" s="241"/>
      <c r="G12" s="241"/>
      <c r="H12" s="416"/>
      <c r="AP12" t="s">
        <v>46</v>
      </c>
    </row>
    <row r="13" spans="3:42" x14ac:dyDescent="0.3">
      <c r="C13" s="485"/>
      <c r="D13" s="241"/>
      <c r="E13" s="241"/>
      <c r="F13" s="241"/>
      <c r="G13" s="241"/>
      <c r="H13" s="416"/>
    </row>
    <row r="14" spans="3:42" x14ac:dyDescent="0.3">
      <c r="C14" s="485"/>
      <c r="D14" s="241"/>
      <c r="E14" s="241"/>
      <c r="F14" s="241"/>
      <c r="G14" s="241"/>
      <c r="H14" s="416"/>
    </row>
    <row r="15" spans="3:42" x14ac:dyDescent="0.3">
      <c r="C15" s="485"/>
      <c r="D15" s="241"/>
      <c r="E15" s="241"/>
      <c r="F15" s="241"/>
      <c r="G15" s="241"/>
      <c r="H15" s="416"/>
      <c r="AP15" t="s">
        <v>257</v>
      </c>
    </row>
    <row r="16" spans="3:42" x14ac:dyDescent="0.3">
      <c r="C16" s="485"/>
      <c r="D16" s="241"/>
      <c r="E16" s="241"/>
      <c r="F16" s="241"/>
      <c r="G16" s="241"/>
      <c r="H16" s="416"/>
      <c r="AP16" t="s">
        <v>296</v>
      </c>
    </row>
    <row r="17" spans="3:30" x14ac:dyDescent="0.3">
      <c r="C17" s="485"/>
      <c r="D17" s="241"/>
      <c r="E17" s="241"/>
      <c r="F17" s="241"/>
      <c r="G17" s="241"/>
      <c r="H17" s="416"/>
    </row>
    <row r="18" spans="3:30" x14ac:dyDescent="0.3">
      <c r="C18" s="485"/>
      <c r="D18" s="241"/>
      <c r="E18" s="241"/>
      <c r="F18" s="241"/>
      <c r="G18" s="241"/>
      <c r="H18" s="416"/>
    </row>
    <row r="19" spans="3:30" ht="15.6" x14ac:dyDescent="0.3">
      <c r="C19" s="485"/>
      <c r="D19" s="241"/>
      <c r="E19" s="241"/>
      <c r="F19" s="241"/>
      <c r="G19" s="241"/>
      <c r="H19" s="416"/>
      <c r="K19" s="986" t="s">
        <v>242</v>
      </c>
      <c r="L19" s="986"/>
      <c r="M19" s="986"/>
      <c r="N19" s="986"/>
      <c r="O19" s="986"/>
      <c r="P19" s="986"/>
      <c r="Q19" s="986"/>
      <c r="R19" s="986"/>
      <c r="S19" s="986"/>
      <c r="T19" s="986"/>
      <c r="U19" s="986"/>
      <c r="V19" s="986"/>
      <c r="W19" s="986"/>
      <c r="X19" s="986"/>
      <c r="Y19" s="986"/>
      <c r="Z19" s="986"/>
      <c r="AA19" s="986"/>
      <c r="AB19" s="986"/>
      <c r="AC19" s="986"/>
      <c r="AD19" s="986"/>
    </row>
    <row r="20" spans="3:30" x14ac:dyDescent="0.3">
      <c r="C20" s="485"/>
      <c r="D20" s="241"/>
      <c r="E20" s="241"/>
      <c r="F20" s="241"/>
      <c r="G20" s="241"/>
      <c r="H20" s="416"/>
    </row>
    <row r="21" spans="3:30" x14ac:dyDescent="0.3">
      <c r="C21" s="485"/>
      <c r="D21" s="241"/>
      <c r="E21" s="241"/>
      <c r="F21" s="241"/>
      <c r="G21" s="241"/>
      <c r="H21" s="416"/>
    </row>
    <row r="22" spans="3:30" x14ac:dyDescent="0.3">
      <c r="C22" s="485"/>
      <c r="D22" s="241"/>
      <c r="E22" s="241"/>
      <c r="F22" s="241"/>
      <c r="G22" s="241"/>
      <c r="H22" s="416"/>
    </row>
    <row r="23" spans="3:30" x14ac:dyDescent="0.3">
      <c r="C23" s="485"/>
      <c r="D23" s="241"/>
      <c r="E23" s="241"/>
      <c r="F23" s="241"/>
      <c r="G23" s="241"/>
      <c r="H23" s="416"/>
    </row>
    <row r="24" spans="3:30" x14ac:dyDescent="0.3">
      <c r="C24" s="485"/>
      <c r="D24" s="241"/>
      <c r="E24" s="241"/>
      <c r="F24" s="241"/>
      <c r="G24" s="241"/>
      <c r="H24" s="416"/>
    </row>
    <row r="25" spans="3:30" x14ac:dyDescent="0.3">
      <c r="C25" s="485"/>
      <c r="D25" s="241"/>
      <c r="E25" s="241"/>
      <c r="F25" s="241"/>
      <c r="G25" s="241"/>
      <c r="H25" s="416"/>
    </row>
    <row r="26" spans="3:30" x14ac:dyDescent="0.3">
      <c r="C26" s="485"/>
      <c r="D26" s="241"/>
      <c r="E26" s="241"/>
      <c r="F26" s="241"/>
      <c r="G26" s="241"/>
      <c r="H26" s="416"/>
    </row>
    <row r="27" spans="3:30" s="123" customFormat="1" x14ac:dyDescent="0.3">
      <c r="C27" s="485"/>
      <c r="D27" s="241"/>
      <c r="E27" s="241"/>
      <c r="F27" s="241"/>
      <c r="G27" s="241"/>
      <c r="H27" s="416"/>
    </row>
    <row r="28" spans="3:30" s="123" customFormat="1" x14ac:dyDescent="0.3">
      <c r="C28" s="485"/>
      <c r="D28" s="241"/>
      <c r="E28" s="241"/>
      <c r="F28" s="241"/>
      <c r="G28" s="241"/>
      <c r="H28" s="416"/>
    </row>
    <row r="29" spans="3:30" s="123" customFormat="1" x14ac:dyDescent="0.3">
      <c r="C29" s="485"/>
      <c r="D29" s="241"/>
      <c r="E29" s="241"/>
      <c r="F29" s="241"/>
      <c r="G29" s="241"/>
      <c r="H29" s="416"/>
    </row>
    <row r="30" spans="3:30" s="123" customFormat="1" x14ac:dyDescent="0.3">
      <c r="C30" s="485"/>
      <c r="D30" s="241"/>
      <c r="E30" s="241"/>
      <c r="F30" s="241"/>
      <c r="G30" s="241"/>
      <c r="H30" s="416"/>
    </row>
    <row r="31" spans="3:30" s="123" customFormat="1" x14ac:dyDescent="0.3">
      <c r="C31" s="485"/>
      <c r="D31" s="241"/>
      <c r="E31" s="241"/>
      <c r="F31" s="241"/>
      <c r="G31" s="241"/>
      <c r="H31" s="416"/>
    </row>
    <row r="32" spans="3:30" s="123" customFormat="1" x14ac:dyDescent="0.3">
      <c r="C32" s="485"/>
      <c r="D32" s="241"/>
      <c r="E32" s="241"/>
      <c r="F32" s="241"/>
      <c r="G32" s="241"/>
      <c r="H32" s="416"/>
    </row>
    <row r="33" spans="3:8" x14ac:dyDescent="0.3">
      <c r="C33" s="485"/>
      <c r="D33" s="241"/>
      <c r="E33" s="241"/>
      <c r="F33" s="241"/>
      <c r="G33" s="241"/>
      <c r="H33" s="416"/>
    </row>
    <row r="34" spans="3:8" x14ac:dyDescent="0.3">
      <c r="C34" s="485"/>
      <c r="D34" s="241"/>
      <c r="E34" s="241"/>
      <c r="F34" s="241"/>
      <c r="G34" s="241"/>
      <c r="H34" s="416"/>
    </row>
    <row r="35" spans="3:8" x14ac:dyDescent="0.3">
      <c r="C35" s="485"/>
      <c r="D35" s="241"/>
      <c r="E35" s="241"/>
      <c r="F35" s="241"/>
      <c r="G35" s="241"/>
      <c r="H35" s="416"/>
    </row>
    <row r="36" spans="3:8" x14ac:dyDescent="0.3">
      <c r="C36" s="485"/>
      <c r="D36" s="241"/>
      <c r="E36" s="241"/>
      <c r="F36" s="241"/>
      <c r="G36" s="241"/>
      <c r="H36" s="416"/>
    </row>
    <row r="37" spans="3:8" x14ac:dyDescent="0.3">
      <c r="C37" s="485"/>
      <c r="D37" s="241"/>
      <c r="E37" s="241"/>
      <c r="F37" s="241"/>
      <c r="G37" s="241"/>
      <c r="H37" s="416"/>
    </row>
    <row r="38" spans="3:8" x14ac:dyDescent="0.3">
      <c r="C38" s="485"/>
      <c r="D38" s="241"/>
      <c r="E38" s="241"/>
      <c r="F38" s="241"/>
      <c r="G38" s="241"/>
      <c r="H38" s="416"/>
    </row>
    <row r="39" spans="3:8" x14ac:dyDescent="0.3">
      <c r="C39" s="485"/>
      <c r="D39" s="241"/>
      <c r="E39" s="241"/>
      <c r="F39" s="241"/>
      <c r="G39" s="241"/>
      <c r="H39" s="416"/>
    </row>
    <row r="40" spans="3:8" x14ac:dyDescent="0.3">
      <c r="C40" s="485"/>
      <c r="D40" s="241"/>
      <c r="E40" s="241"/>
      <c r="F40" s="241"/>
      <c r="G40" s="241"/>
      <c r="H40" s="416"/>
    </row>
    <row r="41" spans="3:8" x14ac:dyDescent="0.3">
      <c r="C41" s="485"/>
      <c r="D41" s="241"/>
      <c r="E41" s="241"/>
      <c r="F41" s="241"/>
      <c r="G41" s="241"/>
      <c r="H41" s="416"/>
    </row>
    <row r="42" spans="3:8" x14ac:dyDescent="0.3">
      <c r="C42" s="486"/>
      <c r="D42" s="410"/>
      <c r="E42" s="410"/>
      <c r="F42" s="410"/>
      <c r="G42" s="410"/>
      <c r="H42" s="447"/>
    </row>
    <row r="43" spans="3:8" x14ac:dyDescent="0.3">
      <c r="C43" s="485"/>
      <c r="D43" s="241"/>
      <c r="E43" s="241"/>
      <c r="F43" s="241"/>
      <c r="G43" s="241"/>
      <c r="H43" s="416"/>
    </row>
    <row r="44" spans="3:8" x14ac:dyDescent="0.3">
      <c r="C44" s="485"/>
      <c r="D44" s="241"/>
      <c r="E44" s="241"/>
      <c r="F44" s="241"/>
      <c r="G44" s="241"/>
      <c r="H44" s="416"/>
    </row>
    <row r="45" spans="3:8" x14ac:dyDescent="0.3">
      <c r="C45" s="485"/>
      <c r="D45" s="241"/>
      <c r="E45" s="241"/>
      <c r="F45" s="241"/>
      <c r="G45" s="241"/>
      <c r="H45" s="416"/>
    </row>
    <row r="46" spans="3:8" x14ac:dyDescent="0.3">
      <c r="C46" s="485"/>
      <c r="D46" s="241"/>
      <c r="E46" s="241"/>
      <c r="F46" s="241"/>
      <c r="G46" s="241"/>
      <c r="H46" s="416"/>
    </row>
    <row r="47" spans="3:8" x14ac:dyDescent="0.3">
      <c r="C47" s="485"/>
      <c r="D47" s="241"/>
      <c r="E47" s="241"/>
      <c r="F47" s="241"/>
      <c r="G47" s="241"/>
      <c r="H47" s="416"/>
    </row>
    <row r="48" spans="3:8" x14ac:dyDescent="0.3">
      <c r="C48" s="485"/>
      <c r="D48" s="241"/>
      <c r="E48" s="241"/>
      <c r="F48" s="241"/>
      <c r="G48" s="241"/>
      <c r="H48" s="416"/>
    </row>
    <row r="49" spans="3:8" ht="15" thickBot="1" x14ac:dyDescent="0.35">
      <c r="C49" s="759"/>
      <c r="D49" s="691"/>
      <c r="E49" s="691"/>
      <c r="F49" s="691"/>
      <c r="G49" s="691"/>
      <c r="H49" s="417"/>
    </row>
    <row r="50" spans="3:8" ht="15.6" x14ac:dyDescent="0.3">
      <c r="C50" s="863"/>
      <c r="D50" s="863"/>
      <c r="E50" s="863"/>
      <c r="F50" s="863"/>
      <c r="G50" s="863"/>
      <c r="H50" s="863"/>
    </row>
    <row r="51" spans="3:8" x14ac:dyDescent="0.3">
      <c r="C51" s="49"/>
      <c r="D51" s="49"/>
      <c r="E51" s="49"/>
      <c r="F51" s="49"/>
      <c r="G51" s="49"/>
      <c r="H51" s="49"/>
    </row>
    <row r="52" spans="3:8" x14ac:dyDescent="0.3">
      <c r="C52" s="441"/>
      <c r="D52" s="439"/>
      <c r="E52" s="439"/>
      <c r="F52" s="439"/>
      <c r="G52" s="439"/>
      <c r="H52" s="440"/>
    </row>
    <row r="53" spans="3:8" x14ac:dyDescent="0.3">
      <c r="C53" s="441"/>
      <c r="D53" s="439"/>
      <c r="E53" s="439"/>
      <c r="F53" s="439"/>
      <c r="G53" s="439"/>
      <c r="H53" s="440"/>
    </row>
    <row r="54" spans="3:8" x14ac:dyDescent="0.3">
      <c r="C54" s="441"/>
      <c r="D54" s="439"/>
      <c r="E54" s="439"/>
      <c r="F54" s="439"/>
      <c r="G54" s="439"/>
      <c r="H54" s="440"/>
    </row>
    <row r="55" spans="3:8" x14ac:dyDescent="0.3">
      <c r="C55" s="441"/>
      <c r="D55" s="439"/>
      <c r="E55" s="439"/>
      <c r="F55" s="439"/>
      <c r="G55" s="439"/>
      <c r="H55" s="440"/>
    </row>
    <row r="56" spans="3:8" x14ac:dyDescent="0.3">
      <c r="C56" s="441"/>
      <c r="D56" s="439"/>
      <c r="E56" s="439"/>
      <c r="F56" s="439"/>
      <c r="G56" s="439"/>
      <c r="H56" s="440"/>
    </row>
    <row r="57" spans="3:8" x14ac:dyDescent="0.3">
      <c r="C57" s="441"/>
      <c r="D57" s="439"/>
      <c r="E57" s="439"/>
      <c r="F57" s="439"/>
      <c r="G57" s="439"/>
      <c r="H57" s="440"/>
    </row>
    <row r="58" spans="3:8" x14ac:dyDescent="0.3">
      <c r="C58" s="441"/>
      <c r="D58" s="439"/>
      <c r="E58" s="439"/>
      <c r="F58" s="439"/>
      <c r="G58" s="439"/>
      <c r="H58" s="440"/>
    </row>
    <row r="59" spans="3:8" x14ac:dyDescent="0.3">
      <c r="C59" s="441"/>
      <c r="D59" s="439"/>
      <c r="E59" s="439"/>
      <c r="F59" s="439"/>
      <c r="G59" s="439"/>
      <c r="H59" s="440"/>
    </row>
    <row r="60" spans="3:8" x14ac:dyDescent="0.3">
      <c r="C60" s="441"/>
      <c r="D60" s="439"/>
      <c r="E60" s="439"/>
      <c r="F60" s="439"/>
      <c r="G60" s="439"/>
      <c r="H60" s="440"/>
    </row>
    <row r="61" spans="3:8" x14ac:dyDescent="0.3">
      <c r="C61" s="441"/>
      <c r="D61" s="439"/>
      <c r="E61" s="439"/>
      <c r="F61" s="439"/>
      <c r="G61" s="439"/>
      <c r="H61" s="440"/>
    </row>
    <row r="62" spans="3:8" x14ac:dyDescent="0.3">
      <c r="C62" s="441"/>
      <c r="D62" s="439"/>
      <c r="E62" s="439"/>
      <c r="F62" s="439"/>
      <c r="G62" s="439"/>
      <c r="H62" s="440"/>
    </row>
    <row r="63" spans="3:8" x14ac:dyDescent="0.3">
      <c r="C63" s="441"/>
      <c r="D63" s="439"/>
      <c r="E63" s="439"/>
      <c r="F63" s="439"/>
      <c r="G63" s="439"/>
      <c r="H63" s="440"/>
    </row>
    <row r="64" spans="3:8" x14ac:dyDescent="0.3">
      <c r="C64" s="441"/>
      <c r="D64" s="439"/>
      <c r="E64" s="439"/>
      <c r="F64" s="439"/>
      <c r="G64" s="439"/>
      <c r="H64" s="440"/>
    </row>
    <row r="65" spans="3:8" x14ac:dyDescent="0.3">
      <c r="C65" s="441"/>
      <c r="D65" s="439"/>
      <c r="E65" s="439"/>
      <c r="F65" s="439"/>
      <c r="G65" s="439"/>
      <c r="H65" s="440"/>
    </row>
    <row r="66" spans="3:8" x14ac:dyDescent="0.3">
      <c r="C66" s="441"/>
      <c r="D66" s="439"/>
      <c r="E66" s="439"/>
      <c r="F66" s="439"/>
      <c r="G66" s="439"/>
      <c r="H66" s="440"/>
    </row>
    <row r="67" spans="3:8" x14ac:dyDescent="0.3">
      <c r="C67" s="441"/>
      <c r="D67" s="439"/>
      <c r="E67" s="439"/>
      <c r="F67" s="439"/>
      <c r="G67" s="439"/>
      <c r="H67" s="440"/>
    </row>
    <row r="68" spans="3:8" x14ac:dyDescent="0.3">
      <c r="C68" s="441"/>
      <c r="D68" s="439"/>
      <c r="E68" s="439"/>
      <c r="F68" s="439"/>
      <c r="G68" s="439"/>
      <c r="H68" s="440"/>
    </row>
    <row r="69" spans="3:8" x14ac:dyDescent="0.3">
      <c r="C69" s="441"/>
      <c r="D69" s="439"/>
      <c r="E69" s="439"/>
      <c r="F69" s="439"/>
      <c r="G69" s="439"/>
      <c r="H69" s="440"/>
    </row>
    <row r="70" spans="3:8" x14ac:dyDescent="0.3">
      <c r="C70" s="441"/>
      <c r="D70" s="439"/>
      <c r="E70" s="439"/>
      <c r="F70" s="439"/>
      <c r="G70" s="439"/>
      <c r="H70" s="440"/>
    </row>
    <row r="71" spans="3:8" x14ac:dyDescent="0.3">
      <c r="C71" s="441"/>
      <c r="D71" s="439"/>
      <c r="E71" s="439"/>
      <c r="F71" s="439"/>
      <c r="G71" s="439"/>
      <c r="H71" s="440"/>
    </row>
    <row r="72" spans="3:8" x14ac:dyDescent="0.3">
      <c r="C72" s="441"/>
      <c r="D72" s="439"/>
      <c r="E72" s="439"/>
      <c r="F72" s="439"/>
      <c r="G72" s="439"/>
      <c r="H72" s="440"/>
    </row>
    <row r="73" spans="3:8" x14ac:dyDescent="0.3">
      <c r="C73" s="441"/>
      <c r="D73" s="439"/>
      <c r="E73" s="439"/>
      <c r="F73" s="439"/>
      <c r="G73" s="439"/>
      <c r="H73" s="440"/>
    </row>
    <row r="74" spans="3:8" x14ac:dyDescent="0.3">
      <c r="C74" s="441"/>
      <c r="D74" s="439"/>
      <c r="E74" s="439"/>
      <c r="F74" s="439"/>
      <c r="G74" s="439"/>
      <c r="H74" s="440"/>
    </row>
    <row r="75" spans="3:8" x14ac:dyDescent="0.3">
      <c r="C75" s="441"/>
      <c r="D75" s="439"/>
      <c r="E75" s="439"/>
      <c r="F75" s="439"/>
      <c r="G75" s="439"/>
      <c r="H75" s="440"/>
    </row>
    <row r="76" spans="3:8" x14ac:dyDescent="0.3">
      <c r="C76" s="441"/>
      <c r="D76" s="439"/>
      <c r="E76" s="439"/>
      <c r="F76" s="439"/>
      <c r="G76" s="439"/>
      <c r="H76" s="440"/>
    </row>
    <row r="77" spans="3:8" x14ac:dyDescent="0.3">
      <c r="C77" s="441"/>
      <c r="D77" s="439"/>
      <c r="E77" s="439"/>
      <c r="F77" s="439"/>
      <c r="G77" s="439"/>
      <c r="H77" s="440"/>
    </row>
  </sheetData>
  <sheetProtection algorithmName="SHA-512" hashValue="sW5df2kaqSKo6NPtVljRgneXM1ev3wqtHmVpSCUthhFE2wH5/2Wr7zUgZOoVqco6caPNOVqO7kgbIrBijXvVwg==" saltValue="d9TiCsJUQKZfYv/CfEwVWQ==" spinCount="100000" sheet="1" objects="1" scenarios="1"/>
  <mergeCells count="5">
    <mergeCell ref="C4:H6"/>
    <mergeCell ref="K19:AD19"/>
    <mergeCell ref="C50:H50"/>
    <mergeCell ref="C2:H2"/>
    <mergeCell ref="C7:H7"/>
  </mergeCells>
  <dataValidations count="2">
    <dataValidation type="list" allowBlank="1" showInputMessage="1" showErrorMessage="1" sqref="H52:H77 H9:H49" xr:uid="{BCC8606B-C9E7-4397-96F6-F1D191AB8509}">
      <formula1>$AP$9:$AP$12</formula1>
    </dataValidation>
    <dataValidation type="list" allowBlank="1" showInputMessage="1" showErrorMessage="1" sqref="E9:E39 E41:E49" xr:uid="{44357B44-11E8-4B10-8EAB-972E474D5BA3}">
      <formula1>$AP$14:$AP$16</formula1>
    </dataValidation>
  </dataValidations>
  <printOptions horizontalCentered="1"/>
  <pageMargins left="0.7" right="0.7" top="0.75" bottom="0.75" header="0.3" footer="0.3"/>
  <pageSetup orientation="portrait" r:id="rId1"/>
  <headerFooter>
    <oddHeader>&amp;C&amp;G</oddHeader>
  </headerFooter>
  <drawing r:id="rId2"/>
  <legacyDrawingHF r:id="rId3"/>
  <tableParts count="1">
    <tablePart r:id="rId4"/>
  </tablePart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2360A-334F-43E5-8F23-05D4A342CE65}">
  <sheetPr>
    <tabColor theme="2" tint="-0.89999084444715716"/>
  </sheetPr>
  <dimension ref="B2:Q45"/>
  <sheetViews>
    <sheetView showGridLines="0" showRowColHeaders="0" zoomScaleNormal="100" workbookViewId="0">
      <selection activeCell="C29" sqref="C28:C29"/>
    </sheetView>
  </sheetViews>
  <sheetFormatPr defaultRowHeight="14.4" x14ac:dyDescent="0.3"/>
  <sheetData>
    <row r="2" spans="2:17" ht="18" customHeight="1" x14ac:dyDescent="0.3">
      <c r="B2" s="1856" t="s">
        <v>759</v>
      </c>
      <c r="C2" s="1856"/>
      <c r="D2" s="1856"/>
      <c r="E2" s="1856"/>
      <c r="F2" s="1856"/>
      <c r="G2" s="1856"/>
      <c r="H2" s="1856"/>
      <c r="I2" s="1856"/>
      <c r="J2" s="1856"/>
      <c r="K2" s="1856"/>
      <c r="L2" s="1856"/>
      <c r="M2" s="1856"/>
      <c r="N2" s="1856"/>
      <c r="O2" s="1856"/>
      <c r="P2" s="1856"/>
      <c r="Q2" s="1856"/>
    </row>
    <row r="3" spans="2:17" x14ac:dyDescent="0.3">
      <c r="B3" s="125"/>
      <c r="C3" s="125"/>
      <c r="D3" s="125"/>
      <c r="E3" s="125"/>
      <c r="F3" s="125"/>
      <c r="G3" s="125"/>
      <c r="H3" s="125"/>
      <c r="I3" s="125"/>
      <c r="J3" s="125"/>
      <c r="K3" s="125"/>
      <c r="L3" s="125"/>
      <c r="M3" s="125"/>
    </row>
    <row r="4" spans="2:17" x14ac:dyDescent="0.3">
      <c r="B4" s="125"/>
      <c r="C4" s="125"/>
      <c r="D4" s="125"/>
      <c r="E4" s="125"/>
      <c r="F4" s="125"/>
      <c r="G4" s="125"/>
      <c r="H4" s="125"/>
      <c r="I4" s="125"/>
      <c r="J4" s="125"/>
      <c r="K4" s="125"/>
      <c r="L4" s="125"/>
      <c r="M4" s="125"/>
    </row>
    <row r="5" spans="2:17" x14ac:dyDescent="0.3">
      <c r="B5" s="125"/>
      <c r="C5" s="125"/>
      <c r="D5" s="125"/>
      <c r="E5" s="125"/>
      <c r="F5" s="125"/>
      <c r="G5" s="125"/>
      <c r="H5" s="125"/>
      <c r="I5" s="125"/>
      <c r="J5" s="125"/>
      <c r="K5" s="125"/>
      <c r="L5" s="125"/>
      <c r="M5" s="125"/>
    </row>
    <row r="6" spans="2:17" x14ac:dyDescent="0.3">
      <c r="B6" s="125"/>
      <c r="C6" s="125"/>
      <c r="D6" s="125"/>
      <c r="E6" s="125"/>
      <c r="F6" s="125"/>
      <c r="G6" s="125"/>
      <c r="H6" s="125"/>
      <c r="I6" s="125"/>
      <c r="J6" s="125"/>
      <c r="K6" s="125"/>
      <c r="L6" s="125"/>
      <c r="M6" s="125"/>
    </row>
    <row r="7" spans="2:17" x14ac:dyDescent="0.3">
      <c r="B7" s="125"/>
      <c r="C7" s="125"/>
      <c r="D7" s="125"/>
      <c r="E7" s="125"/>
      <c r="F7" s="125"/>
      <c r="G7" s="125"/>
      <c r="H7" s="125"/>
      <c r="I7" s="125"/>
      <c r="J7" s="125"/>
      <c r="K7" s="125"/>
      <c r="L7" s="125"/>
      <c r="M7" s="125"/>
    </row>
    <row r="8" spans="2:17" x14ac:dyDescent="0.3">
      <c r="B8" s="125"/>
      <c r="C8" s="125"/>
      <c r="D8" s="125"/>
      <c r="E8" s="125"/>
      <c r="F8" s="125"/>
      <c r="G8" s="125"/>
      <c r="H8" s="125"/>
      <c r="I8" s="125"/>
      <c r="J8" s="125"/>
      <c r="K8" s="125"/>
      <c r="L8" s="125"/>
      <c r="M8" s="125"/>
    </row>
    <row r="9" spans="2:17" x14ac:dyDescent="0.3">
      <c r="B9" s="125"/>
      <c r="C9" s="125"/>
      <c r="D9" s="125"/>
      <c r="E9" s="125"/>
      <c r="F9" s="125"/>
      <c r="G9" s="125"/>
      <c r="H9" s="125"/>
      <c r="I9" s="125"/>
      <c r="J9" s="125"/>
      <c r="K9" s="125"/>
      <c r="L9" s="125"/>
      <c r="M9" s="125"/>
    </row>
    <row r="10" spans="2:17" x14ac:dyDescent="0.3">
      <c r="B10" s="125"/>
      <c r="C10" s="125"/>
      <c r="D10" s="125"/>
      <c r="E10" s="125"/>
      <c r="F10" s="125"/>
      <c r="G10" s="125"/>
      <c r="H10" s="125"/>
      <c r="I10" s="125"/>
      <c r="J10" s="125"/>
      <c r="K10" s="125"/>
      <c r="L10" s="125"/>
      <c r="M10" s="125"/>
    </row>
    <row r="11" spans="2:17" x14ac:dyDescent="0.3">
      <c r="B11" s="125"/>
      <c r="C11" s="125"/>
      <c r="D11" s="125"/>
      <c r="E11" s="125"/>
      <c r="F11" s="125"/>
      <c r="G11" s="125"/>
      <c r="H11" s="125"/>
      <c r="I11" s="125"/>
      <c r="J11" s="125"/>
      <c r="K11" s="125"/>
      <c r="L11" s="125"/>
      <c r="M11" s="125"/>
    </row>
    <row r="12" spans="2:17" x14ac:dyDescent="0.3">
      <c r="B12" s="125"/>
      <c r="C12" s="125"/>
      <c r="D12" s="125"/>
      <c r="E12" s="125"/>
      <c r="F12" s="125"/>
      <c r="G12" s="125"/>
      <c r="H12" s="125"/>
      <c r="I12" s="125"/>
      <c r="J12" s="125"/>
      <c r="K12" s="125"/>
      <c r="L12" s="125"/>
      <c r="M12" s="125"/>
    </row>
    <row r="13" spans="2:17" x14ac:dyDescent="0.3">
      <c r="B13" s="125"/>
      <c r="C13" s="125"/>
      <c r="D13" s="125"/>
      <c r="E13" s="125"/>
      <c r="F13" s="125"/>
      <c r="G13" s="125"/>
      <c r="H13" s="125"/>
      <c r="I13" s="125"/>
      <c r="J13" s="125"/>
      <c r="K13" s="125"/>
      <c r="L13" s="125"/>
      <c r="M13" s="125"/>
    </row>
    <row r="14" spans="2:17" x14ac:dyDescent="0.3">
      <c r="B14" s="125"/>
      <c r="C14" s="125"/>
      <c r="D14" s="125"/>
      <c r="E14" s="125"/>
      <c r="F14" s="125"/>
      <c r="G14" s="125"/>
      <c r="H14" s="125"/>
      <c r="I14" s="125"/>
      <c r="J14" s="125"/>
      <c r="K14" s="125"/>
      <c r="L14" s="125"/>
      <c r="M14" s="125"/>
    </row>
    <row r="15" spans="2:17" x14ac:dyDescent="0.3">
      <c r="B15" s="125"/>
      <c r="C15" s="125"/>
      <c r="D15" s="125"/>
      <c r="E15" s="125"/>
      <c r="F15" s="125"/>
      <c r="G15" s="125"/>
      <c r="H15" s="125"/>
      <c r="I15" s="125"/>
      <c r="J15" s="125"/>
      <c r="K15" s="125"/>
      <c r="L15" s="125"/>
      <c r="M15" s="125"/>
    </row>
    <row r="16" spans="2:17" x14ac:dyDescent="0.3">
      <c r="B16" s="125"/>
      <c r="C16" s="125"/>
      <c r="D16" s="125"/>
      <c r="E16" s="125"/>
      <c r="F16" s="125"/>
      <c r="G16" s="125"/>
      <c r="H16" s="125"/>
      <c r="I16" s="125"/>
      <c r="J16" s="125"/>
      <c r="K16" s="125"/>
      <c r="L16" s="125"/>
      <c r="M16" s="125"/>
    </row>
    <row r="17" spans="2:13" x14ac:dyDescent="0.3">
      <c r="B17" s="125"/>
      <c r="C17" s="125"/>
      <c r="D17" s="125"/>
      <c r="E17" s="125"/>
      <c r="F17" s="125"/>
      <c r="G17" s="125"/>
      <c r="H17" s="125"/>
      <c r="I17" s="125"/>
      <c r="J17" s="125"/>
      <c r="K17" s="125"/>
      <c r="L17" s="125"/>
      <c r="M17" s="125"/>
    </row>
    <row r="18" spans="2:13" x14ac:dyDescent="0.3">
      <c r="B18" s="125"/>
      <c r="C18" s="125"/>
      <c r="D18" s="125"/>
      <c r="E18" s="125"/>
      <c r="F18" s="125"/>
      <c r="G18" s="125"/>
      <c r="H18" s="125"/>
      <c r="I18" s="125"/>
      <c r="J18" s="125"/>
      <c r="K18" s="125"/>
      <c r="L18" s="125"/>
      <c r="M18" s="125"/>
    </row>
    <row r="19" spans="2:13" x14ac:dyDescent="0.3">
      <c r="B19" s="125"/>
      <c r="C19" s="125"/>
      <c r="D19" s="125"/>
      <c r="E19" s="125"/>
      <c r="F19" s="125"/>
      <c r="G19" s="125"/>
      <c r="H19" s="125"/>
      <c r="I19" s="125"/>
      <c r="J19" s="125"/>
      <c r="K19" s="125"/>
      <c r="L19" s="125"/>
      <c r="M19" s="125"/>
    </row>
    <row r="20" spans="2:13" x14ac:dyDescent="0.3">
      <c r="B20" s="125"/>
      <c r="C20" s="125"/>
      <c r="D20" s="125"/>
      <c r="E20" s="125"/>
      <c r="F20" s="125"/>
      <c r="G20" s="125"/>
      <c r="H20" s="125"/>
      <c r="I20" s="125"/>
      <c r="J20" s="125"/>
      <c r="K20" s="125"/>
      <c r="L20" s="125"/>
      <c r="M20" s="125"/>
    </row>
    <row r="21" spans="2:13" x14ac:dyDescent="0.3">
      <c r="B21" s="125"/>
      <c r="C21" s="125"/>
      <c r="D21" s="125"/>
      <c r="E21" s="125"/>
      <c r="F21" s="125"/>
      <c r="G21" s="125"/>
      <c r="H21" s="125"/>
      <c r="I21" s="125"/>
      <c r="J21" s="125"/>
      <c r="K21" s="125"/>
      <c r="L21" s="125"/>
      <c r="M21" s="125"/>
    </row>
    <row r="22" spans="2:13" x14ac:dyDescent="0.3">
      <c r="B22" s="125"/>
      <c r="C22" s="125"/>
      <c r="D22" s="125"/>
      <c r="E22" s="125"/>
      <c r="F22" s="125"/>
      <c r="G22" s="125"/>
      <c r="H22" s="125"/>
      <c r="I22" s="125"/>
      <c r="J22" s="125"/>
      <c r="K22" s="125"/>
      <c r="L22" s="125"/>
      <c r="M22" s="125"/>
    </row>
    <row r="23" spans="2:13" x14ac:dyDescent="0.3">
      <c r="B23" s="125"/>
      <c r="C23" s="125"/>
      <c r="D23" s="125"/>
      <c r="E23" s="125"/>
      <c r="F23" s="125"/>
      <c r="G23" s="125"/>
      <c r="H23" s="125"/>
      <c r="I23" s="125"/>
      <c r="J23" s="125"/>
      <c r="K23" s="125"/>
      <c r="L23" s="125"/>
      <c r="M23" s="125"/>
    </row>
    <row r="24" spans="2:13" x14ac:dyDescent="0.3">
      <c r="B24" s="125"/>
      <c r="C24" s="125"/>
      <c r="D24" s="125"/>
      <c r="E24" s="125"/>
      <c r="F24" s="125"/>
      <c r="G24" s="125"/>
      <c r="H24" s="125"/>
      <c r="I24" s="125"/>
      <c r="J24" s="125"/>
      <c r="K24" s="125"/>
      <c r="L24" s="125"/>
      <c r="M24" s="125"/>
    </row>
    <row r="25" spans="2:13" x14ac:dyDescent="0.3">
      <c r="B25" s="125"/>
      <c r="C25" s="125"/>
      <c r="D25" s="125"/>
      <c r="E25" s="125"/>
      <c r="F25" s="125"/>
      <c r="G25" s="125"/>
      <c r="H25" s="125"/>
      <c r="I25" s="125"/>
      <c r="J25" s="125"/>
      <c r="K25" s="125"/>
      <c r="L25" s="125"/>
      <c r="M25" s="125"/>
    </row>
    <row r="26" spans="2:13" x14ac:dyDescent="0.3">
      <c r="B26" s="125"/>
      <c r="C26" s="125"/>
      <c r="D26" s="125"/>
      <c r="E26" s="125"/>
      <c r="F26" s="125"/>
      <c r="G26" s="125"/>
      <c r="H26" s="125"/>
      <c r="I26" s="125"/>
      <c r="J26" s="125"/>
      <c r="K26" s="125"/>
      <c r="L26" s="125"/>
      <c r="M26" s="125"/>
    </row>
    <row r="27" spans="2:13" x14ac:dyDescent="0.3">
      <c r="B27" s="125"/>
      <c r="C27" s="125"/>
      <c r="D27" s="125"/>
      <c r="E27" s="125"/>
      <c r="F27" s="125"/>
      <c r="G27" s="125"/>
      <c r="H27" s="125"/>
      <c r="I27" s="125"/>
      <c r="J27" s="125"/>
      <c r="K27" s="125"/>
      <c r="L27" s="125"/>
      <c r="M27" s="125"/>
    </row>
    <row r="28" spans="2:13" x14ac:dyDescent="0.3">
      <c r="B28" s="125"/>
      <c r="C28" s="125"/>
      <c r="D28" s="125"/>
      <c r="E28" s="125"/>
      <c r="F28" s="125"/>
      <c r="G28" s="125"/>
      <c r="H28" s="125"/>
      <c r="I28" s="125"/>
      <c r="J28" s="125"/>
      <c r="K28" s="125"/>
      <c r="L28" s="125"/>
      <c r="M28" s="125"/>
    </row>
    <row r="29" spans="2:13" x14ac:dyDescent="0.3">
      <c r="B29" s="125"/>
      <c r="C29" s="125"/>
      <c r="D29" s="125"/>
      <c r="E29" s="125"/>
      <c r="F29" s="125"/>
      <c r="G29" s="125"/>
      <c r="H29" s="125"/>
      <c r="I29" s="125"/>
      <c r="J29" s="125"/>
      <c r="K29" s="125"/>
      <c r="L29" s="125"/>
      <c r="M29" s="125"/>
    </row>
    <row r="30" spans="2:13" x14ac:dyDescent="0.3">
      <c r="B30" s="125"/>
      <c r="C30" s="125"/>
      <c r="D30" s="125"/>
      <c r="E30" s="125"/>
      <c r="F30" s="125"/>
      <c r="G30" s="125"/>
      <c r="H30" s="125"/>
      <c r="I30" s="125"/>
      <c r="J30" s="125"/>
      <c r="K30" s="125"/>
      <c r="L30" s="125"/>
      <c r="M30" s="125"/>
    </row>
    <row r="31" spans="2:13" x14ac:dyDescent="0.3">
      <c r="B31" s="125"/>
      <c r="C31" s="125"/>
      <c r="D31" s="125"/>
      <c r="E31" s="125"/>
      <c r="F31" s="125"/>
      <c r="G31" s="125"/>
      <c r="H31" s="125"/>
      <c r="I31" s="125"/>
      <c r="J31" s="125"/>
      <c r="K31" s="125"/>
      <c r="L31" s="125"/>
      <c r="M31" s="125"/>
    </row>
    <row r="32" spans="2:13" x14ac:dyDescent="0.3">
      <c r="B32" s="125"/>
      <c r="C32" s="125"/>
      <c r="D32" s="125"/>
      <c r="E32" s="125"/>
      <c r="F32" s="125"/>
      <c r="G32" s="125"/>
      <c r="H32" s="125"/>
      <c r="I32" s="125"/>
      <c r="J32" s="125"/>
      <c r="K32" s="125"/>
      <c r="L32" s="125"/>
      <c r="M32" s="125"/>
    </row>
    <row r="33" spans="2:13" x14ac:dyDescent="0.3">
      <c r="B33" s="125"/>
      <c r="C33" s="125"/>
      <c r="D33" s="125"/>
      <c r="E33" s="125"/>
      <c r="F33" s="125"/>
      <c r="G33" s="125"/>
      <c r="H33" s="125"/>
      <c r="I33" s="125"/>
      <c r="J33" s="125"/>
      <c r="K33" s="125"/>
      <c r="L33" s="125"/>
      <c r="M33" s="125"/>
    </row>
    <row r="34" spans="2:13" x14ac:dyDescent="0.3">
      <c r="B34" s="125"/>
      <c r="C34" s="125"/>
      <c r="D34" s="125"/>
      <c r="E34" s="125"/>
      <c r="F34" s="125"/>
      <c r="G34" s="125"/>
      <c r="H34" s="125"/>
      <c r="I34" s="125"/>
      <c r="J34" s="125"/>
      <c r="K34" s="125"/>
      <c r="L34" s="125"/>
      <c r="M34" s="125"/>
    </row>
    <row r="35" spans="2:13" x14ac:dyDescent="0.3">
      <c r="B35" s="125"/>
      <c r="C35" s="125"/>
      <c r="D35" s="125"/>
      <c r="E35" s="125"/>
      <c r="F35" s="125"/>
      <c r="G35" s="125"/>
      <c r="H35" s="125"/>
      <c r="I35" s="125"/>
      <c r="J35" s="125"/>
      <c r="K35" s="125"/>
      <c r="L35" s="125"/>
      <c r="M35" s="125"/>
    </row>
    <row r="36" spans="2:13" x14ac:dyDescent="0.3">
      <c r="B36" s="125"/>
      <c r="C36" s="125"/>
      <c r="D36" s="125"/>
      <c r="E36" s="125"/>
      <c r="F36" s="125"/>
      <c r="G36" s="125"/>
      <c r="H36" s="125"/>
      <c r="I36" s="125"/>
      <c r="J36" s="125"/>
      <c r="K36" s="125"/>
      <c r="L36" s="125"/>
      <c r="M36" s="125"/>
    </row>
    <row r="37" spans="2:13" x14ac:dyDescent="0.3">
      <c r="B37" s="125"/>
      <c r="C37" s="125"/>
      <c r="D37" s="125"/>
      <c r="E37" s="125"/>
      <c r="F37" s="125"/>
      <c r="G37" s="125"/>
      <c r="H37" s="125"/>
      <c r="I37" s="125"/>
      <c r="J37" s="125"/>
      <c r="K37" s="125"/>
      <c r="L37" s="125"/>
      <c r="M37" s="125"/>
    </row>
    <row r="38" spans="2:13" x14ac:dyDescent="0.3">
      <c r="B38" s="125"/>
      <c r="C38" s="125"/>
      <c r="D38" s="125"/>
      <c r="E38" s="125"/>
      <c r="F38" s="125"/>
      <c r="G38" s="125"/>
      <c r="H38" s="125"/>
      <c r="I38" s="125"/>
      <c r="J38" s="125"/>
      <c r="K38" s="125"/>
      <c r="L38" s="125"/>
      <c r="M38" s="125"/>
    </row>
    <row r="39" spans="2:13" x14ac:dyDescent="0.3">
      <c r="B39" s="125"/>
      <c r="C39" s="125"/>
      <c r="D39" s="125"/>
      <c r="E39" s="125"/>
      <c r="F39" s="125"/>
      <c r="G39" s="125"/>
      <c r="H39" s="125"/>
      <c r="I39" s="125"/>
      <c r="J39" s="125"/>
      <c r="K39" s="125"/>
      <c r="L39" s="125"/>
      <c r="M39" s="125"/>
    </row>
    <row r="40" spans="2:13" x14ac:dyDescent="0.3">
      <c r="B40" s="125"/>
      <c r="C40" s="125"/>
      <c r="D40" s="125"/>
      <c r="E40" s="125"/>
      <c r="F40" s="125"/>
      <c r="G40" s="125"/>
      <c r="H40" s="125"/>
      <c r="I40" s="125"/>
      <c r="J40" s="125"/>
      <c r="K40" s="125"/>
      <c r="L40" s="125"/>
      <c r="M40" s="125"/>
    </row>
    <row r="41" spans="2:13" x14ac:dyDescent="0.3">
      <c r="B41" s="125"/>
      <c r="C41" s="125"/>
      <c r="D41" s="125"/>
      <c r="E41" s="125"/>
      <c r="F41" s="125"/>
      <c r="G41" s="125"/>
      <c r="H41" s="125"/>
      <c r="I41" s="125"/>
      <c r="J41" s="125"/>
      <c r="K41" s="125"/>
      <c r="L41" s="125"/>
      <c r="M41" s="125"/>
    </row>
    <row r="42" spans="2:13" x14ac:dyDescent="0.3">
      <c r="B42" s="125"/>
      <c r="C42" s="125"/>
      <c r="D42" s="125"/>
      <c r="E42" s="125"/>
      <c r="F42" s="125"/>
      <c r="G42" s="125"/>
      <c r="H42" s="125"/>
      <c r="I42" s="125"/>
      <c r="J42" s="125"/>
      <c r="K42" s="125"/>
      <c r="L42" s="125"/>
      <c r="M42" s="125"/>
    </row>
    <row r="43" spans="2:13" x14ac:dyDescent="0.3">
      <c r="B43" s="125"/>
      <c r="C43" s="125"/>
      <c r="D43" s="125"/>
      <c r="E43" s="125"/>
      <c r="F43" s="125"/>
      <c r="G43" s="125"/>
      <c r="H43" s="125"/>
      <c r="I43" s="125"/>
      <c r="J43" s="125"/>
      <c r="K43" s="125"/>
      <c r="L43" s="125"/>
      <c r="M43" s="125"/>
    </row>
    <row r="44" spans="2:13" x14ac:dyDescent="0.3">
      <c r="B44" s="125"/>
      <c r="C44" s="125"/>
      <c r="D44" s="125"/>
      <c r="E44" s="125"/>
      <c r="F44" s="125"/>
      <c r="G44" s="125"/>
      <c r="H44" s="125"/>
      <c r="I44" s="125"/>
      <c r="J44" s="125"/>
      <c r="K44" s="125"/>
      <c r="L44" s="125"/>
      <c r="M44" s="125"/>
    </row>
    <row r="45" spans="2:13" x14ac:dyDescent="0.3">
      <c r="B45" s="125"/>
      <c r="C45" s="125"/>
      <c r="D45" s="125"/>
      <c r="E45" s="125"/>
      <c r="F45" s="125"/>
      <c r="G45" s="125"/>
      <c r="H45" s="125"/>
      <c r="I45" s="125"/>
      <c r="J45" s="125"/>
      <c r="K45" s="125"/>
      <c r="L45" s="125"/>
      <c r="M45" s="125"/>
    </row>
  </sheetData>
  <sheetProtection algorithmName="SHA-512" hashValue="SvzbARFyqkVcm4QeNG743tzYs1WG0EPBBvTOw7Wu5u16hV3GDckkHa4R8XNO+UzLGewqd8e3Zey2HP6zmVrB9A==" saltValue="hskEcnTkU2tuSfyOVA6LzQ==" spinCount="100000" sheet="1" objects="1" scenarios="1"/>
  <mergeCells count="1">
    <mergeCell ref="B2:Q2"/>
  </mergeCells>
  <pageMargins left="0.7" right="0.7" top="0.75" bottom="0.75" header="0.3" footer="0.3"/>
  <pageSetup orientation="portrait" r:id="rId1"/>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2F0DA-ED1D-457C-812F-31363FBF5F17}">
  <sheetPr>
    <tabColor theme="2" tint="-0.89999084444715716"/>
    <pageSetUpPr fitToPage="1"/>
  </sheetPr>
  <dimension ref="A1:BJ103"/>
  <sheetViews>
    <sheetView showGridLines="0" showRowColHeaders="0" topLeftCell="A2" zoomScaleNormal="100" workbookViewId="0">
      <selection activeCell="E16" sqref="E16"/>
    </sheetView>
  </sheetViews>
  <sheetFormatPr defaultColWidth="9.109375" defaultRowHeight="14.4" x14ac:dyDescent="0.3"/>
  <cols>
    <col min="1" max="2" width="9.109375" style="248"/>
    <col min="3" max="3" width="9.109375" style="116"/>
    <col min="4" max="4" width="34.6640625" style="116" customWidth="1"/>
    <col min="5" max="5" width="16" style="116" customWidth="1"/>
    <col min="6" max="6" width="9.109375" style="169"/>
    <col min="7" max="8" width="9.109375" style="116"/>
    <col min="9" max="9" width="39.6640625" style="169" bestFit="1" customWidth="1"/>
    <col min="10" max="62" width="9.109375" style="248"/>
    <col min="63" max="16384" width="9.109375" style="116"/>
  </cols>
  <sheetData>
    <row r="1" spans="1:62" s="248" customFormat="1" ht="15" thickBot="1" x14ac:dyDescent="0.35">
      <c r="A1" s="247"/>
      <c r="F1" s="164"/>
      <c r="I1" s="164"/>
      <c r="J1" s="247"/>
      <c r="K1" s="247"/>
      <c r="L1" s="247"/>
      <c r="M1" s="247"/>
      <c r="N1" s="247"/>
      <c r="O1" s="247"/>
      <c r="P1" s="247"/>
      <c r="Q1" s="247"/>
      <c r="R1" s="247"/>
      <c r="S1" s="247"/>
      <c r="T1" s="247"/>
      <c r="U1" s="247"/>
      <c r="V1" s="247"/>
      <c r="W1" s="247"/>
    </row>
    <row r="2" spans="1:62" ht="23.25" customHeight="1" x14ac:dyDescent="0.3">
      <c r="A2" s="247"/>
      <c r="C2" s="1869" t="s">
        <v>601</v>
      </c>
      <c r="D2" s="1870"/>
      <c r="E2" s="1870"/>
      <c r="F2" s="1870"/>
      <c r="G2" s="1870"/>
      <c r="H2" s="1870"/>
      <c r="I2" s="1870"/>
      <c r="J2" s="1871"/>
      <c r="K2" s="247"/>
      <c r="L2" s="247"/>
      <c r="M2" s="247"/>
      <c r="N2" s="247"/>
      <c r="O2" s="247"/>
      <c r="P2" s="247"/>
      <c r="Q2" s="247"/>
      <c r="R2" s="247"/>
      <c r="S2" s="247"/>
      <c r="T2" s="247"/>
      <c r="U2" s="247"/>
      <c r="V2" s="247"/>
      <c r="W2" s="247"/>
    </row>
    <row r="3" spans="1:62" ht="15" customHeight="1" x14ac:dyDescent="0.3">
      <c r="A3" s="247"/>
      <c r="C3" s="1872"/>
      <c r="D3" s="1873"/>
      <c r="E3" s="1873"/>
      <c r="F3" s="1873"/>
      <c r="G3" s="1873"/>
      <c r="H3" s="1873"/>
      <c r="I3" s="1873"/>
      <c r="J3" s="1874"/>
      <c r="K3" s="247"/>
      <c r="L3" s="247"/>
      <c r="M3" s="247"/>
      <c r="N3" s="247"/>
      <c r="O3" s="247"/>
      <c r="P3" s="247"/>
      <c r="Q3" s="247"/>
      <c r="R3" s="247"/>
      <c r="S3" s="247"/>
      <c r="T3" s="247"/>
      <c r="U3" s="247"/>
      <c r="V3" s="247"/>
      <c r="W3" s="247"/>
    </row>
    <row r="4" spans="1:62" ht="15" customHeight="1" x14ac:dyDescent="0.3">
      <c r="A4" s="247"/>
      <c r="C4" s="428"/>
      <c r="D4" s="426"/>
      <c r="E4" s="426"/>
      <c r="F4" s="426"/>
      <c r="G4" s="426"/>
      <c r="H4" s="426"/>
      <c r="I4" s="426"/>
      <c r="J4" s="427"/>
      <c r="K4" s="247"/>
      <c r="L4" s="247"/>
      <c r="M4" s="247"/>
      <c r="N4" s="247"/>
      <c r="O4" s="247"/>
      <c r="P4" s="247"/>
      <c r="Q4" s="247"/>
      <c r="R4" s="247"/>
      <c r="S4" s="247"/>
      <c r="T4" s="247"/>
      <c r="U4" s="247"/>
      <c r="V4" s="247"/>
      <c r="W4" s="247"/>
    </row>
    <row r="5" spans="1:62" ht="15" customHeight="1" x14ac:dyDescent="0.3">
      <c r="A5" s="247"/>
      <c r="C5" s="1876" t="s">
        <v>755</v>
      </c>
      <c r="D5" s="1877"/>
      <c r="E5" s="1878">
        <f>'Department Information'!E3</f>
        <v>0</v>
      </c>
      <c r="F5" s="1878"/>
      <c r="G5" s="1878"/>
      <c r="H5" s="1878"/>
      <c r="I5" s="423"/>
      <c r="J5" s="419"/>
      <c r="K5" s="247"/>
      <c r="L5" s="247"/>
      <c r="M5" s="247"/>
      <c r="N5" s="247"/>
      <c r="O5" s="247"/>
      <c r="P5" s="247"/>
      <c r="Q5" s="247"/>
      <c r="R5" s="247"/>
      <c r="S5" s="247"/>
      <c r="T5" s="247"/>
      <c r="U5" s="247"/>
      <c r="V5" s="247"/>
      <c r="W5" s="247"/>
    </row>
    <row r="6" spans="1:62" x14ac:dyDescent="0.3">
      <c r="A6" s="247"/>
      <c r="C6" s="1865" t="s">
        <v>742</v>
      </c>
      <c r="D6" s="1875"/>
      <c r="E6" s="1499"/>
      <c r="F6" s="1500"/>
      <c r="G6" s="1500"/>
      <c r="H6" s="1501"/>
      <c r="I6" s="170"/>
      <c r="J6" s="433"/>
      <c r="K6" s="247"/>
      <c r="L6" s="247"/>
      <c r="M6" s="247"/>
      <c r="N6" s="247"/>
      <c r="O6" s="247"/>
      <c r="P6" s="247"/>
      <c r="Q6" s="247"/>
      <c r="R6" s="247"/>
      <c r="S6" s="247"/>
      <c r="T6" s="247"/>
      <c r="U6" s="247"/>
      <c r="V6" s="247"/>
      <c r="W6" s="247"/>
    </row>
    <row r="7" spans="1:62" x14ac:dyDescent="0.3">
      <c r="A7" s="247"/>
      <c r="C7" s="1865" t="s">
        <v>743</v>
      </c>
      <c r="D7" s="1875"/>
      <c r="E7" s="1193"/>
      <c r="F7" s="1193"/>
      <c r="G7" s="1193"/>
      <c r="H7" s="1193"/>
      <c r="I7" s="170"/>
      <c r="J7" s="433"/>
      <c r="K7" s="247"/>
      <c r="L7" s="247"/>
      <c r="M7" s="247"/>
      <c r="N7" s="247"/>
      <c r="O7" s="247"/>
      <c r="P7" s="247"/>
      <c r="Q7" s="247"/>
      <c r="R7" s="247"/>
      <c r="S7" s="247"/>
      <c r="T7" s="247"/>
      <c r="U7" s="247"/>
      <c r="V7" s="247"/>
      <c r="W7" s="247"/>
    </row>
    <row r="8" spans="1:62" x14ac:dyDescent="0.3">
      <c r="A8" s="247"/>
      <c r="C8" s="1865" t="s">
        <v>744</v>
      </c>
      <c r="D8" s="1875"/>
      <c r="E8" s="410"/>
      <c r="F8" s="425" t="s">
        <v>602</v>
      </c>
      <c r="H8" s="1857"/>
      <c r="I8" s="1857"/>
      <c r="J8" s="1858"/>
      <c r="K8" s="247"/>
      <c r="L8" s="247"/>
      <c r="M8" s="247"/>
      <c r="N8" s="247"/>
      <c r="O8" s="247"/>
      <c r="P8" s="247"/>
      <c r="Q8" s="247"/>
      <c r="R8" s="247"/>
      <c r="S8" s="247"/>
      <c r="T8" s="247"/>
      <c r="U8" s="247"/>
      <c r="V8" s="247"/>
      <c r="W8" s="247"/>
    </row>
    <row r="9" spans="1:62" x14ac:dyDescent="0.3">
      <c r="A9" s="247"/>
      <c r="C9" s="1865" t="s">
        <v>745</v>
      </c>
      <c r="D9" s="1866"/>
      <c r="E9" s="241"/>
      <c r="F9" s="424"/>
      <c r="H9" s="170"/>
      <c r="I9" s="170"/>
      <c r="J9" s="433"/>
      <c r="K9" s="247"/>
      <c r="L9" s="247"/>
      <c r="M9" s="247"/>
      <c r="N9" s="247"/>
      <c r="O9" s="247"/>
      <c r="P9" s="247"/>
      <c r="Q9" s="247"/>
      <c r="R9" s="247"/>
      <c r="S9" s="247"/>
      <c r="T9" s="247"/>
      <c r="U9" s="247"/>
      <c r="V9" s="247"/>
      <c r="W9" s="247"/>
    </row>
    <row r="10" spans="1:62" x14ac:dyDescent="0.3">
      <c r="A10" s="247"/>
      <c r="C10" s="1867" t="s">
        <v>757</v>
      </c>
      <c r="D10" s="1868"/>
      <c r="E10" s="241"/>
      <c r="F10" s="1857"/>
      <c r="G10" s="1857"/>
      <c r="H10" s="1857"/>
      <c r="I10" s="1857"/>
      <c r="J10" s="1858"/>
      <c r="K10" s="247"/>
      <c r="L10" s="247"/>
      <c r="M10" s="247"/>
      <c r="N10" s="247"/>
      <c r="O10" s="247"/>
      <c r="P10" s="247"/>
      <c r="Q10" s="247"/>
      <c r="R10" s="247"/>
      <c r="S10" s="247"/>
      <c r="T10" s="247"/>
      <c r="U10" s="247"/>
      <c r="V10" s="247"/>
      <c r="W10" s="247"/>
    </row>
    <row r="11" spans="1:62" x14ac:dyDescent="0.3">
      <c r="A11" s="247"/>
      <c r="C11" s="1867" t="s">
        <v>746</v>
      </c>
      <c r="D11" s="1868"/>
      <c r="E11" s="241"/>
      <c r="F11" s="1857"/>
      <c r="G11" s="1857"/>
      <c r="H11" s="1857"/>
      <c r="I11" s="1857"/>
      <c r="J11" s="1858"/>
      <c r="K11" s="247"/>
      <c r="L11" s="247"/>
      <c r="M11" s="247"/>
      <c r="N11" s="247"/>
      <c r="O11" s="247"/>
      <c r="P11" s="247"/>
      <c r="Q11" s="247"/>
      <c r="R11" s="247"/>
      <c r="S11" s="247"/>
      <c r="T11" s="247"/>
      <c r="U11" s="247"/>
      <c r="V11" s="247"/>
      <c r="W11" s="247"/>
    </row>
    <row r="12" spans="1:62" x14ac:dyDescent="0.3">
      <c r="A12" s="247"/>
      <c r="C12" s="174"/>
      <c r="D12" s="424"/>
      <c r="E12" s="424"/>
      <c r="F12" s="424"/>
      <c r="G12" s="424"/>
      <c r="H12" s="170"/>
      <c r="I12" s="1857"/>
      <c r="J12" s="1858"/>
      <c r="K12" s="247"/>
      <c r="L12" s="247"/>
      <c r="M12" s="247"/>
      <c r="N12" s="247"/>
      <c r="O12" s="247"/>
      <c r="P12" s="247"/>
      <c r="Q12" s="247"/>
      <c r="R12" s="247"/>
      <c r="S12" s="247"/>
      <c r="T12" s="247"/>
      <c r="U12" s="247"/>
      <c r="V12" s="247"/>
      <c r="W12" s="247"/>
    </row>
    <row r="13" spans="1:62" ht="18.600000000000001" thickBot="1" x14ac:dyDescent="0.35">
      <c r="A13" s="247"/>
      <c r="C13" s="1859" t="s">
        <v>603</v>
      </c>
      <c r="D13" s="1860"/>
      <c r="E13" s="1860"/>
      <c r="F13" s="1860"/>
      <c r="G13" s="1860"/>
      <c r="H13" s="1860"/>
      <c r="I13" s="1860"/>
      <c r="J13" s="1861"/>
      <c r="K13" s="247"/>
      <c r="L13" s="247"/>
      <c r="M13" s="247"/>
      <c r="N13" s="247"/>
      <c r="O13" s="247"/>
      <c r="P13" s="247"/>
      <c r="Q13" s="247"/>
      <c r="R13" s="247"/>
      <c r="S13"/>
      <c r="T13" s="247"/>
      <c r="U13" s="247"/>
      <c r="V13" s="247"/>
      <c r="W13" s="247"/>
    </row>
    <row r="14" spans="1:62" s="181" customFormat="1" ht="58.2" thickBot="1" x14ac:dyDescent="0.35">
      <c r="A14" s="249"/>
      <c r="B14" s="250"/>
      <c r="C14" s="420" t="s">
        <v>109</v>
      </c>
      <c r="D14" s="421" t="s">
        <v>747</v>
      </c>
      <c r="E14" s="421" t="s">
        <v>756</v>
      </c>
      <c r="F14" s="422" t="s">
        <v>604</v>
      </c>
      <c r="G14" s="421" t="s">
        <v>605</v>
      </c>
      <c r="H14" s="422" t="s">
        <v>606</v>
      </c>
      <c r="I14" s="421" t="s">
        <v>607</v>
      </c>
      <c r="J14" s="421" t="s">
        <v>748</v>
      </c>
      <c r="K14" s="249"/>
      <c r="L14" s="249"/>
      <c r="M14" s="249"/>
      <c r="N14" s="249"/>
      <c r="O14" s="249"/>
      <c r="P14" s="249"/>
      <c r="Q14" s="249"/>
      <c r="R14" s="249"/>
      <c r="S14" s="415"/>
      <c r="T14" s="249"/>
      <c r="U14" s="249"/>
      <c r="V14" s="249"/>
      <c r="W14" s="249"/>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0"/>
    </row>
    <row r="15" spans="1:62" x14ac:dyDescent="0.3">
      <c r="A15" s="247"/>
      <c r="C15" s="429"/>
      <c r="D15" s="413"/>
      <c r="E15" s="413"/>
      <c r="F15" s="413"/>
      <c r="G15" s="413"/>
      <c r="H15" s="413"/>
      <c r="I15" s="430"/>
      <c r="J15" s="418"/>
      <c r="K15" s="247"/>
      <c r="L15" s="247"/>
      <c r="M15" s="247"/>
      <c r="N15" s="247"/>
      <c r="O15" s="247"/>
      <c r="P15" s="247"/>
      <c r="Q15" s="247"/>
      <c r="R15" s="247"/>
      <c r="S15"/>
      <c r="T15" s="247"/>
      <c r="U15" s="247"/>
      <c r="V15" s="247"/>
      <c r="W15" s="247"/>
    </row>
    <row r="16" spans="1:62" x14ac:dyDescent="0.3">
      <c r="A16" s="247"/>
      <c r="C16" s="409"/>
      <c r="D16" s="407"/>
      <c r="E16" s="407"/>
      <c r="F16" s="407"/>
      <c r="G16" s="408"/>
      <c r="H16" s="407"/>
      <c r="I16" s="414"/>
      <c r="J16" s="416"/>
      <c r="K16" s="247"/>
      <c r="L16" s="247"/>
      <c r="M16" s="247"/>
      <c r="N16" s="247"/>
      <c r="O16" s="247"/>
      <c r="P16" s="247"/>
      <c r="Q16" s="247"/>
      <c r="R16" s="247"/>
      <c r="S16"/>
      <c r="T16" s="247"/>
      <c r="U16" s="247"/>
      <c r="V16" s="247"/>
      <c r="W16" s="247"/>
    </row>
    <row r="17" spans="1:23" x14ac:dyDescent="0.3">
      <c r="A17" s="247"/>
      <c r="C17" s="409"/>
      <c r="D17" s="407"/>
      <c r="E17" s="407"/>
      <c r="F17" s="407"/>
      <c r="G17" s="408"/>
      <c r="H17" s="407"/>
      <c r="I17" s="414"/>
      <c r="J17" s="416"/>
      <c r="K17" s="247"/>
      <c r="L17" s="247"/>
      <c r="M17" s="247"/>
      <c r="N17" s="247"/>
      <c r="O17" s="247"/>
      <c r="P17" s="247"/>
      <c r="Q17" s="247"/>
      <c r="R17" s="247"/>
      <c r="S17"/>
      <c r="T17" s="247"/>
      <c r="U17" s="247"/>
      <c r="V17" s="247"/>
      <c r="W17" s="247"/>
    </row>
    <row r="18" spans="1:23" x14ac:dyDescent="0.3">
      <c r="A18" s="247"/>
      <c r="C18" s="409"/>
      <c r="D18" s="407"/>
      <c r="E18" s="407"/>
      <c r="F18" s="407"/>
      <c r="G18" s="408"/>
      <c r="H18" s="407"/>
      <c r="I18" s="414"/>
      <c r="J18" s="416"/>
      <c r="K18" s="247"/>
      <c r="L18" s="247"/>
      <c r="M18" s="247"/>
      <c r="N18" s="247"/>
      <c r="O18" s="247"/>
      <c r="P18" s="247"/>
      <c r="Q18" s="247"/>
      <c r="R18" s="247"/>
      <c r="S18"/>
      <c r="T18" s="247"/>
      <c r="U18" s="247"/>
      <c r="V18" s="247"/>
      <c r="W18" s="247"/>
    </row>
    <row r="19" spans="1:23" s="248" customFormat="1" ht="15" thickBot="1" x14ac:dyDescent="0.35">
      <c r="A19" s="247"/>
      <c r="C19" s="411"/>
      <c r="D19" s="412"/>
      <c r="E19" s="412"/>
      <c r="F19" s="412"/>
      <c r="G19" s="431"/>
      <c r="H19" s="412"/>
      <c r="I19" s="432"/>
      <c r="J19" s="417"/>
      <c r="K19" s="247"/>
      <c r="L19" s="247"/>
      <c r="M19" s="247"/>
      <c r="N19" s="247"/>
      <c r="O19" s="247"/>
      <c r="P19" s="247"/>
      <c r="Q19" s="247"/>
      <c r="R19" s="247"/>
      <c r="S19"/>
      <c r="T19" s="247"/>
      <c r="U19" s="247"/>
      <c r="V19" s="247"/>
      <c r="W19" s="247"/>
    </row>
    <row r="20" spans="1:23" s="248" customFormat="1" ht="27" customHeight="1" thickBot="1" x14ac:dyDescent="0.35">
      <c r="A20" s="247"/>
      <c r="C20" s="1862" t="s">
        <v>608</v>
      </c>
      <c r="D20" s="1863"/>
      <c r="E20" s="1863"/>
      <c r="F20" s="1863"/>
      <c r="G20" s="1863"/>
      <c r="H20" s="1863"/>
      <c r="I20" s="1863"/>
      <c r="J20" s="1864"/>
      <c r="K20" s="247"/>
      <c r="L20" s="247"/>
      <c r="M20" s="247"/>
      <c r="N20" s="247"/>
      <c r="O20" s="247"/>
      <c r="P20" s="247"/>
      <c r="Q20" s="247"/>
      <c r="R20" s="247"/>
      <c r="S20"/>
      <c r="T20" s="247"/>
      <c r="U20" s="247"/>
      <c r="V20" s="247"/>
      <c r="W20" s="247"/>
    </row>
    <row r="21" spans="1:23" s="248" customFormat="1" x14ac:dyDescent="0.3">
      <c r="F21" s="164"/>
      <c r="I21" s="164"/>
    </row>
    <row r="22" spans="1:23" s="248" customFormat="1" x14ac:dyDescent="0.3">
      <c r="F22" s="164"/>
      <c r="I22" s="164"/>
    </row>
    <row r="23" spans="1:23" s="248" customFormat="1" x14ac:dyDescent="0.3">
      <c r="F23" s="164"/>
      <c r="I23" s="164"/>
    </row>
    <row r="24" spans="1:23" s="248" customFormat="1" x14ac:dyDescent="0.3">
      <c r="F24" s="164"/>
      <c r="I24" s="164"/>
    </row>
    <row r="25" spans="1:23" s="248" customFormat="1" x14ac:dyDescent="0.3">
      <c r="F25" s="164"/>
      <c r="I25" s="164"/>
    </row>
    <row r="26" spans="1:23" s="248" customFormat="1" x14ac:dyDescent="0.3">
      <c r="F26" s="164"/>
      <c r="I26" s="164"/>
    </row>
    <row r="27" spans="1:23" s="248" customFormat="1" x14ac:dyDescent="0.3">
      <c r="F27" s="164"/>
      <c r="I27" s="164"/>
    </row>
    <row r="28" spans="1:23" s="248" customFormat="1" x14ac:dyDescent="0.3">
      <c r="F28" s="164"/>
      <c r="I28" s="164"/>
    </row>
    <row r="29" spans="1:23" s="248" customFormat="1" x14ac:dyDescent="0.3">
      <c r="F29" s="164"/>
      <c r="I29" s="164"/>
    </row>
    <row r="30" spans="1:23" s="248" customFormat="1" x14ac:dyDescent="0.3">
      <c r="F30" s="164"/>
      <c r="I30" s="164"/>
    </row>
    <row r="31" spans="1:23" s="248" customFormat="1" x14ac:dyDescent="0.3">
      <c r="F31" s="164"/>
      <c r="I31" s="164"/>
    </row>
    <row r="32" spans="1:23" s="248" customFormat="1" x14ac:dyDescent="0.3">
      <c r="F32" s="164"/>
      <c r="I32" s="164"/>
    </row>
    <row r="33" spans="6:9" s="248" customFormat="1" x14ac:dyDescent="0.3">
      <c r="F33" s="164"/>
      <c r="I33" s="164"/>
    </row>
    <row r="34" spans="6:9" s="248" customFormat="1" x14ac:dyDescent="0.3">
      <c r="F34" s="164"/>
      <c r="I34" s="164"/>
    </row>
    <row r="35" spans="6:9" s="248" customFormat="1" x14ac:dyDescent="0.3">
      <c r="F35" s="164"/>
      <c r="I35" s="164"/>
    </row>
    <row r="36" spans="6:9" s="248" customFormat="1" x14ac:dyDescent="0.3">
      <c r="F36" s="164"/>
      <c r="I36" s="164"/>
    </row>
    <row r="37" spans="6:9" s="248" customFormat="1" x14ac:dyDescent="0.3">
      <c r="F37" s="164"/>
      <c r="I37" s="164"/>
    </row>
    <row r="38" spans="6:9" s="248" customFormat="1" x14ac:dyDescent="0.3">
      <c r="F38" s="164"/>
      <c r="I38" s="164"/>
    </row>
    <row r="39" spans="6:9" s="248" customFormat="1" x14ac:dyDescent="0.3">
      <c r="F39" s="164"/>
      <c r="I39" s="164"/>
    </row>
    <row r="40" spans="6:9" s="248" customFormat="1" x14ac:dyDescent="0.3">
      <c r="F40" s="164"/>
      <c r="I40" s="164"/>
    </row>
    <row r="41" spans="6:9" s="248" customFormat="1" x14ac:dyDescent="0.3">
      <c r="F41" s="164"/>
      <c r="I41" s="164"/>
    </row>
    <row r="42" spans="6:9" s="248" customFormat="1" x14ac:dyDescent="0.3">
      <c r="F42" s="164"/>
      <c r="I42" s="164"/>
    </row>
    <row r="43" spans="6:9" s="248" customFormat="1" x14ac:dyDescent="0.3">
      <c r="F43" s="164"/>
      <c r="I43" s="164"/>
    </row>
    <row r="44" spans="6:9" s="248" customFormat="1" x14ac:dyDescent="0.3">
      <c r="F44" s="164"/>
      <c r="I44" s="164"/>
    </row>
    <row r="45" spans="6:9" s="248" customFormat="1" x14ac:dyDescent="0.3">
      <c r="F45" s="164"/>
      <c r="I45" s="164"/>
    </row>
    <row r="46" spans="6:9" s="248" customFormat="1" x14ac:dyDescent="0.3">
      <c r="F46" s="164"/>
      <c r="I46" s="164"/>
    </row>
    <row r="47" spans="6:9" s="248" customFormat="1" x14ac:dyDescent="0.3">
      <c r="F47" s="164"/>
      <c r="I47" s="164"/>
    </row>
    <row r="48" spans="6:9" s="248" customFormat="1" x14ac:dyDescent="0.3">
      <c r="F48" s="164"/>
      <c r="I48" s="164"/>
    </row>
    <row r="49" spans="6:9" s="248" customFormat="1" x14ac:dyDescent="0.3">
      <c r="F49" s="164"/>
      <c r="I49" s="164"/>
    </row>
    <row r="50" spans="6:9" s="248" customFormat="1" x14ac:dyDescent="0.3">
      <c r="F50" s="164"/>
      <c r="I50" s="164"/>
    </row>
    <row r="51" spans="6:9" s="248" customFormat="1" x14ac:dyDescent="0.3">
      <c r="F51" s="164"/>
      <c r="I51" s="164"/>
    </row>
    <row r="52" spans="6:9" s="248" customFormat="1" x14ac:dyDescent="0.3">
      <c r="F52" s="164"/>
      <c r="I52" s="164"/>
    </row>
    <row r="53" spans="6:9" s="248" customFormat="1" x14ac:dyDescent="0.3">
      <c r="F53" s="164"/>
      <c r="I53" s="164"/>
    </row>
    <row r="54" spans="6:9" s="248" customFormat="1" x14ac:dyDescent="0.3">
      <c r="F54" s="164"/>
      <c r="I54" s="164"/>
    </row>
    <row r="55" spans="6:9" s="248" customFormat="1" x14ac:dyDescent="0.3">
      <c r="F55" s="164"/>
      <c r="I55" s="164"/>
    </row>
    <row r="56" spans="6:9" s="248" customFormat="1" x14ac:dyDescent="0.3">
      <c r="F56" s="164"/>
      <c r="I56" s="164"/>
    </row>
    <row r="57" spans="6:9" s="248" customFormat="1" x14ac:dyDescent="0.3">
      <c r="F57" s="164"/>
      <c r="I57" s="164"/>
    </row>
    <row r="58" spans="6:9" s="248" customFormat="1" x14ac:dyDescent="0.3">
      <c r="F58" s="164"/>
      <c r="I58" s="164"/>
    </row>
    <row r="59" spans="6:9" s="248" customFormat="1" x14ac:dyDescent="0.3">
      <c r="F59" s="164"/>
      <c r="I59" s="164"/>
    </row>
    <row r="60" spans="6:9" s="248" customFormat="1" x14ac:dyDescent="0.3">
      <c r="F60" s="164"/>
      <c r="I60" s="164"/>
    </row>
    <row r="61" spans="6:9" s="248" customFormat="1" x14ac:dyDescent="0.3">
      <c r="F61" s="164"/>
      <c r="I61" s="164"/>
    </row>
    <row r="62" spans="6:9" s="248" customFormat="1" x14ac:dyDescent="0.3">
      <c r="F62" s="164"/>
      <c r="I62" s="164"/>
    </row>
    <row r="63" spans="6:9" s="248" customFormat="1" x14ac:dyDescent="0.3">
      <c r="F63" s="164"/>
      <c r="I63" s="164"/>
    </row>
    <row r="64" spans="6:9" s="248" customFormat="1" x14ac:dyDescent="0.3">
      <c r="F64" s="164"/>
      <c r="I64" s="164"/>
    </row>
    <row r="65" spans="6:9" s="248" customFormat="1" x14ac:dyDescent="0.3">
      <c r="F65" s="164"/>
      <c r="I65" s="164"/>
    </row>
    <row r="66" spans="6:9" s="248" customFormat="1" x14ac:dyDescent="0.3">
      <c r="F66" s="164"/>
      <c r="I66" s="164"/>
    </row>
    <row r="67" spans="6:9" s="248" customFormat="1" x14ac:dyDescent="0.3">
      <c r="F67" s="164"/>
      <c r="I67" s="164"/>
    </row>
    <row r="68" spans="6:9" s="248" customFormat="1" x14ac:dyDescent="0.3">
      <c r="F68" s="164"/>
      <c r="I68" s="164"/>
    </row>
    <row r="69" spans="6:9" s="248" customFormat="1" x14ac:dyDescent="0.3">
      <c r="F69" s="164"/>
      <c r="I69" s="164"/>
    </row>
    <row r="70" spans="6:9" s="248" customFormat="1" x14ac:dyDescent="0.3">
      <c r="F70" s="164"/>
      <c r="I70" s="164"/>
    </row>
    <row r="71" spans="6:9" s="248" customFormat="1" x14ac:dyDescent="0.3">
      <c r="F71" s="164"/>
      <c r="I71" s="164"/>
    </row>
    <row r="72" spans="6:9" s="248" customFormat="1" x14ac:dyDescent="0.3">
      <c r="F72" s="164"/>
      <c r="I72" s="164"/>
    </row>
    <row r="73" spans="6:9" s="248" customFormat="1" x14ac:dyDescent="0.3">
      <c r="F73" s="164"/>
      <c r="I73" s="164"/>
    </row>
    <row r="74" spans="6:9" s="248" customFormat="1" x14ac:dyDescent="0.3">
      <c r="F74" s="164"/>
      <c r="I74" s="164"/>
    </row>
    <row r="75" spans="6:9" s="248" customFormat="1" x14ac:dyDescent="0.3">
      <c r="F75" s="164"/>
      <c r="I75" s="164"/>
    </row>
    <row r="76" spans="6:9" s="248" customFormat="1" x14ac:dyDescent="0.3">
      <c r="F76" s="164"/>
      <c r="I76" s="164"/>
    </row>
    <row r="77" spans="6:9" s="248" customFormat="1" x14ac:dyDescent="0.3">
      <c r="F77" s="164"/>
      <c r="I77" s="164"/>
    </row>
    <row r="78" spans="6:9" s="248" customFormat="1" x14ac:dyDescent="0.3">
      <c r="F78" s="164"/>
      <c r="I78" s="164"/>
    </row>
    <row r="79" spans="6:9" s="248" customFormat="1" x14ac:dyDescent="0.3">
      <c r="F79" s="164"/>
      <c r="I79" s="164"/>
    </row>
    <row r="80" spans="6:9" s="248" customFormat="1" x14ac:dyDescent="0.3">
      <c r="F80" s="164"/>
      <c r="I80" s="164"/>
    </row>
    <row r="81" spans="6:9" s="248" customFormat="1" x14ac:dyDescent="0.3">
      <c r="F81" s="164"/>
      <c r="I81" s="164"/>
    </row>
    <row r="82" spans="6:9" s="248" customFormat="1" x14ac:dyDescent="0.3">
      <c r="F82" s="164"/>
      <c r="I82" s="164"/>
    </row>
    <row r="83" spans="6:9" s="248" customFormat="1" x14ac:dyDescent="0.3">
      <c r="F83" s="164"/>
      <c r="I83" s="164"/>
    </row>
    <row r="84" spans="6:9" s="248" customFormat="1" x14ac:dyDescent="0.3">
      <c r="F84" s="164"/>
      <c r="I84" s="164"/>
    </row>
    <row r="85" spans="6:9" s="248" customFormat="1" x14ac:dyDescent="0.3">
      <c r="F85" s="164"/>
      <c r="I85" s="164"/>
    </row>
    <row r="86" spans="6:9" s="248" customFormat="1" x14ac:dyDescent="0.3">
      <c r="F86" s="164"/>
      <c r="I86" s="164"/>
    </row>
    <row r="87" spans="6:9" s="248" customFormat="1" x14ac:dyDescent="0.3">
      <c r="F87" s="164"/>
      <c r="I87" s="164"/>
    </row>
    <row r="88" spans="6:9" s="248" customFormat="1" x14ac:dyDescent="0.3">
      <c r="F88" s="164"/>
      <c r="I88" s="164"/>
    </row>
    <row r="89" spans="6:9" s="248" customFormat="1" x14ac:dyDescent="0.3">
      <c r="F89" s="164"/>
      <c r="I89" s="164"/>
    </row>
    <row r="90" spans="6:9" s="248" customFormat="1" x14ac:dyDescent="0.3">
      <c r="F90" s="164"/>
      <c r="I90" s="164"/>
    </row>
    <row r="91" spans="6:9" s="248" customFormat="1" x14ac:dyDescent="0.3">
      <c r="F91" s="164"/>
      <c r="I91" s="164"/>
    </row>
    <row r="92" spans="6:9" s="248" customFormat="1" x14ac:dyDescent="0.3">
      <c r="F92" s="164"/>
      <c r="I92" s="164"/>
    </row>
    <row r="93" spans="6:9" s="248" customFormat="1" x14ac:dyDescent="0.3">
      <c r="F93" s="164"/>
      <c r="I93" s="164"/>
    </row>
    <row r="94" spans="6:9" s="248" customFormat="1" x14ac:dyDescent="0.3">
      <c r="F94" s="164"/>
      <c r="I94" s="164"/>
    </row>
    <row r="95" spans="6:9" s="248" customFormat="1" x14ac:dyDescent="0.3">
      <c r="F95" s="164"/>
      <c r="I95" s="164"/>
    </row>
    <row r="96" spans="6:9" s="248" customFormat="1" x14ac:dyDescent="0.3">
      <c r="F96" s="164"/>
      <c r="I96" s="164"/>
    </row>
    <row r="97" spans="1:62" s="248" customFormat="1" x14ac:dyDescent="0.3">
      <c r="F97" s="164"/>
      <c r="I97" s="164"/>
    </row>
    <row r="98" spans="1:62" s="248" customFormat="1" x14ac:dyDescent="0.3">
      <c r="F98" s="164"/>
      <c r="I98" s="164"/>
    </row>
    <row r="99" spans="1:62" s="248" customFormat="1" x14ac:dyDescent="0.3">
      <c r="F99" s="164"/>
      <c r="I99" s="164"/>
    </row>
    <row r="100" spans="1:62" s="248" customFormat="1" x14ac:dyDescent="0.3">
      <c r="F100" s="164"/>
      <c r="I100" s="164"/>
    </row>
    <row r="101" spans="1:62" s="248" customFormat="1" x14ac:dyDescent="0.3">
      <c r="F101" s="164"/>
      <c r="I101" s="164"/>
    </row>
    <row r="102" spans="1:62" customFormat="1" x14ac:dyDescent="0.3">
      <c r="A102" s="248"/>
      <c r="B102" s="248"/>
      <c r="F102" s="47"/>
      <c r="I102" s="47"/>
      <c r="J102" s="248"/>
      <c r="K102" s="248"/>
      <c r="L102" s="248"/>
      <c r="M102" s="248"/>
      <c r="N102" s="248"/>
      <c r="O102" s="248"/>
      <c r="P102" s="248"/>
      <c r="Q102" s="248"/>
      <c r="R102" s="248"/>
      <c r="S102" s="248"/>
      <c r="T102" s="248"/>
      <c r="U102" s="248"/>
      <c r="V102" s="248"/>
      <c r="W102" s="248"/>
      <c r="X102" s="248"/>
      <c r="Y102" s="248"/>
      <c r="Z102" s="248"/>
      <c r="AA102" s="248"/>
      <c r="AB102" s="248"/>
      <c r="AC102" s="248"/>
      <c r="AD102" s="248"/>
      <c r="AE102" s="248"/>
      <c r="AF102" s="248"/>
      <c r="AG102" s="248"/>
      <c r="AH102" s="248"/>
      <c r="AI102" s="248"/>
      <c r="AJ102" s="248"/>
      <c r="AK102" s="248"/>
      <c r="AL102" s="248"/>
      <c r="AM102" s="248"/>
      <c r="AN102" s="248"/>
      <c r="AO102" s="248"/>
      <c r="AP102" s="248"/>
      <c r="AQ102" s="248"/>
      <c r="AR102" s="248"/>
      <c r="AS102" s="248"/>
      <c r="AT102" s="248"/>
      <c r="AU102" s="248"/>
      <c r="AV102" s="248"/>
      <c r="AW102" s="248"/>
      <c r="AX102" s="248"/>
      <c r="AY102" s="248"/>
      <c r="AZ102" s="248"/>
      <c r="BA102" s="248"/>
      <c r="BB102" s="248"/>
      <c r="BC102" s="248"/>
      <c r="BD102" s="248"/>
      <c r="BE102" s="248"/>
      <c r="BF102" s="248"/>
      <c r="BG102" s="248"/>
      <c r="BH102" s="248"/>
      <c r="BI102" s="248"/>
      <c r="BJ102" s="248"/>
    </row>
    <row r="103" spans="1:62" customFormat="1" x14ac:dyDescent="0.3">
      <c r="A103" s="248"/>
      <c r="B103" s="248"/>
      <c r="F103" s="47"/>
      <c r="I103" s="47"/>
      <c r="J103" s="248"/>
      <c r="K103" s="248"/>
      <c r="L103" s="248"/>
      <c r="M103" s="248"/>
      <c r="N103" s="248"/>
      <c r="O103" s="248"/>
      <c r="P103" s="248"/>
      <c r="Q103" s="248"/>
      <c r="R103" s="248"/>
      <c r="S103" s="248"/>
      <c r="T103" s="248"/>
      <c r="U103" s="248"/>
      <c r="V103" s="248"/>
      <c r="W103" s="248"/>
      <c r="X103" s="248"/>
      <c r="Y103" s="248"/>
      <c r="Z103" s="248"/>
      <c r="AA103" s="248"/>
      <c r="AB103" s="248"/>
      <c r="AC103" s="248"/>
      <c r="AD103" s="248"/>
      <c r="AE103" s="248"/>
      <c r="AF103" s="248"/>
      <c r="AG103" s="248"/>
      <c r="AH103" s="248"/>
      <c r="AI103" s="248"/>
      <c r="AJ103" s="248"/>
      <c r="AK103" s="248"/>
      <c r="AL103" s="248"/>
      <c r="AM103" s="248"/>
      <c r="AN103" s="248"/>
      <c r="AO103" s="248"/>
      <c r="AP103" s="248"/>
      <c r="AQ103" s="248"/>
      <c r="AR103" s="248"/>
      <c r="AS103" s="248"/>
      <c r="AT103" s="248"/>
      <c r="AU103" s="248"/>
      <c r="AV103" s="248"/>
      <c r="AW103" s="248"/>
      <c r="AX103" s="248"/>
      <c r="AY103" s="248"/>
      <c r="AZ103" s="248"/>
      <c r="BA103" s="248"/>
      <c r="BB103" s="248"/>
      <c r="BC103" s="248"/>
      <c r="BD103" s="248"/>
      <c r="BE103" s="248"/>
      <c r="BF103" s="248"/>
      <c r="BG103" s="248"/>
      <c r="BH103" s="248"/>
      <c r="BI103" s="248"/>
      <c r="BJ103" s="248"/>
    </row>
  </sheetData>
  <sheetProtection algorithmName="SHA-512" hashValue="Ir4Ql8z27W6JGSAifqY9Kx7AN6nge7HIwfNTmfUlR9Du6hzJQXzwm//Xv5dFRGypdHzcI+PTqZ0e7el9f2Samg==" saltValue="tIBOusmhKNQKm4PZ127u3g==" spinCount="100000" sheet="1" objects="1" scenarios="1"/>
  <mergeCells count="19">
    <mergeCell ref="C2:J3"/>
    <mergeCell ref="C6:D6"/>
    <mergeCell ref="C7:D7"/>
    <mergeCell ref="C8:D8"/>
    <mergeCell ref="H8:J8"/>
    <mergeCell ref="C5:D5"/>
    <mergeCell ref="E5:H5"/>
    <mergeCell ref="I12:J12"/>
    <mergeCell ref="C13:J13"/>
    <mergeCell ref="C20:J20"/>
    <mergeCell ref="E6:H6"/>
    <mergeCell ref="E7:H7"/>
    <mergeCell ref="C9:D9"/>
    <mergeCell ref="C10:D10"/>
    <mergeCell ref="F10:G10"/>
    <mergeCell ref="H10:J10"/>
    <mergeCell ref="C11:D11"/>
    <mergeCell ref="F11:G11"/>
    <mergeCell ref="H11:J11"/>
  </mergeCells>
  <phoneticPr fontId="80" type="noConversion"/>
  <printOptions horizontalCentered="1" verticalCentered="1"/>
  <pageMargins left="0.25" right="0.25" top="0.75" bottom="0.75" header="0.3" footer="0.3"/>
  <pageSetup scale="98" fitToHeight="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0163377-42D9-462F-B242-24A135C25112}">
          <x14:formula1>
            <xm:f>Sheet2!$I$3:$I$7</xm:f>
          </x14:formula1>
          <xm:sqref>E9</xm:sqref>
        </x14:dataValidation>
        <x14:dataValidation type="list" allowBlank="1" showInputMessage="1" showErrorMessage="1" xr:uid="{F8814024-ACAF-4701-8704-57655411D8C5}">
          <x14:formula1>
            <xm:f>Sheet2!$H$3:$H$7</xm:f>
          </x14:formula1>
          <xm:sqref>G15:G19</xm:sqref>
        </x14:dataValidation>
        <x14:dataValidation type="list" allowBlank="1" showInputMessage="1" showErrorMessage="1" xr:uid="{EACD1527-5267-42AA-807C-30CB8910989E}">
          <x14:formula1>
            <xm:f>Sheet2!$B$2:$B$11</xm:f>
          </x14:formula1>
          <xm:sqref>I15:I19</xm:sqref>
        </x14:dataValidation>
      </x14:dataValidations>
    </ext>
  </extLst>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A9503C-B0D1-4D4F-A92C-FF20E7AD8D5D}">
  <sheetPr>
    <tabColor theme="2" tint="-0.89999084444715716"/>
    <pageSetUpPr fitToPage="1"/>
  </sheetPr>
  <dimension ref="A1:BJ103"/>
  <sheetViews>
    <sheetView showGridLines="0" showRowColHeaders="0" zoomScaleNormal="100" workbookViewId="0">
      <selection activeCell="C29" sqref="C28:C29"/>
    </sheetView>
  </sheetViews>
  <sheetFormatPr defaultColWidth="9.109375" defaultRowHeight="14.4" x14ac:dyDescent="0.3"/>
  <cols>
    <col min="1" max="2" width="9.109375" style="248"/>
    <col min="3" max="3" width="9.109375" style="116"/>
    <col min="4" max="4" width="34.6640625" style="116" customWidth="1"/>
    <col min="5" max="5" width="16" style="116" customWidth="1"/>
    <col min="6" max="6" width="9.109375" style="169"/>
    <col min="7" max="8" width="9.109375" style="116"/>
    <col min="9" max="9" width="39.6640625" style="169" bestFit="1" customWidth="1"/>
    <col min="10" max="62" width="9.109375" style="248"/>
    <col min="63" max="16384" width="9.109375" style="116"/>
  </cols>
  <sheetData>
    <row r="1" spans="1:62" s="248" customFormat="1" ht="15" thickBot="1" x14ac:dyDescent="0.35">
      <c r="A1" s="247"/>
      <c r="F1" s="164"/>
      <c r="I1" s="164"/>
      <c r="J1" s="247"/>
      <c r="K1" s="247"/>
      <c r="L1" s="247"/>
      <c r="M1" s="247"/>
      <c r="N1" s="247"/>
      <c r="O1" s="247"/>
      <c r="P1" s="247"/>
      <c r="Q1" s="247"/>
      <c r="R1" s="247"/>
      <c r="S1" s="247"/>
      <c r="T1" s="247"/>
      <c r="U1" s="247"/>
      <c r="V1" s="247"/>
      <c r="W1" s="247"/>
    </row>
    <row r="2" spans="1:62" ht="23.25" customHeight="1" x14ac:dyDescent="0.3">
      <c r="A2" s="247"/>
      <c r="C2" s="1869" t="s">
        <v>601</v>
      </c>
      <c r="D2" s="1870"/>
      <c r="E2" s="1870"/>
      <c r="F2" s="1870"/>
      <c r="G2" s="1870"/>
      <c r="H2" s="1870"/>
      <c r="I2" s="1870"/>
      <c r="J2" s="1871"/>
      <c r="K2" s="247"/>
      <c r="L2" s="247"/>
      <c r="M2" s="247"/>
      <c r="N2" s="247"/>
      <c r="O2" s="247"/>
      <c r="P2" s="247"/>
      <c r="Q2" s="247"/>
      <c r="R2" s="247"/>
      <c r="S2" s="247"/>
      <c r="T2" s="247"/>
      <c r="U2" s="247"/>
      <c r="V2" s="247"/>
      <c r="W2" s="247"/>
    </row>
    <row r="3" spans="1:62" ht="15" customHeight="1" x14ac:dyDescent="0.3">
      <c r="A3" s="247"/>
      <c r="C3" s="1872"/>
      <c r="D3" s="1873"/>
      <c r="E3" s="1873"/>
      <c r="F3" s="1873"/>
      <c r="G3" s="1873"/>
      <c r="H3" s="1873"/>
      <c r="I3" s="1873"/>
      <c r="J3" s="1874"/>
      <c r="K3" s="247"/>
      <c r="L3" s="247"/>
      <c r="M3" s="247"/>
      <c r="N3" s="247"/>
      <c r="O3" s="247"/>
      <c r="P3" s="247"/>
      <c r="Q3" s="247"/>
      <c r="R3" s="247"/>
      <c r="S3" s="247"/>
      <c r="T3" s="247"/>
      <c r="U3" s="247"/>
      <c r="V3" s="247"/>
      <c r="W3" s="247"/>
    </row>
    <row r="4" spans="1:62" ht="15" customHeight="1" x14ac:dyDescent="0.3">
      <c r="A4" s="247"/>
      <c r="C4" s="428"/>
      <c r="D4" s="426"/>
      <c r="E4" s="426"/>
      <c r="F4" s="426"/>
      <c r="G4" s="426"/>
      <c r="H4" s="426"/>
      <c r="I4" s="426"/>
      <c r="J4" s="427"/>
      <c r="K4" s="247"/>
      <c r="L4" s="247"/>
      <c r="M4" s="247"/>
      <c r="N4" s="247"/>
      <c r="O4" s="247"/>
      <c r="P4" s="247"/>
      <c r="Q4" s="247"/>
      <c r="R4" s="247"/>
      <c r="S4" s="247"/>
      <c r="T4" s="247"/>
      <c r="U4" s="247"/>
      <c r="V4" s="247"/>
      <c r="W4" s="247"/>
    </row>
    <row r="5" spans="1:62" ht="15" customHeight="1" x14ac:dyDescent="0.3">
      <c r="A5" s="247"/>
      <c r="C5" s="1876" t="s">
        <v>755</v>
      </c>
      <c r="D5" s="1877"/>
      <c r="E5" s="1878">
        <f>'Extended Hose Lay Form'!E5</f>
        <v>0</v>
      </c>
      <c r="F5" s="1878"/>
      <c r="G5" s="1878"/>
      <c r="H5" s="1878"/>
      <c r="I5" s="423"/>
      <c r="J5" s="419"/>
      <c r="K5" s="247"/>
      <c r="L5" s="247"/>
      <c r="M5" s="247"/>
      <c r="N5" s="247"/>
      <c r="O5" s="247"/>
      <c r="P5" s="247"/>
      <c r="Q5" s="247"/>
      <c r="R5" s="247"/>
      <c r="S5" s="247"/>
      <c r="T5" s="247"/>
      <c r="U5" s="247"/>
      <c r="V5" s="247"/>
      <c r="W5" s="247"/>
    </row>
    <row r="6" spans="1:62" x14ac:dyDescent="0.3">
      <c r="A6" s="247"/>
      <c r="C6" s="1865" t="s">
        <v>742</v>
      </c>
      <c r="D6" s="1875"/>
      <c r="E6" s="1499"/>
      <c r="F6" s="1500"/>
      <c r="G6" s="1500"/>
      <c r="H6" s="1501"/>
      <c r="I6" s="170"/>
      <c r="J6" s="433"/>
      <c r="K6" s="247"/>
      <c r="L6" s="247"/>
      <c r="M6" s="247"/>
      <c r="N6" s="247"/>
      <c r="O6" s="247"/>
      <c r="P6" s="247"/>
      <c r="Q6" s="247"/>
      <c r="R6" s="247"/>
      <c r="S6" s="247"/>
      <c r="T6" s="247"/>
      <c r="U6" s="247"/>
      <c r="V6" s="247"/>
      <c r="W6" s="247"/>
    </row>
    <row r="7" spans="1:62" x14ac:dyDescent="0.3">
      <c r="A7" s="247"/>
      <c r="C7" s="1865" t="s">
        <v>743</v>
      </c>
      <c r="D7" s="1875"/>
      <c r="E7" s="1193"/>
      <c r="F7" s="1193"/>
      <c r="G7" s="1193"/>
      <c r="H7" s="1193"/>
      <c r="I7" s="170"/>
      <c r="J7" s="433"/>
      <c r="K7" s="247"/>
      <c r="L7" s="247"/>
      <c r="M7" s="247"/>
      <c r="N7" s="247"/>
      <c r="O7" s="247"/>
      <c r="P7" s="247"/>
      <c r="Q7" s="247"/>
      <c r="R7" s="247"/>
      <c r="S7" s="247"/>
      <c r="T7" s="247"/>
      <c r="U7" s="247"/>
      <c r="V7" s="247"/>
      <c r="W7" s="247"/>
    </row>
    <row r="8" spans="1:62" x14ac:dyDescent="0.3">
      <c r="A8" s="247"/>
      <c r="C8" s="1865" t="s">
        <v>744</v>
      </c>
      <c r="D8" s="1875"/>
      <c r="E8" s="410"/>
      <c r="F8" s="425" t="s">
        <v>602</v>
      </c>
      <c r="H8" s="1857"/>
      <c r="I8" s="1857"/>
      <c r="J8" s="1858"/>
      <c r="K8" s="247"/>
      <c r="L8" s="247"/>
      <c r="M8" s="247"/>
      <c r="N8" s="247"/>
      <c r="O8" s="247"/>
      <c r="P8" s="247"/>
      <c r="Q8" s="247"/>
      <c r="R8" s="247"/>
      <c r="S8" s="247"/>
      <c r="T8" s="247"/>
      <c r="U8" s="247"/>
      <c r="V8" s="247"/>
      <c r="W8" s="247"/>
    </row>
    <row r="9" spans="1:62" x14ac:dyDescent="0.3">
      <c r="A9" s="247"/>
      <c r="C9" s="1865" t="s">
        <v>745</v>
      </c>
      <c r="D9" s="1866"/>
      <c r="E9" s="241"/>
      <c r="F9" s="424"/>
      <c r="H9" s="170"/>
      <c r="I9" s="170"/>
      <c r="J9" s="433"/>
      <c r="K9" s="247"/>
      <c r="L9" s="247"/>
      <c r="M9" s="247"/>
      <c r="N9" s="247"/>
      <c r="O9" s="247"/>
      <c r="P9" s="247"/>
      <c r="Q9" s="247"/>
      <c r="R9" s="247"/>
      <c r="S9" s="247"/>
      <c r="T9" s="247"/>
      <c r="U9" s="247"/>
      <c r="V9" s="247"/>
      <c r="W9" s="247"/>
    </row>
    <row r="10" spans="1:62" x14ac:dyDescent="0.3">
      <c r="A10" s="247"/>
      <c r="C10" s="1867" t="s">
        <v>757</v>
      </c>
      <c r="D10" s="1868"/>
      <c r="E10" s="241"/>
      <c r="F10" s="1857"/>
      <c r="G10" s="1857"/>
      <c r="H10" s="1857"/>
      <c r="I10" s="1857"/>
      <c r="J10" s="1858"/>
      <c r="K10" s="247"/>
      <c r="L10" s="247"/>
      <c r="M10" s="247"/>
      <c r="N10" s="247"/>
      <c r="O10" s="247"/>
      <c r="P10" s="247"/>
      <c r="Q10" s="247"/>
      <c r="R10" s="247"/>
      <c r="S10" s="247"/>
      <c r="T10" s="247"/>
      <c r="U10" s="247"/>
      <c r="V10" s="247"/>
      <c r="W10" s="247"/>
    </row>
    <row r="11" spans="1:62" x14ac:dyDescent="0.3">
      <c r="A11" s="247"/>
      <c r="C11" s="1867" t="s">
        <v>746</v>
      </c>
      <c r="D11" s="1868"/>
      <c r="E11" s="241"/>
      <c r="F11" s="1857"/>
      <c r="G11" s="1857"/>
      <c r="H11" s="1857"/>
      <c r="I11" s="1857"/>
      <c r="J11" s="1858"/>
      <c r="K11" s="247"/>
      <c r="L11" s="247"/>
      <c r="M11" s="247"/>
      <c r="N11" s="247"/>
      <c r="O11" s="247"/>
      <c r="P11" s="247"/>
      <c r="Q11" s="247"/>
      <c r="R11" s="247"/>
      <c r="S11" s="247"/>
      <c r="T11" s="247"/>
      <c r="U11" s="247"/>
      <c r="V11" s="247"/>
      <c r="W11" s="247"/>
    </row>
    <row r="12" spans="1:62" x14ac:dyDescent="0.3">
      <c r="A12" s="247"/>
      <c r="C12" s="174"/>
      <c r="D12" s="424"/>
      <c r="E12" s="424"/>
      <c r="F12" s="424"/>
      <c r="G12" s="424"/>
      <c r="H12" s="170"/>
      <c r="I12" s="1857"/>
      <c r="J12" s="1858"/>
      <c r="K12" s="247"/>
      <c r="L12" s="247"/>
      <c r="M12" s="247"/>
      <c r="N12" s="247"/>
      <c r="O12" s="247"/>
      <c r="P12" s="247"/>
      <c r="Q12" s="247"/>
      <c r="R12" s="247"/>
      <c r="S12" s="247"/>
      <c r="T12" s="247"/>
      <c r="U12" s="247"/>
      <c r="V12" s="247"/>
      <c r="W12" s="247"/>
    </row>
    <row r="13" spans="1:62" ht="18.600000000000001" thickBot="1" x14ac:dyDescent="0.35">
      <c r="A13" s="247"/>
      <c r="C13" s="1859" t="s">
        <v>603</v>
      </c>
      <c r="D13" s="1860"/>
      <c r="E13" s="1860"/>
      <c r="F13" s="1860"/>
      <c r="G13" s="1860"/>
      <c r="H13" s="1860"/>
      <c r="I13" s="1860"/>
      <c r="J13" s="1861"/>
      <c r="K13" s="247"/>
      <c r="L13" s="247"/>
      <c r="M13" s="247"/>
      <c r="N13" s="247"/>
      <c r="O13" s="247"/>
      <c r="P13" s="247"/>
      <c r="Q13" s="247"/>
      <c r="R13" s="247"/>
      <c r="S13"/>
      <c r="T13" s="247"/>
      <c r="U13" s="247"/>
      <c r="V13" s="247"/>
      <c r="W13" s="247"/>
    </row>
    <row r="14" spans="1:62" s="181" customFormat="1" ht="58.2" thickBot="1" x14ac:dyDescent="0.35">
      <c r="A14" s="249"/>
      <c r="B14" s="250"/>
      <c r="C14" s="420" t="s">
        <v>109</v>
      </c>
      <c r="D14" s="421" t="s">
        <v>747</v>
      </c>
      <c r="E14" s="421" t="s">
        <v>756</v>
      </c>
      <c r="F14" s="422" t="s">
        <v>604</v>
      </c>
      <c r="G14" s="421" t="s">
        <v>605</v>
      </c>
      <c r="H14" s="422" t="s">
        <v>606</v>
      </c>
      <c r="I14" s="421" t="s">
        <v>607</v>
      </c>
      <c r="J14" s="421" t="s">
        <v>748</v>
      </c>
      <c r="K14" s="249"/>
      <c r="L14" s="249"/>
      <c r="M14" s="249"/>
      <c r="N14" s="249"/>
      <c r="O14" s="249"/>
      <c r="P14" s="249"/>
      <c r="Q14" s="249"/>
      <c r="R14" s="249"/>
      <c r="S14" s="415"/>
      <c r="T14" s="249"/>
      <c r="U14" s="249"/>
      <c r="V14" s="249"/>
      <c r="W14" s="249"/>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0"/>
    </row>
    <row r="15" spans="1:62" x14ac:dyDescent="0.3">
      <c r="A15" s="247"/>
      <c r="C15" s="429"/>
      <c r="D15" s="413"/>
      <c r="E15" s="413"/>
      <c r="F15" s="413"/>
      <c r="G15" s="413"/>
      <c r="H15" s="413"/>
      <c r="I15" s="430"/>
      <c r="J15" s="418"/>
      <c r="K15" s="247"/>
      <c r="L15" s="247"/>
      <c r="M15" s="247"/>
      <c r="N15" s="247"/>
      <c r="O15" s="247"/>
      <c r="P15" s="247"/>
      <c r="Q15" s="247"/>
      <c r="R15" s="247"/>
      <c r="S15"/>
      <c r="T15" s="247"/>
      <c r="U15" s="247"/>
      <c r="V15" s="247"/>
      <c r="W15" s="247"/>
    </row>
    <row r="16" spans="1:62" x14ac:dyDescent="0.3">
      <c r="A16" s="247"/>
      <c r="C16" s="409"/>
      <c r="D16" s="407"/>
      <c r="E16" s="407"/>
      <c r="F16" s="407"/>
      <c r="G16" s="408"/>
      <c r="H16" s="407"/>
      <c r="I16" s="414"/>
      <c r="J16" s="416"/>
      <c r="K16" s="247"/>
      <c r="L16" s="247"/>
      <c r="M16" s="247"/>
      <c r="N16" s="247"/>
      <c r="O16" s="247"/>
      <c r="P16" s="247"/>
      <c r="Q16" s="247"/>
      <c r="R16" s="247"/>
      <c r="S16"/>
      <c r="T16" s="247"/>
      <c r="U16" s="247"/>
      <c r="V16" s="247"/>
      <c r="W16" s="247"/>
    </row>
    <row r="17" spans="1:23" x14ac:dyDescent="0.3">
      <c r="A17" s="247"/>
      <c r="C17" s="409"/>
      <c r="D17" s="407"/>
      <c r="E17" s="407"/>
      <c r="F17" s="407"/>
      <c r="G17" s="408"/>
      <c r="H17" s="407"/>
      <c r="I17" s="414"/>
      <c r="J17" s="416"/>
      <c r="K17" s="247"/>
      <c r="L17" s="247"/>
      <c r="M17" s="247"/>
      <c r="N17" s="247"/>
      <c r="O17" s="247"/>
      <c r="P17" s="247"/>
      <c r="Q17" s="247"/>
      <c r="R17" s="247"/>
      <c r="S17"/>
      <c r="T17" s="247"/>
      <c r="U17" s="247"/>
      <c r="V17" s="247"/>
      <c r="W17" s="247"/>
    </row>
    <row r="18" spans="1:23" x14ac:dyDescent="0.3">
      <c r="A18" s="247"/>
      <c r="C18" s="409"/>
      <c r="D18" s="407"/>
      <c r="E18" s="407"/>
      <c r="F18" s="407"/>
      <c r="G18" s="408"/>
      <c r="H18" s="407"/>
      <c r="I18" s="414"/>
      <c r="J18" s="416"/>
      <c r="K18" s="247"/>
      <c r="L18" s="247"/>
      <c r="M18" s="247"/>
      <c r="N18" s="247"/>
      <c r="O18" s="247"/>
      <c r="P18" s="247"/>
      <c r="Q18" s="247"/>
      <c r="R18" s="247"/>
      <c r="S18"/>
      <c r="T18" s="247"/>
      <c r="U18" s="247"/>
      <c r="V18" s="247"/>
      <c r="W18" s="247"/>
    </row>
    <row r="19" spans="1:23" s="248" customFormat="1" ht="15" thickBot="1" x14ac:dyDescent="0.35">
      <c r="A19" s="247"/>
      <c r="C19" s="411"/>
      <c r="D19" s="412"/>
      <c r="E19" s="412"/>
      <c r="F19" s="412"/>
      <c r="G19" s="431"/>
      <c r="H19" s="412"/>
      <c r="I19" s="432"/>
      <c r="J19" s="417"/>
      <c r="K19" s="247"/>
      <c r="L19" s="247"/>
      <c r="M19" s="247"/>
      <c r="N19" s="247"/>
      <c r="O19" s="247"/>
      <c r="P19" s="247"/>
      <c r="Q19" s="247"/>
      <c r="R19" s="247"/>
      <c r="S19"/>
      <c r="T19" s="247"/>
      <c r="U19" s="247"/>
      <c r="V19" s="247"/>
      <c r="W19" s="247"/>
    </row>
    <row r="20" spans="1:23" s="248" customFormat="1" ht="27" customHeight="1" thickBot="1" x14ac:dyDescent="0.35">
      <c r="A20" s="247"/>
      <c r="C20" s="1862" t="s">
        <v>608</v>
      </c>
      <c r="D20" s="1863"/>
      <c r="E20" s="1863"/>
      <c r="F20" s="1863"/>
      <c r="G20" s="1863"/>
      <c r="H20" s="1863"/>
      <c r="I20" s="1863"/>
      <c r="J20" s="1864"/>
      <c r="K20" s="247"/>
      <c r="L20" s="247"/>
      <c r="M20" s="247"/>
      <c r="N20" s="247"/>
      <c r="O20" s="247"/>
      <c r="P20" s="247"/>
      <c r="Q20" s="247"/>
      <c r="R20" s="247"/>
      <c r="S20"/>
      <c r="T20" s="247"/>
      <c r="U20" s="247"/>
      <c r="V20" s="247"/>
      <c r="W20" s="247"/>
    </row>
    <row r="21" spans="1:23" s="248" customFormat="1" x14ac:dyDescent="0.3">
      <c r="F21" s="164"/>
      <c r="I21" s="164"/>
    </row>
    <row r="22" spans="1:23" s="248" customFormat="1" x14ac:dyDescent="0.3">
      <c r="F22" s="164"/>
      <c r="I22" s="164"/>
    </row>
    <row r="23" spans="1:23" s="248" customFormat="1" x14ac:dyDescent="0.3">
      <c r="F23" s="164"/>
      <c r="I23" s="164"/>
    </row>
    <row r="24" spans="1:23" s="248" customFormat="1" x14ac:dyDescent="0.3">
      <c r="F24" s="164"/>
      <c r="I24" s="164"/>
    </row>
    <row r="25" spans="1:23" s="248" customFormat="1" x14ac:dyDescent="0.3">
      <c r="F25" s="164"/>
      <c r="I25" s="164"/>
    </row>
    <row r="26" spans="1:23" s="248" customFormat="1" x14ac:dyDescent="0.3">
      <c r="F26" s="164"/>
      <c r="I26" s="164"/>
    </row>
    <row r="27" spans="1:23" s="248" customFormat="1" x14ac:dyDescent="0.3">
      <c r="F27" s="164"/>
      <c r="I27" s="164"/>
    </row>
    <row r="28" spans="1:23" s="248" customFormat="1" x14ac:dyDescent="0.3">
      <c r="F28" s="164"/>
      <c r="I28" s="164"/>
    </row>
    <row r="29" spans="1:23" s="248" customFormat="1" x14ac:dyDescent="0.3">
      <c r="F29" s="164"/>
      <c r="I29" s="164"/>
    </row>
    <row r="30" spans="1:23" s="248" customFormat="1" x14ac:dyDescent="0.3">
      <c r="F30" s="164"/>
      <c r="I30" s="164"/>
    </row>
    <row r="31" spans="1:23" s="248" customFormat="1" x14ac:dyDescent="0.3">
      <c r="F31" s="164"/>
      <c r="I31" s="164"/>
    </row>
    <row r="32" spans="1:23" s="248" customFormat="1" x14ac:dyDescent="0.3">
      <c r="F32" s="164"/>
      <c r="I32" s="164"/>
    </row>
    <row r="33" spans="6:9" s="248" customFormat="1" x14ac:dyDescent="0.3">
      <c r="F33" s="164"/>
      <c r="I33" s="164"/>
    </row>
    <row r="34" spans="6:9" s="248" customFormat="1" x14ac:dyDescent="0.3">
      <c r="F34" s="164"/>
      <c r="I34" s="164"/>
    </row>
    <row r="35" spans="6:9" s="248" customFormat="1" x14ac:dyDescent="0.3">
      <c r="F35" s="164"/>
      <c r="I35" s="164"/>
    </row>
    <row r="36" spans="6:9" s="248" customFormat="1" x14ac:dyDescent="0.3">
      <c r="F36" s="164"/>
      <c r="I36" s="164"/>
    </row>
    <row r="37" spans="6:9" s="248" customFormat="1" x14ac:dyDescent="0.3">
      <c r="F37" s="164"/>
      <c r="I37" s="164"/>
    </row>
    <row r="38" spans="6:9" s="248" customFormat="1" x14ac:dyDescent="0.3">
      <c r="F38" s="164"/>
      <c r="I38" s="164"/>
    </row>
    <row r="39" spans="6:9" s="248" customFormat="1" x14ac:dyDescent="0.3">
      <c r="F39" s="164"/>
      <c r="I39" s="164"/>
    </row>
    <row r="40" spans="6:9" s="248" customFormat="1" x14ac:dyDescent="0.3">
      <c r="F40" s="164"/>
      <c r="I40" s="164"/>
    </row>
    <row r="41" spans="6:9" s="248" customFormat="1" x14ac:dyDescent="0.3">
      <c r="F41" s="164"/>
      <c r="I41" s="164"/>
    </row>
    <row r="42" spans="6:9" s="248" customFormat="1" x14ac:dyDescent="0.3">
      <c r="F42" s="164"/>
      <c r="I42" s="164"/>
    </row>
    <row r="43" spans="6:9" s="248" customFormat="1" x14ac:dyDescent="0.3">
      <c r="F43" s="164"/>
      <c r="I43" s="164"/>
    </row>
    <row r="44" spans="6:9" s="248" customFormat="1" x14ac:dyDescent="0.3">
      <c r="F44" s="164"/>
      <c r="I44" s="164"/>
    </row>
    <row r="45" spans="6:9" s="248" customFormat="1" x14ac:dyDescent="0.3">
      <c r="F45" s="164"/>
      <c r="I45" s="164"/>
    </row>
    <row r="46" spans="6:9" s="248" customFormat="1" x14ac:dyDescent="0.3">
      <c r="F46" s="164"/>
      <c r="I46" s="164"/>
    </row>
    <row r="47" spans="6:9" s="248" customFormat="1" x14ac:dyDescent="0.3">
      <c r="F47" s="164"/>
      <c r="I47" s="164"/>
    </row>
    <row r="48" spans="6:9" s="248" customFormat="1" x14ac:dyDescent="0.3">
      <c r="F48" s="164"/>
      <c r="I48" s="164"/>
    </row>
    <row r="49" spans="6:9" s="248" customFormat="1" x14ac:dyDescent="0.3">
      <c r="F49" s="164"/>
      <c r="I49" s="164"/>
    </row>
    <row r="50" spans="6:9" s="248" customFormat="1" x14ac:dyDescent="0.3">
      <c r="F50" s="164"/>
      <c r="I50" s="164"/>
    </row>
    <row r="51" spans="6:9" s="248" customFormat="1" x14ac:dyDescent="0.3">
      <c r="F51" s="164"/>
      <c r="I51" s="164"/>
    </row>
    <row r="52" spans="6:9" s="248" customFormat="1" x14ac:dyDescent="0.3">
      <c r="F52" s="164"/>
      <c r="I52" s="164"/>
    </row>
    <row r="53" spans="6:9" s="248" customFormat="1" x14ac:dyDescent="0.3">
      <c r="F53" s="164"/>
      <c r="I53" s="164"/>
    </row>
    <row r="54" spans="6:9" s="248" customFormat="1" x14ac:dyDescent="0.3">
      <c r="F54" s="164"/>
      <c r="I54" s="164"/>
    </row>
    <row r="55" spans="6:9" s="248" customFormat="1" x14ac:dyDescent="0.3">
      <c r="F55" s="164"/>
      <c r="I55" s="164"/>
    </row>
    <row r="56" spans="6:9" s="248" customFormat="1" x14ac:dyDescent="0.3">
      <c r="F56" s="164"/>
      <c r="I56" s="164"/>
    </row>
    <row r="57" spans="6:9" s="248" customFormat="1" x14ac:dyDescent="0.3">
      <c r="F57" s="164"/>
      <c r="I57" s="164"/>
    </row>
    <row r="58" spans="6:9" s="248" customFormat="1" x14ac:dyDescent="0.3">
      <c r="F58" s="164"/>
      <c r="I58" s="164"/>
    </row>
    <row r="59" spans="6:9" s="248" customFormat="1" x14ac:dyDescent="0.3">
      <c r="F59" s="164"/>
      <c r="I59" s="164"/>
    </row>
    <row r="60" spans="6:9" s="248" customFormat="1" x14ac:dyDescent="0.3">
      <c r="F60" s="164"/>
      <c r="I60" s="164"/>
    </row>
    <row r="61" spans="6:9" s="248" customFormat="1" x14ac:dyDescent="0.3">
      <c r="F61" s="164"/>
      <c r="I61" s="164"/>
    </row>
    <row r="62" spans="6:9" s="248" customFormat="1" x14ac:dyDescent="0.3">
      <c r="F62" s="164"/>
      <c r="I62" s="164"/>
    </row>
    <row r="63" spans="6:9" s="248" customFormat="1" x14ac:dyDescent="0.3">
      <c r="F63" s="164"/>
      <c r="I63" s="164"/>
    </row>
    <row r="64" spans="6:9" s="248" customFormat="1" x14ac:dyDescent="0.3">
      <c r="F64" s="164"/>
      <c r="I64" s="164"/>
    </row>
    <row r="65" spans="6:9" s="248" customFormat="1" x14ac:dyDescent="0.3">
      <c r="F65" s="164"/>
      <c r="I65" s="164"/>
    </row>
    <row r="66" spans="6:9" s="248" customFormat="1" x14ac:dyDescent="0.3">
      <c r="F66" s="164"/>
      <c r="I66" s="164"/>
    </row>
    <row r="67" spans="6:9" s="248" customFormat="1" x14ac:dyDescent="0.3">
      <c r="F67" s="164"/>
      <c r="I67" s="164"/>
    </row>
    <row r="68" spans="6:9" s="248" customFormat="1" x14ac:dyDescent="0.3">
      <c r="F68" s="164"/>
      <c r="I68" s="164"/>
    </row>
    <row r="69" spans="6:9" s="248" customFormat="1" x14ac:dyDescent="0.3">
      <c r="F69" s="164"/>
      <c r="I69" s="164"/>
    </row>
    <row r="70" spans="6:9" s="248" customFormat="1" x14ac:dyDescent="0.3">
      <c r="F70" s="164"/>
      <c r="I70" s="164"/>
    </row>
    <row r="71" spans="6:9" s="248" customFormat="1" x14ac:dyDescent="0.3">
      <c r="F71" s="164"/>
      <c r="I71" s="164"/>
    </row>
    <row r="72" spans="6:9" s="248" customFormat="1" x14ac:dyDescent="0.3">
      <c r="F72" s="164"/>
      <c r="I72" s="164"/>
    </row>
    <row r="73" spans="6:9" s="248" customFormat="1" x14ac:dyDescent="0.3">
      <c r="F73" s="164"/>
      <c r="I73" s="164"/>
    </row>
    <row r="74" spans="6:9" s="248" customFormat="1" x14ac:dyDescent="0.3">
      <c r="F74" s="164"/>
      <c r="I74" s="164"/>
    </row>
    <row r="75" spans="6:9" s="248" customFormat="1" x14ac:dyDescent="0.3">
      <c r="F75" s="164"/>
      <c r="I75" s="164"/>
    </row>
    <row r="76" spans="6:9" s="248" customFormat="1" x14ac:dyDescent="0.3">
      <c r="F76" s="164"/>
      <c r="I76" s="164"/>
    </row>
    <row r="77" spans="6:9" s="248" customFormat="1" x14ac:dyDescent="0.3">
      <c r="F77" s="164"/>
      <c r="I77" s="164"/>
    </row>
    <row r="78" spans="6:9" s="248" customFormat="1" x14ac:dyDescent="0.3">
      <c r="F78" s="164"/>
      <c r="I78" s="164"/>
    </row>
    <row r="79" spans="6:9" s="248" customFormat="1" x14ac:dyDescent="0.3">
      <c r="F79" s="164"/>
      <c r="I79" s="164"/>
    </row>
    <row r="80" spans="6:9" s="248" customFormat="1" x14ac:dyDescent="0.3">
      <c r="F80" s="164"/>
      <c r="I80" s="164"/>
    </row>
    <row r="81" spans="6:9" s="248" customFormat="1" x14ac:dyDescent="0.3">
      <c r="F81" s="164"/>
      <c r="I81" s="164"/>
    </row>
    <row r="82" spans="6:9" s="248" customFormat="1" x14ac:dyDescent="0.3">
      <c r="F82" s="164"/>
      <c r="I82" s="164"/>
    </row>
    <row r="83" spans="6:9" s="248" customFormat="1" x14ac:dyDescent="0.3">
      <c r="F83" s="164"/>
      <c r="I83" s="164"/>
    </row>
    <row r="84" spans="6:9" s="248" customFormat="1" x14ac:dyDescent="0.3">
      <c r="F84" s="164"/>
      <c r="I84" s="164"/>
    </row>
    <row r="85" spans="6:9" s="248" customFormat="1" x14ac:dyDescent="0.3">
      <c r="F85" s="164"/>
      <c r="I85" s="164"/>
    </row>
    <row r="86" spans="6:9" s="248" customFormat="1" x14ac:dyDescent="0.3">
      <c r="F86" s="164"/>
      <c r="I86" s="164"/>
    </row>
    <row r="87" spans="6:9" s="248" customFormat="1" x14ac:dyDescent="0.3">
      <c r="F87" s="164"/>
      <c r="I87" s="164"/>
    </row>
    <row r="88" spans="6:9" s="248" customFormat="1" x14ac:dyDescent="0.3">
      <c r="F88" s="164"/>
      <c r="I88" s="164"/>
    </row>
    <row r="89" spans="6:9" s="248" customFormat="1" x14ac:dyDescent="0.3">
      <c r="F89" s="164"/>
      <c r="I89" s="164"/>
    </row>
    <row r="90" spans="6:9" s="248" customFormat="1" x14ac:dyDescent="0.3">
      <c r="F90" s="164"/>
      <c r="I90" s="164"/>
    </row>
    <row r="91" spans="6:9" s="248" customFormat="1" x14ac:dyDescent="0.3">
      <c r="F91" s="164"/>
      <c r="I91" s="164"/>
    </row>
    <row r="92" spans="6:9" s="248" customFormat="1" x14ac:dyDescent="0.3">
      <c r="F92" s="164"/>
      <c r="I92" s="164"/>
    </row>
    <row r="93" spans="6:9" s="248" customFormat="1" x14ac:dyDescent="0.3">
      <c r="F93" s="164"/>
      <c r="I93" s="164"/>
    </row>
    <row r="94" spans="6:9" s="248" customFormat="1" x14ac:dyDescent="0.3">
      <c r="F94" s="164"/>
      <c r="I94" s="164"/>
    </row>
    <row r="95" spans="6:9" s="248" customFormat="1" x14ac:dyDescent="0.3">
      <c r="F95" s="164"/>
      <c r="I95" s="164"/>
    </row>
    <row r="96" spans="6:9" s="248" customFormat="1" x14ac:dyDescent="0.3">
      <c r="F96" s="164"/>
      <c r="I96" s="164"/>
    </row>
    <row r="97" spans="1:62" s="248" customFormat="1" x14ac:dyDescent="0.3">
      <c r="F97" s="164"/>
      <c r="I97" s="164"/>
    </row>
    <row r="98" spans="1:62" s="248" customFormat="1" x14ac:dyDescent="0.3">
      <c r="F98" s="164"/>
      <c r="I98" s="164"/>
    </row>
    <row r="99" spans="1:62" s="248" customFormat="1" x14ac:dyDescent="0.3">
      <c r="F99" s="164"/>
      <c r="I99" s="164"/>
    </row>
    <row r="100" spans="1:62" s="248" customFormat="1" x14ac:dyDescent="0.3">
      <c r="F100" s="164"/>
      <c r="I100" s="164"/>
    </row>
    <row r="101" spans="1:62" s="248" customFormat="1" x14ac:dyDescent="0.3">
      <c r="F101" s="164"/>
      <c r="I101" s="164"/>
    </row>
    <row r="102" spans="1:62" customFormat="1" x14ac:dyDescent="0.3">
      <c r="A102" s="248"/>
      <c r="B102" s="248"/>
      <c r="F102" s="47"/>
      <c r="I102" s="47"/>
      <c r="J102" s="248"/>
      <c r="K102" s="248"/>
      <c r="L102" s="248"/>
      <c r="M102" s="248"/>
      <c r="N102" s="248"/>
      <c r="O102" s="248"/>
      <c r="P102" s="248"/>
      <c r="Q102" s="248"/>
      <c r="R102" s="248"/>
      <c r="S102" s="248"/>
      <c r="T102" s="248"/>
      <c r="U102" s="248"/>
      <c r="V102" s="248"/>
      <c r="W102" s="248"/>
      <c r="X102" s="248"/>
      <c r="Y102" s="248"/>
      <c r="Z102" s="248"/>
      <c r="AA102" s="248"/>
      <c r="AB102" s="248"/>
      <c r="AC102" s="248"/>
      <c r="AD102" s="248"/>
      <c r="AE102" s="248"/>
      <c r="AF102" s="248"/>
      <c r="AG102" s="248"/>
      <c r="AH102" s="248"/>
      <c r="AI102" s="248"/>
      <c r="AJ102" s="248"/>
      <c r="AK102" s="248"/>
      <c r="AL102" s="248"/>
      <c r="AM102" s="248"/>
      <c r="AN102" s="248"/>
      <c r="AO102" s="248"/>
      <c r="AP102" s="248"/>
      <c r="AQ102" s="248"/>
      <c r="AR102" s="248"/>
      <c r="AS102" s="248"/>
      <c r="AT102" s="248"/>
      <c r="AU102" s="248"/>
      <c r="AV102" s="248"/>
      <c r="AW102" s="248"/>
      <c r="AX102" s="248"/>
      <c r="AY102" s="248"/>
      <c r="AZ102" s="248"/>
      <c r="BA102" s="248"/>
      <c r="BB102" s="248"/>
      <c r="BC102" s="248"/>
      <c r="BD102" s="248"/>
      <c r="BE102" s="248"/>
      <c r="BF102" s="248"/>
      <c r="BG102" s="248"/>
      <c r="BH102" s="248"/>
      <c r="BI102" s="248"/>
      <c r="BJ102" s="248"/>
    </row>
    <row r="103" spans="1:62" customFormat="1" x14ac:dyDescent="0.3">
      <c r="A103" s="248"/>
      <c r="B103" s="248"/>
      <c r="F103" s="47"/>
      <c r="I103" s="47"/>
      <c r="J103" s="248"/>
      <c r="K103" s="248"/>
      <c r="L103" s="248"/>
      <c r="M103" s="248"/>
      <c r="N103" s="248"/>
      <c r="O103" s="248"/>
      <c r="P103" s="248"/>
      <c r="Q103" s="248"/>
      <c r="R103" s="248"/>
      <c r="S103" s="248"/>
      <c r="T103" s="248"/>
      <c r="U103" s="248"/>
      <c r="V103" s="248"/>
      <c r="W103" s="248"/>
      <c r="X103" s="248"/>
      <c r="Y103" s="248"/>
      <c r="Z103" s="248"/>
      <c r="AA103" s="248"/>
      <c r="AB103" s="248"/>
      <c r="AC103" s="248"/>
      <c r="AD103" s="248"/>
      <c r="AE103" s="248"/>
      <c r="AF103" s="248"/>
      <c r="AG103" s="248"/>
      <c r="AH103" s="248"/>
      <c r="AI103" s="248"/>
      <c r="AJ103" s="248"/>
      <c r="AK103" s="248"/>
      <c r="AL103" s="248"/>
      <c r="AM103" s="248"/>
      <c r="AN103" s="248"/>
      <c r="AO103" s="248"/>
      <c r="AP103" s="248"/>
      <c r="AQ103" s="248"/>
      <c r="AR103" s="248"/>
      <c r="AS103" s="248"/>
      <c r="AT103" s="248"/>
      <c r="AU103" s="248"/>
      <c r="AV103" s="248"/>
      <c r="AW103" s="248"/>
      <c r="AX103" s="248"/>
      <c r="AY103" s="248"/>
      <c r="AZ103" s="248"/>
      <c r="BA103" s="248"/>
      <c r="BB103" s="248"/>
      <c r="BC103" s="248"/>
      <c r="BD103" s="248"/>
      <c r="BE103" s="248"/>
      <c r="BF103" s="248"/>
      <c r="BG103" s="248"/>
      <c r="BH103" s="248"/>
      <c r="BI103" s="248"/>
      <c r="BJ103" s="248"/>
    </row>
  </sheetData>
  <sheetProtection algorithmName="SHA-512" hashValue="oRRoMhYMa5olI+4fxRFUDu5t1SpzRna4BN7FxiCLU97HN9zWmSNsZ9FOgbCswTqwUVvU0yWAFQU1QuVjCCXHWw==" saltValue="khWEKX7osFmL3r9aInzXxg==" spinCount="100000" sheet="1" objects="1" scenarios="1"/>
  <mergeCells count="19">
    <mergeCell ref="C7:D7"/>
    <mergeCell ref="E7:H7"/>
    <mergeCell ref="C2:J3"/>
    <mergeCell ref="C5:D5"/>
    <mergeCell ref="E5:H5"/>
    <mergeCell ref="C6:D6"/>
    <mergeCell ref="E6:H6"/>
    <mergeCell ref="C20:J20"/>
    <mergeCell ref="C8:D8"/>
    <mergeCell ref="H8:J8"/>
    <mergeCell ref="C9:D9"/>
    <mergeCell ref="C10:D10"/>
    <mergeCell ref="F10:G10"/>
    <mergeCell ref="H10:J10"/>
    <mergeCell ref="C11:D11"/>
    <mergeCell ref="F11:G11"/>
    <mergeCell ref="H11:J11"/>
    <mergeCell ref="I12:J12"/>
    <mergeCell ref="C13:J13"/>
  </mergeCells>
  <printOptions horizontalCentered="1" verticalCentered="1"/>
  <pageMargins left="0.25" right="0.25" top="0.75" bottom="0.75" header="0.3" footer="0.3"/>
  <pageSetup scale="98" fitToHeight="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C89044FB-593B-4C46-81C8-5998E6AFF690}">
          <x14:formula1>
            <xm:f>Sheet2!$B$2:$B$11</xm:f>
          </x14:formula1>
          <xm:sqref>I15:I19</xm:sqref>
        </x14:dataValidation>
        <x14:dataValidation type="list" allowBlank="1" showInputMessage="1" showErrorMessage="1" xr:uid="{726DCAA9-71CA-4B04-A745-C9A61AAEB50A}">
          <x14:formula1>
            <xm:f>Sheet2!$H$3:$H$7</xm:f>
          </x14:formula1>
          <xm:sqref>G15:G19</xm:sqref>
        </x14:dataValidation>
        <x14:dataValidation type="list" allowBlank="1" showInputMessage="1" showErrorMessage="1" xr:uid="{25A71488-720F-4488-B02D-FF83667B41ED}">
          <x14:formula1>
            <xm:f>Sheet2!$I$3:$I$7</xm:f>
          </x14:formula1>
          <xm:sqref>E9</xm:sqref>
        </x14:dataValidation>
      </x14:dataValidations>
    </ext>
  </extLst>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8A727-A3E2-4CCD-B344-B6054593F0C3}">
  <sheetPr>
    <tabColor theme="2" tint="-0.89999084444715716"/>
    <pageSetUpPr fitToPage="1"/>
  </sheetPr>
  <dimension ref="A1:BJ103"/>
  <sheetViews>
    <sheetView showGridLines="0" showRowColHeaders="0" zoomScaleNormal="100" workbookViewId="0">
      <selection activeCell="C29" sqref="C28:C29"/>
    </sheetView>
  </sheetViews>
  <sheetFormatPr defaultColWidth="9.109375" defaultRowHeight="14.4" x14ac:dyDescent="0.3"/>
  <cols>
    <col min="1" max="2" width="9.109375" style="248"/>
    <col min="3" max="3" width="9.109375" style="116"/>
    <col min="4" max="4" width="34.6640625" style="116" customWidth="1"/>
    <col min="5" max="5" width="16" style="116" customWidth="1"/>
    <col min="6" max="6" width="9.109375" style="169"/>
    <col min="7" max="8" width="9.109375" style="116"/>
    <col min="9" max="9" width="39.6640625" style="169" bestFit="1" customWidth="1"/>
    <col min="10" max="62" width="9.109375" style="248"/>
    <col min="63" max="16384" width="9.109375" style="116"/>
  </cols>
  <sheetData>
    <row r="1" spans="1:62" s="248" customFormat="1" ht="15" thickBot="1" x14ac:dyDescent="0.35">
      <c r="A1" s="247"/>
      <c r="F1" s="164"/>
      <c r="I1" s="164"/>
      <c r="J1" s="247"/>
      <c r="K1" s="247"/>
      <c r="L1" s="247"/>
      <c r="M1" s="247"/>
      <c r="N1" s="247"/>
      <c r="O1" s="247"/>
      <c r="P1" s="247"/>
      <c r="Q1" s="247"/>
      <c r="R1" s="247"/>
      <c r="S1" s="247"/>
      <c r="T1" s="247"/>
      <c r="U1" s="247"/>
      <c r="V1" s="247"/>
      <c r="W1" s="247"/>
    </row>
    <row r="2" spans="1:62" ht="23.25" customHeight="1" x14ac:dyDescent="0.3">
      <c r="A2" s="247"/>
      <c r="C2" s="1869" t="s">
        <v>601</v>
      </c>
      <c r="D2" s="1870"/>
      <c r="E2" s="1870"/>
      <c r="F2" s="1870"/>
      <c r="G2" s="1870"/>
      <c r="H2" s="1870"/>
      <c r="I2" s="1870"/>
      <c r="J2" s="1871"/>
      <c r="K2" s="247"/>
      <c r="L2" s="247"/>
      <c r="M2" s="247"/>
      <c r="N2" s="247"/>
      <c r="O2" s="247"/>
      <c r="P2" s="247"/>
      <c r="Q2" s="247"/>
      <c r="R2" s="247"/>
      <c r="S2" s="247"/>
      <c r="T2" s="247"/>
      <c r="U2" s="247"/>
      <c r="V2" s="247"/>
      <c r="W2" s="247"/>
    </row>
    <row r="3" spans="1:62" ht="15" customHeight="1" x14ac:dyDescent="0.3">
      <c r="A3" s="247"/>
      <c r="C3" s="1872"/>
      <c r="D3" s="1873"/>
      <c r="E3" s="1873"/>
      <c r="F3" s="1873"/>
      <c r="G3" s="1873"/>
      <c r="H3" s="1873"/>
      <c r="I3" s="1873"/>
      <c r="J3" s="1874"/>
      <c r="K3" s="247"/>
      <c r="L3" s="247"/>
      <c r="M3" s="247"/>
      <c r="N3" s="247"/>
      <c r="O3" s="247"/>
      <c r="P3" s="247"/>
      <c r="Q3" s="247"/>
      <c r="R3" s="247"/>
      <c r="S3" s="247"/>
      <c r="T3" s="247"/>
      <c r="U3" s="247"/>
      <c r="V3" s="247"/>
      <c r="W3" s="247"/>
    </row>
    <row r="4" spans="1:62" ht="15" customHeight="1" x14ac:dyDescent="0.3">
      <c r="A4" s="247"/>
      <c r="C4" s="428"/>
      <c r="D4" s="426"/>
      <c r="E4" s="426"/>
      <c r="F4" s="426"/>
      <c r="G4" s="426"/>
      <c r="H4" s="426"/>
      <c r="I4" s="426"/>
      <c r="J4" s="427"/>
      <c r="K4" s="247"/>
      <c r="L4" s="247"/>
      <c r="M4" s="247"/>
      <c r="N4" s="247"/>
      <c r="O4" s="247"/>
      <c r="P4" s="247"/>
      <c r="Q4" s="247"/>
      <c r="R4" s="247"/>
      <c r="S4" s="247"/>
      <c r="T4" s="247"/>
      <c r="U4" s="247"/>
      <c r="V4" s="247"/>
      <c r="W4" s="247"/>
    </row>
    <row r="5" spans="1:62" ht="15" customHeight="1" x14ac:dyDescent="0.3">
      <c r="A5" s="247"/>
      <c r="C5" s="1876" t="s">
        <v>755</v>
      </c>
      <c r="D5" s="1877"/>
      <c r="E5" s="1878">
        <f>'Extended Hose Lay Form'!E5</f>
        <v>0</v>
      </c>
      <c r="F5" s="1878"/>
      <c r="G5" s="1878"/>
      <c r="H5" s="1878"/>
      <c r="I5" s="423"/>
      <c r="J5" s="419"/>
      <c r="K5" s="247"/>
      <c r="L5" s="247"/>
      <c r="M5" s="247"/>
      <c r="N5" s="247"/>
      <c r="O5" s="247"/>
      <c r="P5" s="247"/>
      <c r="Q5" s="247"/>
      <c r="R5" s="247"/>
      <c r="S5" s="247"/>
      <c r="T5" s="247"/>
      <c r="U5" s="247"/>
      <c r="V5" s="247"/>
      <c r="W5" s="247"/>
    </row>
    <row r="6" spans="1:62" x14ac:dyDescent="0.3">
      <c r="A6" s="247"/>
      <c r="C6" s="1865" t="s">
        <v>742</v>
      </c>
      <c r="D6" s="1875"/>
      <c r="E6" s="1499"/>
      <c r="F6" s="1500"/>
      <c r="G6" s="1500"/>
      <c r="H6" s="1501"/>
      <c r="I6" s="170"/>
      <c r="J6" s="433"/>
      <c r="K6" s="247"/>
      <c r="L6" s="247"/>
      <c r="M6" s="247"/>
      <c r="N6" s="247"/>
      <c r="O6" s="247"/>
      <c r="P6" s="247"/>
      <c r="Q6" s="247"/>
      <c r="R6" s="247"/>
      <c r="S6" s="247"/>
      <c r="T6" s="247"/>
      <c r="U6" s="247"/>
      <c r="V6" s="247"/>
      <c r="W6" s="247"/>
    </row>
    <row r="7" spans="1:62" x14ac:dyDescent="0.3">
      <c r="A7" s="247"/>
      <c r="C7" s="1865" t="s">
        <v>743</v>
      </c>
      <c r="D7" s="1875"/>
      <c r="E7" s="1193"/>
      <c r="F7" s="1193"/>
      <c r="G7" s="1193"/>
      <c r="H7" s="1193"/>
      <c r="I7" s="170"/>
      <c r="J7" s="433"/>
      <c r="K7" s="247"/>
      <c r="L7" s="247"/>
      <c r="M7" s="247"/>
      <c r="N7" s="247"/>
      <c r="O7" s="247"/>
      <c r="P7" s="247"/>
      <c r="Q7" s="247"/>
      <c r="R7" s="247"/>
      <c r="S7" s="247"/>
      <c r="T7" s="247"/>
      <c r="U7" s="247"/>
      <c r="V7" s="247"/>
      <c r="W7" s="247"/>
    </row>
    <row r="8" spans="1:62" x14ac:dyDescent="0.3">
      <c r="A8" s="247"/>
      <c r="C8" s="1865" t="s">
        <v>744</v>
      </c>
      <c r="D8" s="1875"/>
      <c r="E8" s="410"/>
      <c r="F8" s="425" t="s">
        <v>602</v>
      </c>
      <c r="H8" s="1857"/>
      <c r="I8" s="1857"/>
      <c r="J8" s="1858"/>
      <c r="K8" s="247"/>
      <c r="L8" s="247"/>
      <c r="M8" s="247"/>
      <c r="N8" s="247"/>
      <c r="O8" s="247"/>
      <c r="P8" s="247"/>
      <c r="Q8" s="247"/>
      <c r="R8" s="247"/>
      <c r="S8" s="247"/>
      <c r="T8" s="247"/>
      <c r="U8" s="247"/>
      <c r="V8" s="247"/>
      <c r="W8" s="247"/>
    </row>
    <row r="9" spans="1:62" x14ac:dyDescent="0.3">
      <c r="A9" s="247"/>
      <c r="C9" s="1865" t="s">
        <v>745</v>
      </c>
      <c r="D9" s="1866"/>
      <c r="E9" s="241"/>
      <c r="F9" s="424"/>
      <c r="H9" s="170"/>
      <c r="I9" s="170"/>
      <c r="J9" s="433"/>
      <c r="K9" s="247"/>
      <c r="L9" s="247"/>
      <c r="M9" s="247"/>
      <c r="N9" s="247"/>
      <c r="O9" s="247"/>
      <c r="P9" s="247"/>
      <c r="Q9" s="247"/>
      <c r="R9" s="247"/>
      <c r="S9" s="247"/>
      <c r="T9" s="247"/>
      <c r="U9" s="247"/>
      <c r="V9" s="247"/>
      <c r="W9" s="247"/>
    </row>
    <row r="10" spans="1:62" x14ac:dyDescent="0.3">
      <c r="A10" s="247"/>
      <c r="C10" s="1867" t="s">
        <v>757</v>
      </c>
      <c r="D10" s="1868"/>
      <c r="E10" s="241"/>
      <c r="F10" s="1857"/>
      <c r="G10" s="1857"/>
      <c r="H10" s="1857"/>
      <c r="I10" s="1857"/>
      <c r="J10" s="1858"/>
      <c r="K10" s="247"/>
      <c r="L10" s="247"/>
      <c r="M10" s="247"/>
      <c r="N10" s="247"/>
      <c r="O10" s="247"/>
      <c r="P10" s="247"/>
      <c r="Q10" s="247"/>
      <c r="R10" s="247"/>
      <c r="S10" s="247"/>
      <c r="T10" s="247"/>
      <c r="U10" s="247"/>
      <c r="V10" s="247"/>
      <c r="W10" s="247"/>
    </row>
    <row r="11" spans="1:62" x14ac:dyDescent="0.3">
      <c r="A11" s="247"/>
      <c r="C11" s="1867" t="s">
        <v>746</v>
      </c>
      <c r="D11" s="1868"/>
      <c r="E11" s="241"/>
      <c r="F11" s="1857"/>
      <c r="G11" s="1857"/>
      <c r="H11" s="1857"/>
      <c r="I11" s="1857"/>
      <c r="J11" s="1858"/>
      <c r="K11" s="247"/>
      <c r="L11" s="247"/>
      <c r="M11" s="247"/>
      <c r="N11" s="247"/>
      <c r="O11" s="247"/>
      <c r="P11" s="247"/>
      <c r="Q11" s="247"/>
      <c r="R11" s="247"/>
      <c r="S11" s="247"/>
      <c r="T11" s="247"/>
      <c r="U11" s="247"/>
      <c r="V11" s="247"/>
      <c r="W11" s="247"/>
    </row>
    <row r="12" spans="1:62" x14ac:dyDescent="0.3">
      <c r="A12" s="247"/>
      <c r="C12" s="174"/>
      <c r="D12" s="424"/>
      <c r="E12" s="424"/>
      <c r="F12" s="424"/>
      <c r="G12" s="424"/>
      <c r="H12" s="170"/>
      <c r="I12" s="1857"/>
      <c r="J12" s="1858"/>
      <c r="K12" s="247"/>
      <c r="L12" s="247"/>
      <c r="M12" s="247"/>
      <c r="N12" s="247"/>
      <c r="O12" s="247"/>
      <c r="P12" s="247"/>
      <c r="Q12" s="247"/>
      <c r="R12" s="247"/>
      <c r="S12" s="247"/>
      <c r="T12" s="247"/>
      <c r="U12" s="247"/>
      <c r="V12" s="247"/>
      <c r="W12" s="247"/>
    </row>
    <row r="13" spans="1:62" ht="18.600000000000001" thickBot="1" x14ac:dyDescent="0.35">
      <c r="A13" s="247"/>
      <c r="C13" s="1859" t="s">
        <v>603</v>
      </c>
      <c r="D13" s="1860"/>
      <c r="E13" s="1860"/>
      <c r="F13" s="1860"/>
      <c r="G13" s="1860"/>
      <c r="H13" s="1860"/>
      <c r="I13" s="1860"/>
      <c r="J13" s="1861"/>
      <c r="K13" s="247"/>
      <c r="L13" s="247"/>
      <c r="M13" s="247"/>
      <c r="N13" s="247"/>
      <c r="O13" s="247"/>
      <c r="P13" s="247"/>
      <c r="Q13" s="247"/>
      <c r="R13" s="247"/>
      <c r="S13"/>
      <c r="T13" s="247"/>
      <c r="U13" s="247"/>
      <c r="V13" s="247"/>
      <c r="W13" s="247"/>
    </row>
    <row r="14" spans="1:62" s="181" customFormat="1" ht="58.2" thickBot="1" x14ac:dyDescent="0.35">
      <c r="A14" s="249"/>
      <c r="B14" s="250"/>
      <c r="C14" s="420" t="s">
        <v>109</v>
      </c>
      <c r="D14" s="421" t="s">
        <v>747</v>
      </c>
      <c r="E14" s="421" t="s">
        <v>756</v>
      </c>
      <c r="F14" s="422" t="s">
        <v>604</v>
      </c>
      <c r="G14" s="421" t="s">
        <v>605</v>
      </c>
      <c r="H14" s="422" t="s">
        <v>606</v>
      </c>
      <c r="I14" s="421" t="s">
        <v>607</v>
      </c>
      <c r="J14" s="421" t="s">
        <v>748</v>
      </c>
      <c r="K14" s="249"/>
      <c r="L14" s="249"/>
      <c r="M14" s="249"/>
      <c r="N14" s="249"/>
      <c r="O14" s="249"/>
      <c r="P14" s="249"/>
      <c r="Q14" s="249"/>
      <c r="R14" s="249"/>
      <c r="S14" s="415"/>
      <c r="T14" s="249"/>
      <c r="U14" s="249"/>
      <c r="V14" s="249"/>
      <c r="W14" s="249"/>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0"/>
    </row>
    <row r="15" spans="1:62" x14ac:dyDescent="0.3">
      <c r="A15" s="247"/>
      <c r="C15" s="429"/>
      <c r="D15" s="413"/>
      <c r="E15" s="413"/>
      <c r="F15" s="413"/>
      <c r="G15" s="413"/>
      <c r="H15" s="413"/>
      <c r="I15" s="430"/>
      <c r="J15" s="418"/>
      <c r="K15" s="247"/>
      <c r="L15" s="247"/>
      <c r="M15" s="247"/>
      <c r="N15" s="247"/>
      <c r="O15" s="247"/>
      <c r="P15" s="247"/>
      <c r="Q15" s="247"/>
      <c r="R15" s="247"/>
      <c r="S15"/>
      <c r="T15" s="247"/>
      <c r="U15" s="247"/>
      <c r="V15" s="247"/>
      <c r="W15" s="247"/>
    </row>
    <row r="16" spans="1:62" x14ac:dyDescent="0.3">
      <c r="A16" s="247"/>
      <c r="C16" s="409"/>
      <c r="D16" s="407"/>
      <c r="E16" s="407"/>
      <c r="F16" s="407"/>
      <c r="G16" s="408"/>
      <c r="H16" s="407"/>
      <c r="I16" s="414"/>
      <c r="J16" s="416"/>
      <c r="K16" s="247"/>
      <c r="L16" s="247"/>
      <c r="M16" s="247"/>
      <c r="N16" s="247"/>
      <c r="O16" s="247"/>
      <c r="P16" s="247"/>
      <c r="Q16" s="247"/>
      <c r="R16" s="247"/>
      <c r="S16"/>
      <c r="T16" s="247"/>
      <c r="U16" s="247"/>
      <c r="V16" s="247"/>
      <c r="W16" s="247"/>
    </row>
    <row r="17" spans="1:23" x14ac:dyDescent="0.3">
      <c r="A17" s="247"/>
      <c r="C17" s="409"/>
      <c r="D17" s="407"/>
      <c r="E17" s="407"/>
      <c r="F17" s="407"/>
      <c r="G17" s="408"/>
      <c r="H17" s="407"/>
      <c r="I17" s="414"/>
      <c r="J17" s="416"/>
      <c r="K17" s="247"/>
      <c r="L17" s="247"/>
      <c r="M17" s="247"/>
      <c r="N17" s="247"/>
      <c r="O17" s="247"/>
      <c r="P17" s="247"/>
      <c r="Q17" s="247"/>
      <c r="R17" s="247"/>
      <c r="S17"/>
      <c r="T17" s="247"/>
      <c r="U17" s="247"/>
      <c r="V17" s="247"/>
      <c r="W17" s="247"/>
    </row>
    <row r="18" spans="1:23" x14ac:dyDescent="0.3">
      <c r="A18" s="247"/>
      <c r="C18" s="409"/>
      <c r="D18" s="407"/>
      <c r="E18" s="407"/>
      <c r="F18" s="407"/>
      <c r="G18" s="408"/>
      <c r="H18" s="407"/>
      <c r="I18" s="414"/>
      <c r="J18" s="416"/>
      <c r="K18" s="247"/>
      <c r="L18" s="247"/>
      <c r="M18" s="247"/>
      <c r="N18" s="247"/>
      <c r="O18" s="247"/>
      <c r="P18" s="247"/>
      <c r="Q18" s="247"/>
      <c r="R18" s="247"/>
      <c r="S18"/>
      <c r="T18" s="247"/>
      <c r="U18" s="247"/>
      <c r="V18" s="247"/>
      <c r="W18" s="247"/>
    </row>
    <row r="19" spans="1:23" s="248" customFormat="1" ht="15" thickBot="1" x14ac:dyDescent="0.35">
      <c r="A19" s="247"/>
      <c r="C19" s="411"/>
      <c r="D19" s="412"/>
      <c r="E19" s="412"/>
      <c r="F19" s="412"/>
      <c r="G19" s="431"/>
      <c r="H19" s="412"/>
      <c r="I19" s="432"/>
      <c r="J19" s="417"/>
      <c r="K19" s="247"/>
      <c r="L19" s="247"/>
      <c r="M19" s="247"/>
      <c r="N19" s="247"/>
      <c r="O19" s="247"/>
      <c r="P19" s="247"/>
      <c r="Q19" s="247"/>
      <c r="R19" s="247"/>
      <c r="S19"/>
      <c r="T19" s="247"/>
      <c r="U19" s="247"/>
      <c r="V19" s="247"/>
      <c r="W19" s="247"/>
    </row>
    <row r="20" spans="1:23" s="248" customFormat="1" ht="27" customHeight="1" thickBot="1" x14ac:dyDescent="0.35">
      <c r="A20" s="247"/>
      <c r="C20" s="1862" t="s">
        <v>608</v>
      </c>
      <c r="D20" s="1863"/>
      <c r="E20" s="1863"/>
      <c r="F20" s="1863"/>
      <c r="G20" s="1863"/>
      <c r="H20" s="1863"/>
      <c r="I20" s="1863"/>
      <c r="J20" s="1864"/>
      <c r="K20" s="247"/>
      <c r="L20" s="247"/>
      <c r="M20" s="247"/>
      <c r="N20" s="247"/>
      <c r="O20" s="247"/>
      <c r="P20" s="247"/>
      <c r="Q20" s="247"/>
      <c r="R20" s="247"/>
      <c r="S20"/>
      <c r="T20" s="247"/>
      <c r="U20" s="247"/>
      <c r="V20" s="247"/>
      <c r="W20" s="247"/>
    </row>
    <row r="21" spans="1:23" s="248" customFormat="1" x14ac:dyDescent="0.3">
      <c r="F21" s="164"/>
      <c r="I21" s="164"/>
    </row>
    <row r="22" spans="1:23" s="248" customFormat="1" x14ac:dyDescent="0.3">
      <c r="F22" s="164"/>
      <c r="I22" s="164"/>
    </row>
    <row r="23" spans="1:23" s="248" customFormat="1" x14ac:dyDescent="0.3">
      <c r="F23" s="164"/>
      <c r="I23" s="164"/>
    </row>
    <row r="24" spans="1:23" s="248" customFormat="1" x14ac:dyDescent="0.3">
      <c r="F24" s="164"/>
      <c r="I24" s="164"/>
    </row>
    <row r="25" spans="1:23" s="248" customFormat="1" x14ac:dyDescent="0.3">
      <c r="F25" s="164"/>
      <c r="I25" s="164"/>
    </row>
    <row r="26" spans="1:23" s="248" customFormat="1" x14ac:dyDescent="0.3">
      <c r="F26" s="164"/>
      <c r="I26" s="164"/>
    </row>
    <row r="27" spans="1:23" s="248" customFormat="1" x14ac:dyDescent="0.3">
      <c r="F27" s="164"/>
      <c r="I27" s="164"/>
    </row>
    <row r="28" spans="1:23" s="248" customFormat="1" x14ac:dyDescent="0.3">
      <c r="F28" s="164"/>
      <c r="I28" s="164"/>
    </row>
    <row r="29" spans="1:23" s="248" customFormat="1" x14ac:dyDescent="0.3">
      <c r="F29" s="164"/>
      <c r="I29" s="164"/>
    </row>
    <row r="30" spans="1:23" s="248" customFormat="1" x14ac:dyDescent="0.3">
      <c r="F30" s="164"/>
      <c r="I30" s="164"/>
    </row>
    <row r="31" spans="1:23" s="248" customFormat="1" x14ac:dyDescent="0.3">
      <c r="F31" s="164"/>
      <c r="I31" s="164"/>
    </row>
    <row r="32" spans="1:23" s="248" customFormat="1" x14ac:dyDescent="0.3">
      <c r="F32" s="164"/>
      <c r="I32" s="164"/>
    </row>
    <row r="33" spans="6:9" s="248" customFormat="1" x14ac:dyDescent="0.3">
      <c r="F33" s="164"/>
      <c r="I33" s="164"/>
    </row>
    <row r="34" spans="6:9" s="248" customFormat="1" x14ac:dyDescent="0.3">
      <c r="F34" s="164"/>
      <c r="I34" s="164"/>
    </row>
    <row r="35" spans="6:9" s="248" customFormat="1" x14ac:dyDescent="0.3">
      <c r="F35" s="164"/>
      <c r="I35" s="164"/>
    </row>
    <row r="36" spans="6:9" s="248" customFormat="1" x14ac:dyDescent="0.3">
      <c r="F36" s="164"/>
      <c r="I36" s="164"/>
    </row>
    <row r="37" spans="6:9" s="248" customFormat="1" x14ac:dyDescent="0.3">
      <c r="F37" s="164"/>
      <c r="I37" s="164"/>
    </row>
    <row r="38" spans="6:9" s="248" customFormat="1" x14ac:dyDescent="0.3">
      <c r="F38" s="164"/>
      <c r="I38" s="164"/>
    </row>
    <row r="39" spans="6:9" s="248" customFormat="1" x14ac:dyDescent="0.3">
      <c r="F39" s="164"/>
      <c r="I39" s="164"/>
    </row>
    <row r="40" spans="6:9" s="248" customFormat="1" x14ac:dyDescent="0.3">
      <c r="F40" s="164"/>
      <c r="I40" s="164"/>
    </row>
    <row r="41" spans="6:9" s="248" customFormat="1" x14ac:dyDescent="0.3">
      <c r="F41" s="164"/>
      <c r="I41" s="164"/>
    </row>
    <row r="42" spans="6:9" s="248" customFormat="1" x14ac:dyDescent="0.3">
      <c r="F42" s="164"/>
      <c r="I42" s="164"/>
    </row>
    <row r="43" spans="6:9" s="248" customFormat="1" x14ac:dyDescent="0.3">
      <c r="F43" s="164"/>
      <c r="I43" s="164"/>
    </row>
    <row r="44" spans="6:9" s="248" customFormat="1" x14ac:dyDescent="0.3">
      <c r="F44" s="164"/>
      <c r="I44" s="164"/>
    </row>
    <row r="45" spans="6:9" s="248" customFormat="1" x14ac:dyDescent="0.3">
      <c r="F45" s="164"/>
      <c r="I45" s="164"/>
    </row>
    <row r="46" spans="6:9" s="248" customFormat="1" x14ac:dyDescent="0.3">
      <c r="F46" s="164"/>
      <c r="I46" s="164"/>
    </row>
    <row r="47" spans="6:9" s="248" customFormat="1" x14ac:dyDescent="0.3">
      <c r="F47" s="164"/>
      <c r="I47" s="164"/>
    </row>
    <row r="48" spans="6:9" s="248" customFormat="1" x14ac:dyDescent="0.3">
      <c r="F48" s="164"/>
      <c r="I48" s="164"/>
    </row>
    <row r="49" spans="6:9" s="248" customFormat="1" x14ac:dyDescent="0.3">
      <c r="F49" s="164"/>
      <c r="I49" s="164"/>
    </row>
    <row r="50" spans="6:9" s="248" customFormat="1" x14ac:dyDescent="0.3">
      <c r="F50" s="164"/>
      <c r="I50" s="164"/>
    </row>
    <row r="51" spans="6:9" s="248" customFormat="1" x14ac:dyDescent="0.3">
      <c r="F51" s="164"/>
      <c r="I51" s="164"/>
    </row>
    <row r="52" spans="6:9" s="248" customFormat="1" x14ac:dyDescent="0.3">
      <c r="F52" s="164"/>
      <c r="I52" s="164"/>
    </row>
    <row r="53" spans="6:9" s="248" customFormat="1" x14ac:dyDescent="0.3">
      <c r="F53" s="164"/>
      <c r="I53" s="164"/>
    </row>
    <row r="54" spans="6:9" s="248" customFormat="1" x14ac:dyDescent="0.3">
      <c r="F54" s="164"/>
      <c r="I54" s="164"/>
    </row>
    <row r="55" spans="6:9" s="248" customFormat="1" x14ac:dyDescent="0.3">
      <c r="F55" s="164"/>
      <c r="I55" s="164"/>
    </row>
    <row r="56" spans="6:9" s="248" customFormat="1" x14ac:dyDescent="0.3">
      <c r="F56" s="164"/>
      <c r="I56" s="164"/>
    </row>
    <row r="57" spans="6:9" s="248" customFormat="1" x14ac:dyDescent="0.3">
      <c r="F57" s="164"/>
      <c r="I57" s="164"/>
    </row>
    <row r="58" spans="6:9" s="248" customFormat="1" x14ac:dyDescent="0.3">
      <c r="F58" s="164"/>
      <c r="I58" s="164"/>
    </row>
    <row r="59" spans="6:9" s="248" customFormat="1" x14ac:dyDescent="0.3">
      <c r="F59" s="164"/>
      <c r="I59" s="164"/>
    </row>
    <row r="60" spans="6:9" s="248" customFormat="1" x14ac:dyDescent="0.3">
      <c r="F60" s="164"/>
      <c r="I60" s="164"/>
    </row>
    <row r="61" spans="6:9" s="248" customFormat="1" x14ac:dyDescent="0.3">
      <c r="F61" s="164"/>
      <c r="I61" s="164"/>
    </row>
    <row r="62" spans="6:9" s="248" customFormat="1" x14ac:dyDescent="0.3">
      <c r="F62" s="164"/>
      <c r="I62" s="164"/>
    </row>
    <row r="63" spans="6:9" s="248" customFormat="1" x14ac:dyDescent="0.3">
      <c r="F63" s="164"/>
      <c r="I63" s="164"/>
    </row>
    <row r="64" spans="6:9" s="248" customFormat="1" x14ac:dyDescent="0.3">
      <c r="F64" s="164"/>
      <c r="I64" s="164"/>
    </row>
    <row r="65" spans="6:9" s="248" customFormat="1" x14ac:dyDescent="0.3">
      <c r="F65" s="164"/>
      <c r="I65" s="164"/>
    </row>
    <row r="66" spans="6:9" s="248" customFormat="1" x14ac:dyDescent="0.3">
      <c r="F66" s="164"/>
      <c r="I66" s="164"/>
    </row>
    <row r="67" spans="6:9" s="248" customFormat="1" x14ac:dyDescent="0.3">
      <c r="F67" s="164"/>
      <c r="I67" s="164"/>
    </row>
    <row r="68" spans="6:9" s="248" customFormat="1" x14ac:dyDescent="0.3">
      <c r="F68" s="164"/>
      <c r="I68" s="164"/>
    </row>
    <row r="69" spans="6:9" s="248" customFormat="1" x14ac:dyDescent="0.3">
      <c r="F69" s="164"/>
      <c r="I69" s="164"/>
    </row>
    <row r="70" spans="6:9" s="248" customFormat="1" x14ac:dyDescent="0.3">
      <c r="F70" s="164"/>
      <c r="I70" s="164"/>
    </row>
    <row r="71" spans="6:9" s="248" customFormat="1" x14ac:dyDescent="0.3">
      <c r="F71" s="164"/>
      <c r="I71" s="164"/>
    </row>
    <row r="72" spans="6:9" s="248" customFormat="1" x14ac:dyDescent="0.3">
      <c r="F72" s="164"/>
      <c r="I72" s="164"/>
    </row>
    <row r="73" spans="6:9" s="248" customFormat="1" x14ac:dyDescent="0.3">
      <c r="F73" s="164"/>
      <c r="I73" s="164"/>
    </row>
    <row r="74" spans="6:9" s="248" customFormat="1" x14ac:dyDescent="0.3">
      <c r="F74" s="164"/>
      <c r="I74" s="164"/>
    </row>
    <row r="75" spans="6:9" s="248" customFormat="1" x14ac:dyDescent="0.3">
      <c r="F75" s="164"/>
      <c r="I75" s="164"/>
    </row>
    <row r="76" spans="6:9" s="248" customFormat="1" x14ac:dyDescent="0.3">
      <c r="F76" s="164"/>
      <c r="I76" s="164"/>
    </row>
    <row r="77" spans="6:9" s="248" customFormat="1" x14ac:dyDescent="0.3">
      <c r="F77" s="164"/>
      <c r="I77" s="164"/>
    </row>
    <row r="78" spans="6:9" s="248" customFormat="1" x14ac:dyDescent="0.3">
      <c r="F78" s="164"/>
      <c r="I78" s="164"/>
    </row>
    <row r="79" spans="6:9" s="248" customFormat="1" x14ac:dyDescent="0.3">
      <c r="F79" s="164"/>
      <c r="I79" s="164"/>
    </row>
    <row r="80" spans="6:9" s="248" customFormat="1" x14ac:dyDescent="0.3">
      <c r="F80" s="164"/>
      <c r="I80" s="164"/>
    </row>
    <row r="81" spans="6:9" s="248" customFormat="1" x14ac:dyDescent="0.3">
      <c r="F81" s="164"/>
      <c r="I81" s="164"/>
    </row>
    <row r="82" spans="6:9" s="248" customFormat="1" x14ac:dyDescent="0.3">
      <c r="F82" s="164"/>
      <c r="I82" s="164"/>
    </row>
    <row r="83" spans="6:9" s="248" customFormat="1" x14ac:dyDescent="0.3">
      <c r="F83" s="164"/>
      <c r="I83" s="164"/>
    </row>
    <row r="84" spans="6:9" s="248" customFormat="1" x14ac:dyDescent="0.3">
      <c r="F84" s="164"/>
      <c r="I84" s="164"/>
    </row>
    <row r="85" spans="6:9" s="248" customFormat="1" x14ac:dyDescent="0.3">
      <c r="F85" s="164"/>
      <c r="I85" s="164"/>
    </row>
    <row r="86" spans="6:9" s="248" customFormat="1" x14ac:dyDescent="0.3">
      <c r="F86" s="164"/>
      <c r="I86" s="164"/>
    </row>
    <row r="87" spans="6:9" s="248" customFormat="1" x14ac:dyDescent="0.3">
      <c r="F87" s="164"/>
      <c r="I87" s="164"/>
    </row>
    <row r="88" spans="6:9" s="248" customFormat="1" x14ac:dyDescent="0.3">
      <c r="F88" s="164"/>
      <c r="I88" s="164"/>
    </row>
    <row r="89" spans="6:9" s="248" customFormat="1" x14ac:dyDescent="0.3">
      <c r="F89" s="164"/>
      <c r="I89" s="164"/>
    </row>
    <row r="90" spans="6:9" s="248" customFormat="1" x14ac:dyDescent="0.3">
      <c r="F90" s="164"/>
      <c r="I90" s="164"/>
    </row>
    <row r="91" spans="6:9" s="248" customFormat="1" x14ac:dyDescent="0.3">
      <c r="F91" s="164"/>
      <c r="I91" s="164"/>
    </row>
    <row r="92" spans="6:9" s="248" customFormat="1" x14ac:dyDescent="0.3">
      <c r="F92" s="164"/>
      <c r="I92" s="164"/>
    </row>
    <row r="93" spans="6:9" s="248" customFormat="1" x14ac:dyDescent="0.3">
      <c r="F93" s="164"/>
      <c r="I93" s="164"/>
    </row>
    <row r="94" spans="6:9" s="248" customFormat="1" x14ac:dyDescent="0.3">
      <c r="F94" s="164"/>
      <c r="I94" s="164"/>
    </row>
    <row r="95" spans="6:9" s="248" customFormat="1" x14ac:dyDescent="0.3">
      <c r="F95" s="164"/>
      <c r="I95" s="164"/>
    </row>
    <row r="96" spans="6:9" s="248" customFormat="1" x14ac:dyDescent="0.3">
      <c r="F96" s="164"/>
      <c r="I96" s="164"/>
    </row>
    <row r="97" spans="1:62" s="248" customFormat="1" x14ac:dyDescent="0.3">
      <c r="F97" s="164"/>
      <c r="I97" s="164"/>
    </row>
    <row r="98" spans="1:62" s="248" customFormat="1" x14ac:dyDescent="0.3">
      <c r="F98" s="164"/>
      <c r="I98" s="164"/>
    </row>
    <row r="99" spans="1:62" s="248" customFormat="1" x14ac:dyDescent="0.3">
      <c r="F99" s="164"/>
      <c r="I99" s="164"/>
    </row>
    <row r="100" spans="1:62" s="248" customFormat="1" x14ac:dyDescent="0.3">
      <c r="F100" s="164"/>
      <c r="I100" s="164"/>
    </row>
    <row r="101" spans="1:62" s="248" customFormat="1" x14ac:dyDescent="0.3">
      <c r="F101" s="164"/>
      <c r="I101" s="164"/>
    </row>
    <row r="102" spans="1:62" customFormat="1" x14ac:dyDescent="0.3">
      <c r="A102" s="248"/>
      <c r="B102" s="248"/>
      <c r="F102" s="47"/>
      <c r="I102" s="47"/>
      <c r="J102" s="248"/>
      <c r="K102" s="248"/>
      <c r="L102" s="248"/>
      <c r="M102" s="248"/>
      <c r="N102" s="248"/>
      <c r="O102" s="248"/>
      <c r="P102" s="248"/>
      <c r="Q102" s="248"/>
      <c r="R102" s="248"/>
      <c r="S102" s="248"/>
      <c r="T102" s="248"/>
      <c r="U102" s="248"/>
      <c r="V102" s="248"/>
      <c r="W102" s="248"/>
      <c r="X102" s="248"/>
      <c r="Y102" s="248"/>
      <c r="Z102" s="248"/>
      <c r="AA102" s="248"/>
      <c r="AB102" s="248"/>
      <c r="AC102" s="248"/>
      <c r="AD102" s="248"/>
      <c r="AE102" s="248"/>
      <c r="AF102" s="248"/>
      <c r="AG102" s="248"/>
      <c r="AH102" s="248"/>
      <c r="AI102" s="248"/>
      <c r="AJ102" s="248"/>
      <c r="AK102" s="248"/>
      <c r="AL102" s="248"/>
      <c r="AM102" s="248"/>
      <c r="AN102" s="248"/>
      <c r="AO102" s="248"/>
      <c r="AP102" s="248"/>
      <c r="AQ102" s="248"/>
      <c r="AR102" s="248"/>
      <c r="AS102" s="248"/>
      <c r="AT102" s="248"/>
      <c r="AU102" s="248"/>
      <c r="AV102" s="248"/>
      <c r="AW102" s="248"/>
      <c r="AX102" s="248"/>
      <c r="AY102" s="248"/>
      <c r="AZ102" s="248"/>
      <c r="BA102" s="248"/>
      <c r="BB102" s="248"/>
      <c r="BC102" s="248"/>
      <c r="BD102" s="248"/>
      <c r="BE102" s="248"/>
      <c r="BF102" s="248"/>
      <c r="BG102" s="248"/>
      <c r="BH102" s="248"/>
      <c r="BI102" s="248"/>
      <c r="BJ102" s="248"/>
    </row>
    <row r="103" spans="1:62" customFormat="1" x14ac:dyDescent="0.3">
      <c r="A103" s="248"/>
      <c r="B103" s="248"/>
      <c r="F103" s="47"/>
      <c r="I103" s="47"/>
      <c r="J103" s="248"/>
      <c r="K103" s="248"/>
      <c r="L103" s="248"/>
      <c r="M103" s="248"/>
      <c r="N103" s="248"/>
      <c r="O103" s="248"/>
      <c r="P103" s="248"/>
      <c r="Q103" s="248"/>
      <c r="R103" s="248"/>
      <c r="S103" s="248"/>
      <c r="T103" s="248"/>
      <c r="U103" s="248"/>
      <c r="V103" s="248"/>
      <c r="W103" s="248"/>
      <c r="X103" s="248"/>
      <c r="Y103" s="248"/>
      <c r="Z103" s="248"/>
      <c r="AA103" s="248"/>
      <c r="AB103" s="248"/>
      <c r="AC103" s="248"/>
      <c r="AD103" s="248"/>
      <c r="AE103" s="248"/>
      <c r="AF103" s="248"/>
      <c r="AG103" s="248"/>
      <c r="AH103" s="248"/>
      <c r="AI103" s="248"/>
      <c r="AJ103" s="248"/>
      <c r="AK103" s="248"/>
      <c r="AL103" s="248"/>
      <c r="AM103" s="248"/>
      <c r="AN103" s="248"/>
      <c r="AO103" s="248"/>
      <c r="AP103" s="248"/>
      <c r="AQ103" s="248"/>
      <c r="AR103" s="248"/>
      <c r="AS103" s="248"/>
      <c r="AT103" s="248"/>
      <c r="AU103" s="248"/>
      <c r="AV103" s="248"/>
      <c r="AW103" s="248"/>
      <c r="AX103" s="248"/>
      <c r="AY103" s="248"/>
      <c r="AZ103" s="248"/>
      <c r="BA103" s="248"/>
      <c r="BB103" s="248"/>
      <c r="BC103" s="248"/>
      <c r="BD103" s="248"/>
      <c r="BE103" s="248"/>
      <c r="BF103" s="248"/>
      <c r="BG103" s="248"/>
      <c r="BH103" s="248"/>
      <c r="BI103" s="248"/>
      <c r="BJ103" s="248"/>
    </row>
  </sheetData>
  <sheetProtection algorithmName="SHA-512" hashValue="wM1M7YZDIOv9YTErudOUVeNMOgFoGL4aP1Ysu2rFH6ejprZ1mjbFvGCdwx4ay0DYKBbJ31WeqKDGROOGI3+fuw==" saltValue="ZIRlw69fheF6yujJLmDXpw==" spinCount="100000" sheet="1" objects="1" scenarios="1"/>
  <mergeCells count="19">
    <mergeCell ref="C7:D7"/>
    <mergeCell ref="E7:H7"/>
    <mergeCell ref="C2:J3"/>
    <mergeCell ref="C5:D5"/>
    <mergeCell ref="E5:H5"/>
    <mergeCell ref="C6:D6"/>
    <mergeCell ref="E6:H6"/>
    <mergeCell ref="C20:J20"/>
    <mergeCell ref="C8:D8"/>
    <mergeCell ref="H8:J8"/>
    <mergeCell ref="C9:D9"/>
    <mergeCell ref="C10:D10"/>
    <mergeCell ref="F10:G10"/>
    <mergeCell ref="H10:J10"/>
    <mergeCell ref="C11:D11"/>
    <mergeCell ref="F11:G11"/>
    <mergeCell ref="H11:J11"/>
    <mergeCell ref="I12:J12"/>
    <mergeCell ref="C13:J13"/>
  </mergeCells>
  <printOptions horizontalCentered="1" verticalCentered="1"/>
  <pageMargins left="0.25" right="0.25" top="0.75" bottom="0.75" header="0.3" footer="0.3"/>
  <pageSetup scale="98" fitToHeight="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8F4C0F32-4188-412C-AE38-F3CBCFE734E0}">
          <x14:formula1>
            <xm:f>Sheet2!$I$3:$I$7</xm:f>
          </x14:formula1>
          <xm:sqref>E9</xm:sqref>
        </x14:dataValidation>
        <x14:dataValidation type="list" allowBlank="1" showInputMessage="1" showErrorMessage="1" xr:uid="{955143E5-7F36-40B9-92EC-D1D2CFBB9D06}">
          <x14:formula1>
            <xm:f>Sheet2!$H$3:$H$7</xm:f>
          </x14:formula1>
          <xm:sqref>G15:G19</xm:sqref>
        </x14:dataValidation>
        <x14:dataValidation type="list" allowBlank="1" showInputMessage="1" showErrorMessage="1" xr:uid="{E049401F-EFB0-4F3B-91B5-F42C0791802E}">
          <x14:formula1>
            <xm:f>Sheet2!$B$2:$B$11</xm:f>
          </x14:formula1>
          <xm:sqref>I15:I19</xm:sqref>
        </x14:dataValidation>
      </x14:dataValidations>
    </ext>
  </extLst>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59996-F39C-40C6-82ED-D7C280DC0BCC}">
  <sheetPr>
    <tabColor theme="2" tint="-0.89999084444715716"/>
    <pageSetUpPr fitToPage="1"/>
  </sheetPr>
  <dimension ref="A1:BJ103"/>
  <sheetViews>
    <sheetView showGridLines="0" showRowColHeaders="0" zoomScaleNormal="100" workbookViewId="0">
      <selection activeCell="C29" sqref="C28:C29"/>
    </sheetView>
  </sheetViews>
  <sheetFormatPr defaultColWidth="9.109375" defaultRowHeight="14.4" x14ac:dyDescent="0.3"/>
  <cols>
    <col min="1" max="2" width="9.109375" style="248"/>
    <col min="3" max="3" width="9.109375" style="116"/>
    <col min="4" max="4" width="34.6640625" style="116" customWidth="1"/>
    <col min="5" max="5" width="16" style="116" customWidth="1"/>
    <col min="6" max="6" width="9.109375" style="169"/>
    <col min="7" max="8" width="9.109375" style="116"/>
    <col min="9" max="9" width="39.6640625" style="169" bestFit="1" customWidth="1"/>
    <col min="10" max="62" width="9.109375" style="248"/>
    <col min="63" max="16384" width="9.109375" style="116"/>
  </cols>
  <sheetData>
    <row r="1" spans="1:62" s="248" customFormat="1" ht="15" thickBot="1" x14ac:dyDescent="0.35">
      <c r="A1" s="247"/>
      <c r="F1" s="164"/>
      <c r="I1" s="164"/>
      <c r="J1" s="247"/>
      <c r="K1" s="247"/>
      <c r="L1" s="247"/>
      <c r="M1" s="247"/>
      <c r="N1" s="247"/>
      <c r="O1" s="247"/>
      <c r="P1" s="247"/>
      <c r="Q1" s="247"/>
      <c r="R1" s="247"/>
      <c r="S1" s="247"/>
      <c r="T1" s="247"/>
      <c r="U1" s="247"/>
      <c r="V1" s="247"/>
      <c r="W1" s="247"/>
    </row>
    <row r="2" spans="1:62" ht="23.25" customHeight="1" x14ac:dyDescent="0.3">
      <c r="A2" s="247"/>
      <c r="C2" s="1869" t="s">
        <v>601</v>
      </c>
      <c r="D2" s="1870"/>
      <c r="E2" s="1870"/>
      <c r="F2" s="1870"/>
      <c r="G2" s="1870"/>
      <c r="H2" s="1870"/>
      <c r="I2" s="1870"/>
      <c r="J2" s="1871"/>
      <c r="K2" s="247"/>
      <c r="L2" s="247"/>
      <c r="M2" s="247"/>
      <c r="N2" s="247"/>
      <c r="O2" s="247"/>
      <c r="P2" s="247"/>
      <c r="Q2" s="247"/>
      <c r="R2" s="247"/>
      <c r="S2" s="247"/>
      <c r="T2" s="247"/>
      <c r="U2" s="247"/>
      <c r="V2" s="247"/>
      <c r="W2" s="247"/>
    </row>
    <row r="3" spans="1:62" ht="15" customHeight="1" x14ac:dyDescent="0.3">
      <c r="A3" s="247"/>
      <c r="C3" s="1872"/>
      <c r="D3" s="1873"/>
      <c r="E3" s="1873"/>
      <c r="F3" s="1873"/>
      <c r="G3" s="1873"/>
      <c r="H3" s="1873"/>
      <c r="I3" s="1873"/>
      <c r="J3" s="1874"/>
      <c r="K3" s="247"/>
      <c r="L3" s="247"/>
      <c r="M3" s="247"/>
      <c r="N3" s="247"/>
      <c r="O3" s="247"/>
      <c r="P3" s="247"/>
      <c r="Q3" s="247"/>
      <c r="R3" s="247"/>
      <c r="S3" s="247"/>
      <c r="T3" s="247"/>
      <c r="U3" s="247"/>
      <c r="V3" s="247"/>
      <c r="W3" s="247"/>
    </row>
    <row r="4" spans="1:62" ht="15" customHeight="1" x14ac:dyDescent="0.3">
      <c r="A4" s="247"/>
      <c r="C4" s="428"/>
      <c r="D4" s="426"/>
      <c r="E4" s="426"/>
      <c r="F4" s="426"/>
      <c r="G4" s="426"/>
      <c r="H4" s="426"/>
      <c r="I4" s="426"/>
      <c r="J4" s="427"/>
      <c r="K4" s="247"/>
      <c r="L4" s="247"/>
      <c r="M4" s="247"/>
      <c r="N4" s="247"/>
      <c r="O4" s="247"/>
      <c r="P4" s="247"/>
      <c r="Q4" s="247"/>
      <c r="R4" s="247"/>
      <c r="S4" s="247"/>
      <c r="T4" s="247"/>
      <c r="U4" s="247"/>
      <c r="V4" s="247"/>
      <c r="W4" s="247"/>
    </row>
    <row r="5" spans="1:62" ht="15" customHeight="1" x14ac:dyDescent="0.3">
      <c r="A5" s="247"/>
      <c r="C5" s="1876" t="s">
        <v>755</v>
      </c>
      <c r="D5" s="1877"/>
      <c r="E5" s="1878">
        <f>'Extended Hose Lay Form'!E5</f>
        <v>0</v>
      </c>
      <c r="F5" s="1878"/>
      <c r="G5" s="1878"/>
      <c r="H5" s="1878"/>
      <c r="I5" s="423"/>
      <c r="J5" s="419"/>
      <c r="K5" s="247"/>
      <c r="L5" s="247"/>
      <c r="M5" s="247"/>
      <c r="N5" s="247"/>
      <c r="O5" s="247"/>
      <c r="P5" s="247"/>
      <c r="Q5" s="247"/>
      <c r="R5" s="247"/>
      <c r="S5" s="247"/>
      <c r="T5" s="247"/>
      <c r="U5" s="247"/>
      <c r="V5" s="247"/>
      <c r="W5" s="247"/>
    </row>
    <row r="6" spans="1:62" x14ac:dyDescent="0.3">
      <c r="A6" s="247"/>
      <c r="C6" s="1865" t="s">
        <v>742</v>
      </c>
      <c r="D6" s="1875"/>
      <c r="E6" s="1499"/>
      <c r="F6" s="1500"/>
      <c r="G6" s="1500"/>
      <c r="H6" s="1501"/>
      <c r="I6" s="170"/>
      <c r="J6" s="433"/>
      <c r="K6" s="247"/>
      <c r="L6" s="247"/>
      <c r="M6" s="247"/>
      <c r="N6" s="247"/>
      <c r="O6" s="247"/>
      <c r="P6" s="247"/>
      <c r="Q6" s="247"/>
      <c r="R6" s="247"/>
      <c r="S6" s="247"/>
      <c r="T6" s="247"/>
      <c r="U6" s="247"/>
      <c r="V6" s="247"/>
      <c r="W6" s="247"/>
    </row>
    <row r="7" spans="1:62" x14ac:dyDescent="0.3">
      <c r="A7" s="247"/>
      <c r="C7" s="1865" t="s">
        <v>743</v>
      </c>
      <c r="D7" s="1875"/>
      <c r="E7" s="1193"/>
      <c r="F7" s="1193"/>
      <c r="G7" s="1193"/>
      <c r="H7" s="1193"/>
      <c r="I7" s="170"/>
      <c r="J7" s="433"/>
      <c r="K7" s="247"/>
      <c r="L7" s="247"/>
      <c r="M7" s="247"/>
      <c r="N7" s="247"/>
      <c r="O7" s="247"/>
      <c r="P7" s="247"/>
      <c r="Q7" s="247"/>
      <c r="R7" s="247"/>
      <c r="S7" s="247"/>
      <c r="T7" s="247"/>
      <c r="U7" s="247"/>
      <c r="V7" s="247"/>
      <c r="W7" s="247"/>
    </row>
    <row r="8" spans="1:62" x14ac:dyDescent="0.3">
      <c r="A8" s="247"/>
      <c r="C8" s="1865" t="s">
        <v>744</v>
      </c>
      <c r="D8" s="1875"/>
      <c r="E8" s="410"/>
      <c r="F8" s="425" t="s">
        <v>602</v>
      </c>
      <c r="H8" s="1857"/>
      <c r="I8" s="1857"/>
      <c r="J8" s="1858"/>
      <c r="K8" s="247"/>
      <c r="L8" s="247"/>
      <c r="M8" s="247"/>
      <c r="N8" s="247"/>
      <c r="O8" s="247"/>
      <c r="P8" s="247"/>
      <c r="Q8" s="247"/>
      <c r="R8" s="247"/>
      <c r="S8" s="247"/>
      <c r="T8" s="247"/>
      <c r="U8" s="247"/>
      <c r="V8" s="247"/>
      <c r="W8" s="247"/>
    </row>
    <row r="9" spans="1:62" x14ac:dyDescent="0.3">
      <c r="A9" s="247"/>
      <c r="C9" s="1865" t="s">
        <v>745</v>
      </c>
      <c r="D9" s="1866"/>
      <c r="E9" s="241"/>
      <c r="F9" s="424"/>
      <c r="H9" s="170"/>
      <c r="I9" s="170"/>
      <c r="J9" s="433"/>
      <c r="K9" s="247"/>
      <c r="L9" s="247"/>
      <c r="M9" s="247"/>
      <c r="N9" s="247"/>
      <c r="O9" s="247"/>
      <c r="P9" s="247"/>
      <c r="Q9" s="247"/>
      <c r="R9" s="247"/>
      <c r="S9" s="247"/>
      <c r="T9" s="247"/>
      <c r="U9" s="247"/>
      <c r="V9" s="247"/>
      <c r="W9" s="247"/>
    </row>
    <row r="10" spans="1:62" x14ac:dyDescent="0.3">
      <c r="A10" s="247"/>
      <c r="C10" s="1867" t="s">
        <v>757</v>
      </c>
      <c r="D10" s="1868"/>
      <c r="E10" s="241"/>
      <c r="F10" s="1857"/>
      <c r="G10" s="1857"/>
      <c r="H10" s="1857"/>
      <c r="I10" s="1857"/>
      <c r="J10" s="1858"/>
      <c r="K10" s="247"/>
      <c r="L10" s="247"/>
      <c r="M10" s="247"/>
      <c r="N10" s="247"/>
      <c r="O10" s="247"/>
      <c r="P10" s="247"/>
      <c r="Q10" s="247"/>
      <c r="R10" s="247"/>
      <c r="S10" s="247"/>
      <c r="T10" s="247"/>
      <c r="U10" s="247"/>
      <c r="V10" s="247"/>
      <c r="W10" s="247"/>
    </row>
    <row r="11" spans="1:62" x14ac:dyDescent="0.3">
      <c r="A11" s="247"/>
      <c r="C11" s="1867" t="s">
        <v>746</v>
      </c>
      <c r="D11" s="1868"/>
      <c r="E11" s="241"/>
      <c r="F11" s="1857"/>
      <c r="G11" s="1857"/>
      <c r="H11" s="1857"/>
      <c r="I11" s="1857"/>
      <c r="J11" s="1858"/>
      <c r="K11" s="247"/>
      <c r="L11" s="247"/>
      <c r="M11" s="247"/>
      <c r="N11" s="247"/>
      <c r="O11" s="247"/>
      <c r="P11" s="247"/>
      <c r="Q11" s="247"/>
      <c r="R11" s="247"/>
      <c r="S11" s="247"/>
      <c r="T11" s="247"/>
      <c r="U11" s="247"/>
      <c r="V11" s="247"/>
      <c r="W11" s="247"/>
    </row>
    <row r="12" spans="1:62" x14ac:dyDescent="0.3">
      <c r="A12" s="247"/>
      <c r="C12" s="174"/>
      <c r="D12" s="424"/>
      <c r="E12" s="424"/>
      <c r="F12" s="424"/>
      <c r="G12" s="424"/>
      <c r="H12" s="170"/>
      <c r="I12" s="1857"/>
      <c r="J12" s="1858"/>
      <c r="K12" s="247"/>
      <c r="L12" s="247"/>
      <c r="M12" s="247"/>
      <c r="N12" s="247"/>
      <c r="O12" s="247"/>
      <c r="P12" s="247"/>
      <c r="Q12" s="247"/>
      <c r="R12" s="247"/>
      <c r="S12" s="247"/>
      <c r="T12" s="247"/>
      <c r="U12" s="247"/>
      <c r="V12" s="247"/>
      <c r="W12" s="247"/>
    </row>
    <row r="13" spans="1:62" ht="18.600000000000001" thickBot="1" x14ac:dyDescent="0.35">
      <c r="A13" s="247"/>
      <c r="C13" s="1859" t="s">
        <v>603</v>
      </c>
      <c r="D13" s="1860"/>
      <c r="E13" s="1860"/>
      <c r="F13" s="1860"/>
      <c r="G13" s="1860"/>
      <c r="H13" s="1860"/>
      <c r="I13" s="1860"/>
      <c r="J13" s="1861"/>
      <c r="K13" s="247"/>
      <c r="L13" s="247"/>
      <c r="M13" s="247"/>
      <c r="N13" s="247"/>
      <c r="O13" s="247"/>
      <c r="P13" s="247"/>
      <c r="Q13" s="247"/>
      <c r="R13" s="247"/>
      <c r="S13"/>
      <c r="T13" s="247"/>
      <c r="U13" s="247"/>
      <c r="V13" s="247"/>
      <c r="W13" s="247"/>
    </row>
    <row r="14" spans="1:62" s="181" customFormat="1" ht="58.2" thickBot="1" x14ac:dyDescent="0.35">
      <c r="A14" s="249"/>
      <c r="B14" s="250"/>
      <c r="C14" s="420" t="s">
        <v>109</v>
      </c>
      <c r="D14" s="421" t="s">
        <v>747</v>
      </c>
      <c r="E14" s="421" t="s">
        <v>756</v>
      </c>
      <c r="F14" s="422" t="s">
        <v>604</v>
      </c>
      <c r="G14" s="421" t="s">
        <v>605</v>
      </c>
      <c r="H14" s="422" t="s">
        <v>606</v>
      </c>
      <c r="I14" s="421" t="s">
        <v>607</v>
      </c>
      <c r="J14" s="421" t="s">
        <v>748</v>
      </c>
      <c r="K14" s="249"/>
      <c r="L14" s="249"/>
      <c r="M14" s="249"/>
      <c r="N14" s="249"/>
      <c r="O14" s="249"/>
      <c r="P14" s="249"/>
      <c r="Q14" s="249"/>
      <c r="R14" s="249"/>
      <c r="S14" s="415"/>
      <c r="T14" s="249"/>
      <c r="U14" s="249"/>
      <c r="V14" s="249"/>
      <c r="W14" s="249"/>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0"/>
    </row>
    <row r="15" spans="1:62" x14ac:dyDescent="0.3">
      <c r="A15" s="247"/>
      <c r="C15" s="429"/>
      <c r="D15" s="413"/>
      <c r="E15" s="413"/>
      <c r="F15" s="413"/>
      <c r="G15" s="413"/>
      <c r="H15" s="413"/>
      <c r="I15" s="430"/>
      <c r="J15" s="418"/>
      <c r="K15" s="247"/>
      <c r="L15" s="247"/>
      <c r="M15" s="247"/>
      <c r="N15" s="247"/>
      <c r="O15" s="247"/>
      <c r="P15" s="247"/>
      <c r="Q15" s="247"/>
      <c r="R15" s="247"/>
      <c r="S15"/>
      <c r="T15" s="247"/>
      <c r="U15" s="247"/>
      <c r="V15" s="247"/>
      <c r="W15" s="247"/>
    </row>
    <row r="16" spans="1:62" x14ac:dyDescent="0.3">
      <c r="A16" s="247"/>
      <c r="C16" s="409"/>
      <c r="D16" s="407"/>
      <c r="E16" s="407"/>
      <c r="F16" s="407"/>
      <c r="G16" s="408"/>
      <c r="H16" s="407"/>
      <c r="I16" s="414"/>
      <c r="J16" s="416"/>
      <c r="K16" s="247"/>
      <c r="L16" s="247"/>
      <c r="M16" s="247"/>
      <c r="N16" s="247"/>
      <c r="O16" s="247"/>
      <c r="P16" s="247"/>
      <c r="Q16" s="247"/>
      <c r="R16" s="247"/>
      <c r="S16"/>
      <c r="T16" s="247"/>
      <c r="U16" s="247"/>
      <c r="V16" s="247"/>
      <c r="W16" s="247"/>
    </row>
    <row r="17" spans="1:23" x14ac:dyDescent="0.3">
      <c r="A17" s="247"/>
      <c r="C17" s="409"/>
      <c r="D17" s="407"/>
      <c r="E17" s="407"/>
      <c r="F17" s="407"/>
      <c r="G17" s="408"/>
      <c r="H17" s="407"/>
      <c r="I17" s="414"/>
      <c r="J17" s="416"/>
      <c r="K17" s="247"/>
      <c r="L17" s="247"/>
      <c r="M17" s="247"/>
      <c r="N17" s="247"/>
      <c r="O17" s="247"/>
      <c r="P17" s="247"/>
      <c r="Q17" s="247"/>
      <c r="R17" s="247"/>
      <c r="S17"/>
      <c r="T17" s="247"/>
      <c r="U17" s="247"/>
      <c r="V17" s="247"/>
      <c r="W17" s="247"/>
    </row>
    <row r="18" spans="1:23" x14ac:dyDescent="0.3">
      <c r="A18" s="247"/>
      <c r="C18" s="409"/>
      <c r="D18" s="407"/>
      <c r="E18" s="407"/>
      <c r="F18" s="407"/>
      <c r="G18" s="408"/>
      <c r="H18" s="407"/>
      <c r="I18" s="414"/>
      <c r="J18" s="416"/>
      <c r="K18" s="247"/>
      <c r="L18" s="247"/>
      <c r="M18" s="247"/>
      <c r="N18" s="247"/>
      <c r="O18" s="247"/>
      <c r="P18" s="247"/>
      <c r="Q18" s="247"/>
      <c r="R18" s="247"/>
      <c r="S18"/>
      <c r="T18" s="247"/>
      <c r="U18" s="247"/>
      <c r="V18" s="247"/>
      <c r="W18" s="247"/>
    </row>
    <row r="19" spans="1:23" s="248" customFormat="1" ht="15" thickBot="1" x14ac:dyDescent="0.35">
      <c r="A19" s="247"/>
      <c r="C19" s="411"/>
      <c r="D19" s="412"/>
      <c r="E19" s="412"/>
      <c r="F19" s="412"/>
      <c r="G19" s="431"/>
      <c r="H19" s="412"/>
      <c r="I19" s="432"/>
      <c r="J19" s="417"/>
      <c r="K19" s="247"/>
      <c r="L19" s="247"/>
      <c r="M19" s="247"/>
      <c r="N19" s="247"/>
      <c r="O19" s="247"/>
      <c r="P19" s="247"/>
      <c r="Q19" s="247"/>
      <c r="R19" s="247"/>
      <c r="S19"/>
      <c r="T19" s="247"/>
      <c r="U19" s="247"/>
      <c r="V19" s="247"/>
      <c r="W19" s="247"/>
    </row>
    <row r="20" spans="1:23" s="248" customFormat="1" ht="27" customHeight="1" thickBot="1" x14ac:dyDescent="0.35">
      <c r="A20" s="247"/>
      <c r="C20" s="1862" t="s">
        <v>608</v>
      </c>
      <c r="D20" s="1863"/>
      <c r="E20" s="1863"/>
      <c r="F20" s="1863"/>
      <c r="G20" s="1863"/>
      <c r="H20" s="1863"/>
      <c r="I20" s="1863"/>
      <c r="J20" s="1864"/>
      <c r="K20" s="247"/>
      <c r="L20" s="247"/>
      <c r="M20" s="247"/>
      <c r="N20" s="247"/>
      <c r="O20" s="247"/>
      <c r="P20" s="247"/>
      <c r="Q20" s="247"/>
      <c r="R20" s="247"/>
      <c r="S20"/>
      <c r="T20" s="247"/>
      <c r="U20" s="247"/>
      <c r="V20" s="247"/>
      <c r="W20" s="247"/>
    </row>
    <row r="21" spans="1:23" s="248" customFormat="1" x14ac:dyDescent="0.3">
      <c r="F21" s="164"/>
      <c r="I21" s="164"/>
    </row>
    <row r="22" spans="1:23" s="248" customFormat="1" x14ac:dyDescent="0.3">
      <c r="F22" s="164"/>
      <c r="I22" s="164"/>
    </row>
    <row r="23" spans="1:23" s="248" customFormat="1" x14ac:dyDescent="0.3">
      <c r="F23" s="164"/>
      <c r="I23" s="164"/>
    </row>
    <row r="24" spans="1:23" s="248" customFormat="1" x14ac:dyDescent="0.3">
      <c r="F24" s="164"/>
      <c r="I24" s="164"/>
    </row>
    <row r="25" spans="1:23" s="248" customFormat="1" x14ac:dyDescent="0.3">
      <c r="F25" s="164"/>
      <c r="I25" s="164"/>
    </row>
    <row r="26" spans="1:23" s="248" customFormat="1" x14ac:dyDescent="0.3">
      <c r="F26" s="164"/>
      <c r="I26" s="164"/>
    </row>
    <row r="27" spans="1:23" s="248" customFormat="1" x14ac:dyDescent="0.3">
      <c r="F27" s="164"/>
      <c r="I27" s="164"/>
    </row>
    <row r="28" spans="1:23" s="248" customFormat="1" x14ac:dyDescent="0.3">
      <c r="F28" s="164"/>
      <c r="I28" s="164"/>
    </row>
    <row r="29" spans="1:23" s="248" customFormat="1" x14ac:dyDescent="0.3">
      <c r="F29" s="164"/>
      <c r="I29" s="164"/>
    </row>
    <row r="30" spans="1:23" s="248" customFormat="1" x14ac:dyDescent="0.3">
      <c r="F30" s="164"/>
      <c r="I30" s="164"/>
    </row>
    <row r="31" spans="1:23" s="248" customFormat="1" x14ac:dyDescent="0.3">
      <c r="F31" s="164"/>
      <c r="I31" s="164"/>
    </row>
    <row r="32" spans="1:23" s="248" customFormat="1" x14ac:dyDescent="0.3">
      <c r="F32" s="164"/>
      <c r="I32" s="164"/>
    </row>
    <row r="33" spans="6:9" s="248" customFormat="1" x14ac:dyDescent="0.3">
      <c r="F33" s="164"/>
      <c r="I33" s="164"/>
    </row>
    <row r="34" spans="6:9" s="248" customFormat="1" x14ac:dyDescent="0.3">
      <c r="F34" s="164"/>
      <c r="I34" s="164"/>
    </row>
    <row r="35" spans="6:9" s="248" customFormat="1" x14ac:dyDescent="0.3">
      <c r="F35" s="164"/>
      <c r="I35" s="164"/>
    </row>
    <row r="36" spans="6:9" s="248" customFormat="1" x14ac:dyDescent="0.3">
      <c r="F36" s="164"/>
      <c r="I36" s="164"/>
    </row>
    <row r="37" spans="6:9" s="248" customFormat="1" x14ac:dyDescent="0.3">
      <c r="F37" s="164"/>
      <c r="I37" s="164"/>
    </row>
    <row r="38" spans="6:9" s="248" customFormat="1" x14ac:dyDescent="0.3">
      <c r="F38" s="164"/>
      <c r="I38" s="164"/>
    </row>
    <row r="39" spans="6:9" s="248" customFormat="1" x14ac:dyDescent="0.3">
      <c r="F39" s="164"/>
      <c r="I39" s="164"/>
    </row>
    <row r="40" spans="6:9" s="248" customFormat="1" x14ac:dyDescent="0.3">
      <c r="F40" s="164"/>
      <c r="I40" s="164"/>
    </row>
    <row r="41" spans="6:9" s="248" customFormat="1" x14ac:dyDescent="0.3">
      <c r="F41" s="164"/>
      <c r="I41" s="164"/>
    </row>
    <row r="42" spans="6:9" s="248" customFormat="1" x14ac:dyDescent="0.3">
      <c r="F42" s="164"/>
      <c r="I42" s="164"/>
    </row>
    <row r="43" spans="6:9" s="248" customFormat="1" x14ac:dyDescent="0.3">
      <c r="F43" s="164"/>
      <c r="I43" s="164"/>
    </row>
    <row r="44" spans="6:9" s="248" customFormat="1" x14ac:dyDescent="0.3">
      <c r="F44" s="164"/>
      <c r="I44" s="164"/>
    </row>
    <row r="45" spans="6:9" s="248" customFormat="1" x14ac:dyDescent="0.3">
      <c r="F45" s="164"/>
      <c r="I45" s="164"/>
    </row>
    <row r="46" spans="6:9" s="248" customFormat="1" x14ac:dyDescent="0.3">
      <c r="F46" s="164"/>
      <c r="I46" s="164"/>
    </row>
    <row r="47" spans="6:9" s="248" customFormat="1" x14ac:dyDescent="0.3">
      <c r="F47" s="164"/>
      <c r="I47" s="164"/>
    </row>
    <row r="48" spans="6:9" s="248" customFormat="1" x14ac:dyDescent="0.3">
      <c r="F48" s="164"/>
      <c r="I48" s="164"/>
    </row>
    <row r="49" spans="6:9" s="248" customFormat="1" x14ac:dyDescent="0.3">
      <c r="F49" s="164"/>
      <c r="I49" s="164"/>
    </row>
    <row r="50" spans="6:9" s="248" customFormat="1" x14ac:dyDescent="0.3">
      <c r="F50" s="164"/>
      <c r="I50" s="164"/>
    </row>
    <row r="51" spans="6:9" s="248" customFormat="1" x14ac:dyDescent="0.3">
      <c r="F51" s="164"/>
      <c r="I51" s="164"/>
    </row>
    <row r="52" spans="6:9" s="248" customFormat="1" x14ac:dyDescent="0.3">
      <c r="F52" s="164"/>
      <c r="I52" s="164"/>
    </row>
    <row r="53" spans="6:9" s="248" customFormat="1" x14ac:dyDescent="0.3">
      <c r="F53" s="164"/>
      <c r="I53" s="164"/>
    </row>
    <row r="54" spans="6:9" s="248" customFormat="1" x14ac:dyDescent="0.3">
      <c r="F54" s="164"/>
      <c r="I54" s="164"/>
    </row>
    <row r="55" spans="6:9" s="248" customFormat="1" x14ac:dyDescent="0.3">
      <c r="F55" s="164"/>
      <c r="I55" s="164"/>
    </row>
    <row r="56" spans="6:9" s="248" customFormat="1" x14ac:dyDescent="0.3">
      <c r="F56" s="164"/>
      <c r="I56" s="164"/>
    </row>
    <row r="57" spans="6:9" s="248" customFormat="1" x14ac:dyDescent="0.3">
      <c r="F57" s="164"/>
      <c r="I57" s="164"/>
    </row>
    <row r="58" spans="6:9" s="248" customFormat="1" x14ac:dyDescent="0.3">
      <c r="F58" s="164"/>
      <c r="I58" s="164"/>
    </row>
    <row r="59" spans="6:9" s="248" customFormat="1" x14ac:dyDescent="0.3">
      <c r="F59" s="164"/>
      <c r="I59" s="164"/>
    </row>
    <row r="60" spans="6:9" s="248" customFormat="1" x14ac:dyDescent="0.3">
      <c r="F60" s="164"/>
      <c r="I60" s="164"/>
    </row>
    <row r="61" spans="6:9" s="248" customFormat="1" x14ac:dyDescent="0.3">
      <c r="F61" s="164"/>
      <c r="I61" s="164"/>
    </row>
    <row r="62" spans="6:9" s="248" customFormat="1" x14ac:dyDescent="0.3">
      <c r="F62" s="164"/>
      <c r="I62" s="164"/>
    </row>
    <row r="63" spans="6:9" s="248" customFormat="1" x14ac:dyDescent="0.3">
      <c r="F63" s="164"/>
      <c r="I63" s="164"/>
    </row>
    <row r="64" spans="6:9" s="248" customFormat="1" x14ac:dyDescent="0.3">
      <c r="F64" s="164"/>
      <c r="I64" s="164"/>
    </row>
    <row r="65" spans="6:9" s="248" customFormat="1" x14ac:dyDescent="0.3">
      <c r="F65" s="164"/>
      <c r="I65" s="164"/>
    </row>
    <row r="66" spans="6:9" s="248" customFormat="1" x14ac:dyDescent="0.3">
      <c r="F66" s="164"/>
      <c r="I66" s="164"/>
    </row>
    <row r="67" spans="6:9" s="248" customFormat="1" x14ac:dyDescent="0.3">
      <c r="F67" s="164"/>
      <c r="I67" s="164"/>
    </row>
    <row r="68" spans="6:9" s="248" customFormat="1" x14ac:dyDescent="0.3">
      <c r="F68" s="164"/>
      <c r="I68" s="164"/>
    </row>
    <row r="69" spans="6:9" s="248" customFormat="1" x14ac:dyDescent="0.3">
      <c r="F69" s="164"/>
      <c r="I69" s="164"/>
    </row>
    <row r="70" spans="6:9" s="248" customFormat="1" x14ac:dyDescent="0.3">
      <c r="F70" s="164"/>
      <c r="I70" s="164"/>
    </row>
    <row r="71" spans="6:9" s="248" customFormat="1" x14ac:dyDescent="0.3">
      <c r="F71" s="164"/>
      <c r="I71" s="164"/>
    </row>
    <row r="72" spans="6:9" s="248" customFormat="1" x14ac:dyDescent="0.3">
      <c r="F72" s="164"/>
      <c r="I72" s="164"/>
    </row>
    <row r="73" spans="6:9" s="248" customFormat="1" x14ac:dyDescent="0.3">
      <c r="F73" s="164"/>
      <c r="I73" s="164"/>
    </row>
    <row r="74" spans="6:9" s="248" customFormat="1" x14ac:dyDescent="0.3">
      <c r="F74" s="164"/>
      <c r="I74" s="164"/>
    </row>
    <row r="75" spans="6:9" s="248" customFormat="1" x14ac:dyDescent="0.3">
      <c r="F75" s="164"/>
      <c r="I75" s="164"/>
    </row>
    <row r="76" spans="6:9" s="248" customFormat="1" x14ac:dyDescent="0.3">
      <c r="F76" s="164"/>
      <c r="I76" s="164"/>
    </row>
    <row r="77" spans="6:9" s="248" customFormat="1" x14ac:dyDescent="0.3">
      <c r="F77" s="164"/>
      <c r="I77" s="164"/>
    </row>
    <row r="78" spans="6:9" s="248" customFormat="1" x14ac:dyDescent="0.3">
      <c r="F78" s="164"/>
      <c r="I78" s="164"/>
    </row>
    <row r="79" spans="6:9" s="248" customFormat="1" x14ac:dyDescent="0.3">
      <c r="F79" s="164"/>
      <c r="I79" s="164"/>
    </row>
    <row r="80" spans="6:9" s="248" customFormat="1" x14ac:dyDescent="0.3">
      <c r="F80" s="164"/>
      <c r="I80" s="164"/>
    </row>
    <row r="81" spans="6:9" s="248" customFormat="1" x14ac:dyDescent="0.3">
      <c r="F81" s="164"/>
      <c r="I81" s="164"/>
    </row>
    <row r="82" spans="6:9" s="248" customFormat="1" x14ac:dyDescent="0.3">
      <c r="F82" s="164"/>
      <c r="I82" s="164"/>
    </row>
    <row r="83" spans="6:9" s="248" customFormat="1" x14ac:dyDescent="0.3">
      <c r="F83" s="164"/>
      <c r="I83" s="164"/>
    </row>
    <row r="84" spans="6:9" s="248" customFormat="1" x14ac:dyDescent="0.3">
      <c r="F84" s="164"/>
      <c r="I84" s="164"/>
    </row>
    <row r="85" spans="6:9" s="248" customFormat="1" x14ac:dyDescent="0.3">
      <c r="F85" s="164"/>
      <c r="I85" s="164"/>
    </row>
    <row r="86" spans="6:9" s="248" customFormat="1" x14ac:dyDescent="0.3">
      <c r="F86" s="164"/>
      <c r="I86" s="164"/>
    </row>
    <row r="87" spans="6:9" s="248" customFormat="1" x14ac:dyDescent="0.3">
      <c r="F87" s="164"/>
      <c r="I87" s="164"/>
    </row>
    <row r="88" spans="6:9" s="248" customFormat="1" x14ac:dyDescent="0.3">
      <c r="F88" s="164"/>
      <c r="I88" s="164"/>
    </row>
    <row r="89" spans="6:9" s="248" customFormat="1" x14ac:dyDescent="0.3">
      <c r="F89" s="164"/>
      <c r="I89" s="164"/>
    </row>
    <row r="90" spans="6:9" s="248" customFormat="1" x14ac:dyDescent="0.3">
      <c r="F90" s="164"/>
      <c r="I90" s="164"/>
    </row>
    <row r="91" spans="6:9" s="248" customFormat="1" x14ac:dyDescent="0.3">
      <c r="F91" s="164"/>
      <c r="I91" s="164"/>
    </row>
    <row r="92" spans="6:9" s="248" customFormat="1" x14ac:dyDescent="0.3">
      <c r="F92" s="164"/>
      <c r="I92" s="164"/>
    </row>
    <row r="93" spans="6:9" s="248" customFormat="1" x14ac:dyDescent="0.3">
      <c r="F93" s="164"/>
      <c r="I93" s="164"/>
    </row>
    <row r="94" spans="6:9" s="248" customFormat="1" x14ac:dyDescent="0.3">
      <c r="F94" s="164"/>
      <c r="I94" s="164"/>
    </row>
    <row r="95" spans="6:9" s="248" customFormat="1" x14ac:dyDescent="0.3">
      <c r="F95" s="164"/>
      <c r="I95" s="164"/>
    </row>
    <row r="96" spans="6:9" s="248" customFormat="1" x14ac:dyDescent="0.3">
      <c r="F96" s="164"/>
      <c r="I96" s="164"/>
    </row>
    <row r="97" spans="1:62" s="248" customFormat="1" x14ac:dyDescent="0.3">
      <c r="F97" s="164"/>
      <c r="I97" s="164"/>
    </row>
    <row r="98" spans="1:62" s="248" customFormat="1" x14ac:dyDescent="0.3">
      <c r="F98" s="164"/>
      <c r="I98" s="164"/>
    </row>
    <row r="99" spans="1:62" s="248" customFormat="1" x14ac:dyDescent="0.3">
      <c r="F99" s="164"/>
      <c r="I99" s="164"/>
    </row>
    <row r="100" spans="1:62" s="248" customFormat="1" x14ac:dyDescent="0.3">
      <c r="F100" s="164"/>
      <c r="I100" s="164"/>
    </row>
    <row r="101" spans="1:62" s="248" customFormat="1" x14ac:dyDescent="0.3">
      <c r="F101" s="164"/>
      <c r="I101" s="164"/>
    </row>
    <row r="102" spans="1:62" customFormat="1" x14ac:dyDescent="0.3">
      <c r="A102" s="248"/>
      <c r="B102" s="248"/>
      <c r="F102" s="47"/>
      <c r="I102" s="47"/>
      <c r="J102" s="248"/>
      <c r="K102" s="248"/>
      <c r="L102" s="248"/>
      <c r="M102" s="248"/>
      <c r="N102" s="248"/>
      <c r="O102" s="248"/>
      <c r="P102" s="248"/>
      <c r="Q102" s="248"/>
      <c r="R102" s="248"/>
      <c r="S102" s="248"/>
      <c r="T102" s="248"/>
      <c r="U102" s="248"/>
      <c r="V102" s="248"/>
      <c r="W102" s="248"/>
      <c r="X102" s="248"/>
      <c r="Y102" s="248"/>
      <c r="Z102" s="248"/>
      <c r="AA102" s="248"/>
      <c r="AB102" s="248"/>
      <c r="AC102" s="248"/>
      <c r="AD102" s="248"/>
      <c r="AE102" s="248"/>
      <c r="AF102" s="248"/>
      <c r="AG102" s="248"/>
      <c r="AH102" s="248"/>
      <c r="AI102" s="248"/>
      <c r="AJ102" s="248"/>
      <c r="AK102" s="248"/>
      <c r="AL102" s="248"/>
      <c r="AM102" s="248"/>
      <c r="AN102" s="248"/>
      <c r="AO102" s="248"/>
      <c r="AP102" s="248"/>
      <c r="AQ102" s="248"/>
      <c r="AR102" s="248"/>
      <c r="AS102" s="248"/>
      <c r="AT102" s="248"/>
      <c r="AU102" s="248"/>
      <c r="AV102" s="248"/>
      <c r="AW102" s="248"/>
      <c r="AX102" s="248"/>
      <c r="AY102" s="248"/>
      <c r="AZ102" s="248"/>
      <c r="BA102" s="248"/>
      <c r="BB102" s="248"/>
      <c r="BC102" s="248"/>
      <c r="BD102" s="248"/>
      <c r="BE102" s="248"/>
      <c r="BF102" s="248"/>
      <c r="BG102" s="248"/>
      <c r="BH102" s="248"/>
      <c r="BI102" s="248"/>
      <c r="BJ102" s="248"/>
    </row>
    <row r="103" spans="1:62" customFormat="1" x14ac:dyDescent="0.3">
      <c r="A103" s="248"/>
      <c r="B103" s="248"/>
      <c r="F103" s="47"/>
      <c r="I103" s="47"/>
      <c r="J103" s="248"/>
      <c r="K103" s="248"/>
      <c r="L103" s="248"/>
      <c r="M103" s="248"/>
      <c r="N103" s="248"/>
      <c r="O103" s="248"/>
      <c r="P103" s="248"/>
      <c r="Q103" s="248"/>
      <c r="R103" s="248"/>
      <c r="S103" s="248"/>
      <c r="T103" s="248"/>
      <c r="U103" s="248"/>
      <c r="V103" s="248"/>
      <c r="W103" s="248"/>
      <c r="X103" s="248"/>
      <c r="Y103" s="248"/>
      <c r="Z103" s="248"/>
      <c r="AA103" s="248"/>
      <c r="AB103" s="248"/>
      <c r="AC103" s="248"/>
      <c r="AD103" s="248"/>
      <c r="AE103" s="248"/>
      <c r="AF103" s="248"/>
      <c r="AG103" s="248"/>
      <c r="AH103" s="248"/>
      <c r="AI103" s="248"/>
      <c r="AJ103" s="248"/>
      <c r="AK103" s="248"/>
      <c r="AL103" s="248"/>
      <c r="AM103" s="248"/>
      <c r="AN103" s="248"/>
      <c r="AO103" s="248"/>
      <c r="AP103" s="248"/>
      <c r="AQ103" s="248"/>
      <c r="AR103" s="248"/>
      <c r="AS103" s="248"/>
      <c r="AT103" s="248"/>
      <c r="AU103" s="248"/>
      <c r="AV103" s="248"/>
      <c r="AW103" s="248"/>
      <c r="AX103" s="248"/>
      <c r="AY103" s="248"/>
      <c r="AZ103" s="248"/>
      <c r="BA103" s="248"/>
      <c r="BB103" s="248"/>
      <c r="BC103" s="248"/>
      <c r="BD103" s="248"/>
      <c r="BE103" s="248"/>
      <c r="BF103" s="248"/>
      <c r="BG103" s="248"/>
      <c r="BH103" s="248"/>
      <c r="BI103" s="248"/>
      <c r="BJ103" s="248"/>
    </row>
  </sheetData>
  <sheetProtection algorithmName="SHA-512" hashValue="IvJ0OrS2ujlwM0VBv06PZ1wUM6P9FF/oQRySBoZDHIdS1fQPh0yavlffsEhsZycUU/psQ0FbyaUFuhJQHcmhBg==" saltValue="R4SbPVP8s70irafs/zpqiQ==" spinCount="100000" sheet="1" objects="1" scenarios="1"/>
  <mergeCells count="19">
    <mergeCell ref="C7:D7"/>
    <mergeCell ref="E7:H7"/>
    <mergeCell ref="C2:J3"/>
    <mergeCell ref="C5:D5"/>
    <mergeCell ref="E5:H5"/>
    <mergeCell ref="C6:D6"/>
    <mergeCell ref="E6:H6"/>
    <mergeCell ref="C20:J20"/>
    <mergeCell ref="C8:D8"/>
    <mergeCell ref="H8:J8"/>
    <mergeCell ref="C9:D9"/>
    <mergeCell ref="C10:D10"/>
    <mergeCell ref="F10:G10"/>
    <mergeCell ref="H10:J10"/>
    <mergeCell ref="C11:D11"/>
    <mergeCell ref="F11:G11"/>
    <mergeCell ref="H11:J11"/>
    <mergeCell ref="I12:J12"/>
    <mergeCell ref="C13:J13"/>
  </mergeCells>
  <printOptions horizontalCentered="1" verticalCentered="1"/>
  <pageMargins left="0.25" right="0.25" top="0.75" bottom="0.75" header="0.3" footer="0.3"/>
  <pageSetup scale="98" fitToHeight="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B37A297-90B3-423E-B8E9-05653039D09E}">
          <x14:formula1>
            <xm:f>Sheet2!$B$2:$B$11</xm:f>
          </x14:formula1>
          <xm:sqref>I15:I19</xm:sqref>
        </x14:dataValidation>
        <x14:dataValidation type="list" allowBlank="1" showInputMessage="1" showErrorMessage="1" xr:uid="{D11DFD9D-1F66-4125-B047-11B070469CAB}">
          <x14:formula1>
            <xm:f>Sheet2!$H$3:$H$7</xm:f>
          </x14:formula1>
          <xm:sqref>G15:G19</xm:sqref>
        </x14:dataValidation>
        <x14:dataValidation type="list" allowBlank="1" showInputMessage="1" showErrorMessage="1" xr:uid="{32A65920-A0C4-4C2D-9F47-B4F77362691F}">
          <x14:formula1>
            <xm:f>Sheet2!$I$3:$I$7</xm:f>
          </x14:formula1>
          <xm:sqref>E9</xm:sqref>
        </x14:dataValidation>
      </x14:dataValidations>
    </ext>
  </extLst>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C0E32-4A8C-4DD5-BF46-DDB7F208FEA7}">
  <sheetPr>
    <tabColor theme="2" tint="-0.89999084444715716"/>
    <pageSetUpPr fitToPage="1"/>
  </sheetPr>
  <dimension ref="A1:BJ103"/>
  <sheetViews>
    <sheetView showGridLines="0" showRowColHeaders="0" zoomScaleNormal="100" workbookViewId="0">
      <selection activeCell="C29" sqref="C28:C29"/>
    </sheetView>
  </sheetViews>
  <sheetFormatPr defaultColWidth="9.109375" defaultRowHeight="14.4" x14ac:dyDescent="0.3"/>
  <cols>
    <col min="1" max="2" width="9.109375" style="248"/>
    <col min="3" max="3" width="9.109375" style="116"/>
    <col min="4" max="4" width="34.6640625" style="116" customWidth="1"/>
    <col min="5" max="5" width="16" style="116" customWidth="1"/>
    <col min="6" max="6" width="9.109375" style="169"/>
    <col min="7" max="8" width="9.109375" style="116"/>
    <col min="9" max="9" width="39.6640625" style="169" bestFit="1" customWidth="1"/>
    <col min="10" max="62" width="9.109375" style="248"/>
    <col min="63" max="16384" width="9.109375" style="116"/>
  </cols>
  <sheetData>
    <row r="1" spans="1:62" s="248" customFormat="1" ht="15" thickBot="1" x14ac:dyDescent="0.35">
      <c r="A1" s="247"/>
      <c r="F1" s="164"/>
      <c r="I1" s="164"/>
      <c r="J1" s="247"/>
      <c r="K1" s="247"/>
      <c r="L1" s="247"/>
      <c r="M1" s="247"/>
      <c r="N1" s="247"/>
      <c r="O1" s="247"/>
      <c r="P1" s="247"/>
      <c r="Q1" s="247"/>
      <c r="R1" s="247"/>
      <c r="S1" s="247"/>
      <c r="T1" s="247"/>
      <c r="U1" s="247"/>
      <c r="V1" s="247"/>
      <c r="W1" s="247"/>
    </row>
    <row r="2" spans="1:62" ht="23.25" customHeight="1" x14ac:dyDescent="0.3">
      <c r="A2" s="247"/>
      <c r="C2" s="1869" t="s">
        <v>601</v>
      </c>
      <c r="D2" s="1870"/>
      <c r="E2" s="1870"/>
      <c r="F2" s="1870"/>
      <c r="G2" s="1870"/>
      <c r="H2" s="1870"/>
      <c r="I2" s="1870"/>
      <c r="J2" s="1871"/>
      <c r="K2" s="247"/>
      <c r="L2" s="247"/>
      <c r="M2" s="247"/>
      <c r="N2" s="247"/>
      <c r="O2" s="247"/>
      <c r="P2" s="247"/>
      <c r="Q2" s="247"/>
      <c r="R2" s="247"/>
      <c r="S2" s="247"/>
      <c r="T2" s="247"/>
      <c r="U2" s="247"/>
      <c r="V2" s="247"/>
      <c r="W2" s="247"/>
    </row>
    <row r="3" spans="1:62" ht="15" customHeight="1" x14ac:dyDescent="0.3">
      <c r="A3" s="247"/>
      <c r="C3" s="1872"/>
      <c r="D3" s="1873"/>
      <c r="E3" s="1873"/>
      <c r="F3" s="1873"/>
      <c r="G3" s="1873"/>
      <c r="H3" s="1873"/>
      <c r="I3" s="1873"/>
      <c r="J3" s="1874"/>
      <c r="K3" s="247"/>
      <c r="L3" s="247"/>
      <c r="M3" s="247"/>
      <c r="N3" s="247"/>
      <c r="O3" s="247"/>
      <c r="P3" s="247"/>
      <c r="Q3" s="247"/>
      <c r="R3" s="247"/>
      <c r="S3" s="247"/>
      <c r="T3" s="247"/>
      <c r="U3" s="247"/>
      <c r="V3" s="247"/>
      <c r="W3" s="247"/>
    </row>
    <row r="4" spans="1:62" ht="15" customHeight="1" x14ac:dyDescent="0.3">
      <c r="A4" s="247"/>
      <c r="C4" s="428"/>
      <c r="D4" s="426"/>
      <c r="E4" s="426"/>
      <c r="F4" s="426"/>
      <c r="G4" s="426"/>
      <c r="H4" s="426"/>
      <c r="I4" s="426"/>
      <c r="J4" s="427"/>
      <c r="K4" s="247"/>
      <c r="L4" s="247"/>
      <c r="M4" s="247"/>
      <c r="N4" s="247"/>
      <c r="O4" s="247"/>
      <c r="P4" s="247"/>
      <c r="Q4" s="247"/>
      <c r="R4" s="247"/>
      <c r="S4" s="247"/>
      <c r="T4" s="247"/>
      <c r="U4" s="247"/>
      <c r="V4" s="247"/>
      <c r="W4" s="247"/>
    </row>
    <row r="5" spans="1:62" ht="15" customHeight="1" x14ac:dyDescent="0.3">
      <c r="A5" s="247"/>
      <c r="C5" s="1876" t="s">
        <v>755</v>
      </c>
      <c r="D5" s="1877"/>
      <c r="E5" s="1878">
        <f>'Extended Hose Lay Form'!E5</f>
        <v>0</v>
      </c>
      <c r="F5" s="1878"/>
      <c r="G5" s="1878"/>
      <c r="H5" s="1878"/>
      <c r="I5" s="423"/>
      <c r="J5" s="419"/>
      <c r="K5" s="247"/>
      <c r="L5" s="247"/>
      <c r="M5" s="247"/>
      <c r="N5" s="247"/>
      <c r="O5" s="247"/>
      <c r="P5" s="247"/>
      <c r="Q5" s="247"/>
      <c r="R5" s="247"/>
      <c r="S5" s="247"/>
      <c r="T5" s="247"/>
      <c r="U5" s="247"/>
      <c r="V5" s="247"/>
      <c r="W5" s="247"/>
    </row>
    <row r="6" spans="1:62" x14ac:dyDescent="0.3">
      <c r="A6" s="247"/>
      <c r="C6" s="1865" t="s">
        <v>742</v>
      </c>
      <c r="D6" s="1875"/>
      <c r="E6" s="1499"/>
      <c r="F6" s="1500"/>
      <c r="G6" s="1500"/>
      <c r="H6" s="1501"/>
      <c r="I6" s="170"/>
      <c r="J6" s="433"/>
      <c r="K6" s="247"/>
      <c r="L6" s="247"/>
      <c r="M6" s="247"/>
      <c r="N6" s="247"/>
      <c r="O6" s="247"/>
      <c r="P6" s="247"/>
      <c r="Q6" s="247"/>
      <c r="R6" s="247"/>
      <c r="S6" s="247"/>
      <c r="T6" s="247"/>
      <c r="U6" s="247"/>
      <c r="V6" s="247"/>
      <c r="W6" s="247"/>
    </row>
    <row r="7" spans="1:62" x14ac:dyDescent="0.3">
      <c r="A7" s="247"/>
      <c r="C7" s="1865" t="s">
        <v>743</v>
      </c>
      <c r="D7" s="1875"/>
      <c r="E7" s="1193"/>
      <c r="F7" s="1193"/>
      <c r="G7" s="1193"/>
      <c r="H7" s="1193"/>
      <c r="I7" s="170"/>
      <c r="J7" s="433"/>
      <c r="K7" s="247"/>
      <c r="L7" s="247"/>
      <c r="M7" s="247"/>
      <c r="N7" s="247"/>
      <c r="O7" s="247"/>
      <c r="P7" s="247"/>
      <c r="Q7" s="247"/>
      <c r="R7" s="247"/>
      <c r="S7" s="247"/>
      <c r="T7" s="247"/>
      <c r="U7" s="247"/>
      <c r="V7" s="247"/>
      <c r="W7" s="247"/>
    </row>
    <row r="8" spans="1:62" x14ac:dyDescent="0.3">
      <c r="A8" s="247"/>
      <c r="C8" s="1865" t="s">
        <v>744</v>
      </c>
      <c r="D8" s="1875"/>
      <c r="E8" s="410"/>
      <c r="F8" s="425" t="s">
        <v>602</v>
      </c>
      <c r="H8" s="1857"/>
      <c r="I8" s="1857"/>
      <c r="J8" s="1858"/>
      <c r="K8" s="247"/>
      <c r="L8" s="247"/>
      <c r="M8" s="247"/>
      <c r="N8" s="247"/>
      <c r="O8" s="247"/>
      <c r="P8" s="247"/>
      <c r="Q8" s="247"/>
      <c r="R8" s="247"/>
      <c r="S8" s="247"/>
      <c r="T8" s="247"/>
      <c r="U8" s="247"/>
      <c r="V8" s="247"/>
      <c r="W8" s="247"/>
    </row>
    <row r="9" spans="1:62" x14ac:dyDescent="0.3">
      <c r="A9" s="247"/>
      <c r="C9" s="1865" t="s">
        <v>745</v>
      </c>
      <c r="D9" s="1866"/>
      <c r="E9" s="241"/>
      <c r="F9" s="424"/>
      <c r="H9" s="170"/>
      <c r="I9" s="170"/>
      <c r="J9" s="433"/>
      <c r="K9" s="247"/>
      <c r="L9" s="247"/>
      <c r="M9" s="247"/>
      <c r="N9" s="247"/>
      <c r="O9" s="247"/>
      <c r="P9" s="247"/>
      <c r="Q9" s="247"/>
      <c r="R9" s="247"/>
      <c r="S9" s="247"/>
      <c r="T9" s="247"/>
      <c r="U9" s="247"/>
      <c r="V9" s="247"/>
      <c r="W9" s="247"/>
    </row>
    <row r="10" spans="1:62" x14ac:dyDescent="0.3">
      <c r="A10" s="247"/>
      <c r="C10" s="1867" t="s">
        <v>757</v>
      </c>
      <c r="D10" s="1868"/>
      <c r="E10" s="241"/>
      <c r="F10" s="1857"/>
      <c r="G10" s="1857"/>
      <c r="H10" s="1857"/>
      <c r="I10" s="1857"/>
      <c r="J10" s="1858"/>
      <c r="K10" s="247"/>
      <c r="L10" s="247"/>
      <c r="M10" s="247"/>
      <c r="N10" s="247"/>
      <c r="O10" s="247"/>
      <c r="P10" s="247"/>
      <c r="Q10" s="247"/>
      <c r="R10" s="247"/>
      <c r="S10" s="247"/>
      <c r="T10" s="247"/>
      <c r="U10" s="247"/>
      <c r="V10" s="247"/>
      <c r="W10" s="247"/>
    </row>
    <row r="11" spans="1:62" x14ac:dyDescent="0.3">
      <c r="A11" s="247"/>
      <c r="C11" s="1867" t="s">
        <v>746</v>
      </c>
      <c r="D11" s="1868"/>
      <c r="E11" s="241"/>
      <c r="F11" s="1857"/>
      <c r="G11" s="1857"/>
      <c r="H11" s="1857"/>
      <c r="I11" s="1857"/>
      <c r="J11" s="1858"/>
      <c r="K11" s="247"/>
      <c r="L11" s="247"/>
      <c r="M11" s="247"/>
      <c r="N11" s="247"/>
      <c r="O11" s="247"/>
      <c r="P11" s="247"/>
      <c r="Q11" s="247"/>
      <c r="R11" s="247"/>
      <c r="S11" s="247"/>
      <c r="T11" s="247"/>
      <c r="U11" s="247"/>
      <c r="V11" s="247"/>
      <c r="W11" s="247"/>
    </row>
    <row r="12" spans="1:62" x14ac:dyDescent="0.3">
      <c r="A12" s="247"/>
      <c r="C12" s="174"/>
      <c r="D12" s="424"/>
      <c r="E12" s="424"/>
      <c r="F12" s="424"/>
      <c r="G12" s="424"/>
      <c r="H12" s="170"/>
      <c r="I12" s="1857"/>
      <c r="J12" s="1858"/>
      <c r="K12" s="247"/>
      <c r="L12" s="247"/>
      <c r="M12" s="247"/>
      <c r="N12" s="247"/>
      <c r="O12" s="247"/>
      <c r="P12" s="247"/>
      <c r="Q12" s="247"/>
      <c r="R12" s="247"/>
      <c r="S12" s="247"/>
      <c r="T12" s="247"/>
      <c r="U12" s="247"/>
      <c r="V12" s="247"/>
      <c r="W12" s="247"/>
    </row>
    <row r="13" spans="1:62" ht="18.600000000000001" thickBot="1" x14ac:dyDescent="0.35">
      <c r="A13" s="247"/>
      <c r="C13" s="1859" t="s">
        <v>603</v>
      </c>
      <c r="D13" s="1860"/>
      <c r="E13" s="1860"/>
      <c r="F13" s="1860"/>
      <c r="G13" s="1860"/>
      <c r="H13" s="1860"/>
      <c r="I13" s="1860"/>
      <c r="J13" s="1861"/>
      <c r="K13" s="247"/>
      <c r="L13" s="247"/>
      <c r="M13" s="247"/>
      <c r="N13" s="247"/>
      <c r="O13" s="247"/>
      <c r="P13" s="247"/>
      <c r="Q13" s="247"/>
      <c r="R13" s="247"/>
      <c r="S13"/>
      <c r="T13" s="247"/>
      <c r="U13" s="247"/>
      <c r="V13" s="247"/>
      <c r="W13" s="247"/>
    </row>
    <row r="14" spans="1:62" s="181" customFormat="1" ht="58.2" thickBot="1" x14ac:dyDescent="0.35">
      <c r="A14" s="249"/>
      <c r="B14" s="250"/>
      <c r="C14" s="420" t="s">
        <v>109</v>
      </c>
      <c r="D14" s="421" t="s">
        <v>747</v>
      </c>
      <c r="E14" s="421" t="s">
        <v>756</v>
      </c>
      <c r="F14" s="422" t="s">
        <v>604</v>
      </c>
      <c r="G14" s="421" t="s">
        <v>605</v>
      </c>
      <c r="H14" s="422" t="s">
        <v>606</v>
      </c>
      <c r="I14" s="421" t="s">
        <v>607</v>
      </c>
      <c r="J14" s="421" t="s">
        <v>748</v>
      </c>
      <c r="K14" s="249"/>
      <c r="L14" s="249"/>
      <c r="M14" s="249"/>
      <c r="N14" s="249"/>
      <c r="O14" s="249"/>
      <c r="P14" s="249"/>
      <c r="Q14" s="249"/>
      <c r="R14" s="249"/>
      <c r="S14" s="415"/>
      <c r="T14" s="249"/>
      <c r="U14" s="249"/>
      <c r="V14" s="249"/>
      <c r="W14" s="249"/>
      <c r="X14" s="250"/>
      <c r="Y14" s="250"/>
      <c r="Z14" s="250"/>
      <c r="AA14" s="250"/>
      <c r="AB14" s="250"/>
      <c r="AC14" s="250"/>
      <c r="AD14" s="250"/>
      <c r="AE14" s="250"/>
      <c r="AF14" s="250"/>
      <c r="AG14" s="250"/>
      <c r="AH14" s="250"/>
      <c r="AI14" s="250"/>
      <c r="AJ14" s="250"/>
      <c r="AK14" s="250"/>
      <c r="AL14" s="250"/>
      <c r="AM14" s="250"/>
      <c r="AN14" s="250"/>
      <c r="AO14" s="250"/>
      <c r="AP14" s="250"/>
      <c r="AQ14" s="250"/>
      <c r="AR14" s="250"/>
      <c r="AS14" s="250"/>
      <c r="AT14" s="250"/>
      <c r="AU14" s="250"/>
      <c r="AV14" s="250"/>
      <c r="AW14" s="250"/>
      <c r="AX14" s="250"/>
      <c r="AY14" s="250"/>
      <c r="AZ14" s="250"/>
      <c r="BA14" s="250"/>
      <c r="BB14" s="250"/>
      <c r="BC14" s="250"/>
      <c r="BD14" s="250"/>
      <c r="BE14" s="250"/>
      <c r="BF14" s="250"/>
      <c r="BG14" s="250"/>
      <c r="BH14" s="250"/>
      <c r="BI14" s="250"/>
      <c r="BJ14" s="250"/>
    </row>
    <row r="15" spans="1:62" x14ac:dyDescent="0.3">
      <c r="A15" s="247"/>
      <c r="C15" s="429"/>
      <c r="D15" s="413"/>
      <c r="E15" s="413"/>
      <c r="F15" s="413"/>
      <c r="G15" s="413"/>
      <c r="H15" s="413"/>
      <c r="I15" s="430"/>
      <c r="J15" s="418"/>
      <c r="K15" s="247"/>
      <c r="L15" s="247"/>
      <c r="M15" s="247"/>
      <c r="N15" s="247"/>
      <c r="O15" s="247"/>
      <c r="P15" s="247"/>
      <c r="Q15" s="247"/>
      <c r="R15" s="247"/>
      <c r="S15"/>
      <c r="T15" s="247"/>
      <c r="U15" s="247"/>
      <c r="V15" s="247"/>
      <c r="W15" s="247"/>
    </row>
    <row r="16" spans="1:62" x14ac:dyDescent="0.3">
      <c r="A16" s="247"/>
      <c r="C16" s="409"/>
      <c r="D16" s="407"/>
      <c r="E16" s="407"/>
      <c r="F16" s="407"/>
      <c r="G16" s="408"/>
      <c r="H16" s="407"/>
      <c r="I16" s="414"/>
      <c r="J16" s="416"/>
      <c r="K16" s="247"/>
      <c r="L16" s="247"/>
      <c r="M16" s="247"/>
      <c r="N16" s="247"/>
      <c r="O16" s="247"/>
      <c r="P16" s="247"/>
      <c r="Q16" s="247"/>
      <c r="R16" s="247"/>
      <c r="S16"/>
      <c r="T16" s="247"/>
      <c r="U16" s="247"/>
      <c r="V16" s="247"/>
      <c r="W16" s="247"/>
    </row>
    <row r="17" spans="1:23" x14ac:dyDescent="0.3">
      <c r="A17" s="247"/>
      <c r="C17" s="409"/>
      <c r="D17" s="407"/>
      <c r="E17" s="407"/>
      <c r="F17" s="407"/>
      <c r="G17" s="408"/>
      <c r="H17" s="407"/>
      <c r="I17" s="414"/>
      <c r="J17" s="416"/>
      <c r="K17" s="247"/>
      <c r="L17" s="247"/>
      <c r="M17" s="247"/>
      <c r="N17" s="247"/>
      <c r="O17" s="247"/>
      <c r="P17" s="247"/>
      <c r="Q17" s="247"/>
      <c r="R17" s="247"/>
      <c r="S17"/>
      <c r="T17" s="247"/>
      <c r="U17" s="247"/>
      <c r="V17" s="247"/>
      <c r="W17" s="247"/>
    </row>
    <row r="18" spans="1:23" x14ac:dyDescent="0.3">
      <c r="A18" s="247"/>
      <c r="C18" s="409"/>
      <c r="D18" s="407"/>
      <c r="E18" s="407"/>
      <c r="F18" s="407"/>
      <c r="G18" s="408"/>
      <c r="H18" s="407"/>
      <c r="I18" s="414"/>
      <c r="J18" s="416"/>
      <c r="K18" s="247"/>
      <c r="L18" s="247"/>
      <c r="M18" s="247"/>
      <c r="N18" s="247"/>
      <c r="O18" s="247"/>
      <c r="P18" s="247"/>
      <c r="Q18" s="247"/>
      <c r="R18" s="247"/>
      <c r="S18"/>
      <c r="T18" s="247"/>
      <c r="U18" s="247"/>
      <c r="V18" s="247"/>
      <c r="W18" s="247"/>
    </row>
    <row r="19" spans="1:23" s="248" customFormat="1" ht="15" thickBot="1" x14ac:dyDescent="0.35">
      <c r="A19" s="247"/>
      <c r="C19" s="411"/>
      <c r="D19" s="412"/>
      <c r="E19" s="412"/>
      <c r="F19" s="412"/>
      <c r="G19" s="431"/>
      <c r="H19" s="412"/>
      <c r="I19" s="432"/>
      <c r="J19" s="417"/>
      <c r="K19" s="247"/>
      <c r="L19" s="247"/>
      <c r="M19" s="247"/>
      <c r="N19" s="247"/>
      <c r="O19" s="247"/>
      <c r="P19" s="247"/>
      <c r="Q19" s="247"/>
      <c r="R19" s="247"/>
      <c r="S19"/>
      <c r="T19" s="247"/>
      <c r="U19" s="247"/>
      <c r="V19" s="247"/>
      <c r="W19" s="247"/>
    </row>
    <row r="20" spans="1:23" s="248" customFormat="1" ht="27" customHeight="1" thickBot="1" x14ac:dyDescent="0.35">
      <c r="A20" s="247"/>
      <c r="C20" s="1862" t="s">
        <v>608</v>
      </c>
      <c r="D20" s="1863"/>
      <c r="E20" s="1863"/>
      <c r="F20" s="1863"/>
      <c r="G20" s="1863"/>
      <c r="H20" s="1863"/>
      <c r="I20" s="1863"/>
      <c r="J20" s="1864"/>
      <c r="K20" s="247"/>
      <c r="L20" s="247"/>
      <c r="M20" s="247"/>
      <c r="N20" s="247"/>
      <c r="O20" s="247"/>
      <c r="P20" s="247"/>
      <c r="Q20" s="247"/>
      <c r="R20" s="247"/>
      <c r="S20"/>
      <c r="T20" s="247"/>
      <c r="U20" s="247"/>
      <c r="V20" s="247"/>
      <c r="W20" s="247"/>
    </row>
    <row r="21" spans="1:23" s="248" customFormat="1" x14ac:dyDescent="0.3">
      <c r="F21" s="164"/>
      <c r="I21" s="164"/>
    </row>
    <row r="22" spans="1:23" s="248" customFormat="1" x14ac:dyDescent="0.3">
      <c r="F22" s="164"/>
      <c r="I22" s="164"/>
    </row>
    <row r="23" spans="1:23" s="248" customFormat="1" x14ac:dyDescent="0.3">
      <c r="F23" s="164"/>
      <c r="I23" s="164"/>
    </row>
    <row r="24" spans="1:23" s="248" customFormat="1" x14ac:dyDescent="0.3">
      <c r="F24" s="164"/>
      <c r="I24" s="164"/>
    </row>
    <row r="25" spans="1:23" s="248" customFormat="1" x14ac:dyDescent="0.3">
      <c r="F25" s="164"/>
      <c r="I25" s="164"/>
    </row>
    <row r="26" spans="1:23" s="248" customFormat="1" x14ac:dyDescent="0.3">
      <c r="F26" s="164"/>
      <c r="I26" s="164"/>
    </row>
    <row r="27" spans="1:23" s="248" customFormat="1" x14ac:dyDescent="0.3">
      <c r="F27" s="164"/>
      <c r="I27" s="164"/>
    </row>
    <row r="28" spans="1:23" s="248" customFormat="1" x14ac:dyDescent="0.3">
      <c r="F28" s="164"/>
      <c r="I28" s="164"/>
    </row>
    <row r="29" spans="1:23" s="248" customFormat="1" x14ac:dyDescent="0.3">
      <c r="F29" s="164"/>
      <c r="I29" s="164"/>
    </row>
    <row r="30" spans="1:23" s="248" customFormat="1" x14ac:dyDescent="0.3">
      <c r="F30" s="164"/>
      <c r="I30" s="164"/>
    </row>
    <row r="31" spans="1:23" s="248" customFormat="1" x14ac:dyDescent="0.3">
      <c r="F31" s="164"/>
      <c r="I31" s="164"/>
    </row>
    <row r="32" spans="1:23" s="248" customFormat="1" x14ac:dyDescent="0.3">
      <c r="F32" s="164"/>
      <c r="I32" s="164"/>
    </row>
    <row r="33" spans="6:9" s="248" customFormat="1" x14ac:dyDescent="0.3">
      <c r="F33" s="164"/>
      <c r="I33" s="164"/>
    </row>
    <row r="34" spans="6:9" s="248" customFormat="1" x14ac:dyDescent="0.3">
      <c r="F34" s="164"/>
      <c r="I34" s="164"/>
    </row>
    <row r="35" spans="6:9" s="248" customFormat="1" x14ac:dyDescent="0.3">
      <c r="F35" s="164"/>
      <c r="I35" s="164"/>
    </row>
    <row r="36" spans="6:9" s="248" customFormat="1" x14ac:dyDescent="0.3">
      <c r="F36" s="164"/>
      <c r="I36" s="164"/>
    </row>
    <row r="37" spans="6:9" s="248" customFormat="1" x14ac:dyDescent="0.3">
      <c r="F37" s="164"/>
      <c r="I37" s="164"/>
    </row>
    <row r="38" spans="6:9" s="248" customFormat="1" x14ac:dyDescent="0.3">
      <c r="F38" s="164"/>
      <c r="I38" s="164"/>
    </row>
    <row r="39" spans="6:9" s="248" customFormat="1" x14ac:dyDescent="0.3">
      <c r="F39" s="164"/>
      <c r="I39" s="164"/>
    </row>
    <row r="40" spans="6:9" s="248" customFormat="1" x14ac:dyDescent="0.3">
      <c r="F40" s="164"/>
      <c r="I40" s="164"/>
    </row>
    <row r="41" spans="6:9" s="248" customFormat="1" x14ac:dyDescent="0.3">
      <c r="F41" s="164"/>
      <c r="I41" s="164"/>
    </row>
    <row r="42" spans="6:9" s="248" customFormat="1" x14ac:dyDescent="0.3">
      <c r="F42" s="164"/>
      <c r="I42" s="164"/>
    </row>
    <row r="43" spans="6:9" s="248" customFormat="1" x14ac:dyDescent="0.3">
      <c r="F43" s="164"/>
      <c r="I43" s="164"/>
    </row>
    <row r="44" spans="6:9" s="248" customFormat="1" x14ac:dyDescent="0.3">
      <c r="F44" s="164"/>
      <c r="I44" s="164"/>
    </row>
    <row r="45" spans="6:9" s="248" customFormat="1" x14ac:dyDescent="0.3">
      <c r="F45" s="164"/>
      <c r="I45" s="164"/>
    </row>
    <row r="46" spans="6:9" s="248" customFormat="1" x14ac:dyDescent="0.3">
      <c r="F46" s="164"/>
      <c r="I46" s="164"/>
    </row>
    <row r="47" spans="6:9" s="248" customFormat="1" x14ac:dyDescent="0.3">
      <c r="F47" s="164"/>
      <c r="I47" s="164"/>
    </row>
    <row r="48" spans="6:9" s="248" customFormat="1" x14ac:dyDescent="0.3">
      <c r="F48" s="164"/>
      <c r="I48" s="164"/>
    </row>
    <row r="49" spans="6:9" s="248" customFormat="1" x14ac:dyDescent="0.3">
      <c r="F49" s="164"/>
      <c r="I49" s="164"/>
    </row>
    <row r="50" spans="6:9" s="248" customFormat="1" x14ac:dyDescent="0.3">
      <c r="F50" s="164"/>
      <c r="I50" s="164"/>
    </row>
    <row r="51" spans="6:9" s="248" customFormat="1" x14ac:dyDescent="0.3">
      <c r="F51" s="164"/>
      <c r="I51" s="164"/>
    </row>
    <row r="52" spans="6:9" s="248" customFormat="1" x14ac:dyDescent="0.3">
      <c r="F52" s="164"/>
      <c r="I52" s="164"/>
    </row>
    <row r="53" spans="6:9" s="248" customFormat="1" x14ac:dyDescent="0.3">
      <c r="F53" s="164"/>
      <c r="I53" s="164"/>
    </row>
    <row r="54" spans="6:9" s="248" customFormat="1" x14ac:dyDescent="0.3">
      <c r="F54" s="164"/>
      <c r="I54" s="164"/>
    </row>
    <row r="55" spans="6:9" s="248" customFormat="1" x14ac:dyDescent="0.3">
      <c r="F55" s="164"/>
      <c r="I55" s="164"/>
    </row>
    <row r="56" spans="6:9" s="248" customFormat="1" x14ac:dyDescent="0.3">
      <c r="F56" s="164"/>
      <c r="I56" s="164"/>
    </row>
    <row r="57" spans="6:9" s="248" customFormat="1" x14ac:dyDescent="0.3">
      <c r="F57" s="164"/>
      <c r="I57" s="164"/>
    </row>
    <row r="58" spans="6:9" s="248" customFormat="1" x14ac:dyDescent="0.3">
      <c r="F58" s="164"/>
      <c r="I58" s="164"/>
    </row>
    <row r="59" spans="6:9" s="248" customFormat="1" x14ac:dyDescent="0.3">
      <c r="F59" s="164"/>
      <c r="I59" s="164"/>
    </row>
    <row r="60" spans="6:9" s="248" customFormat="1" x14ac:dyDescent="0.3">
      <c r="F60" s="164"/>
      <c r="I60" s="164"/>
    </row>
    <row r="61" spans="6:9" s="248" customFormat="1" x14ac:dyDescent="0.3">
      <c r="F61" s="164"/>
      <c r="I61" s="164"/>
    </row>
    <row r="62" spans="6:9" s="248" customFormat="1" x14ac:dyDescent="0.3">
      <c r="F62" s="164"/>
      <c r="I62" s="164"/>
    </row>
    <row r="63" spans="6:9" s="248" customFormat="1" x14ac:dyDescent="0.3">
      <c r="F63" s="164"/>
      <c r="I63" s="164"/>
    </row>
    <row r="64" spans="6:9" s="248" customFormat="1" x14ac:dyDescent="0.3">
      <c r="F64" s="164"/>
      <c r="I64" s="164"/>
    </row>
    <row r="65" spans="6:9" s="248" customFormat="1" x14ac:dyDescent="0.3">
      <c r="F65" s="164"/>
      <c r="I65" s="164"/>
    </row>
    <row r="66" spans="6:9" s="248" customFormat="1" x14ac:dyDescent="0.3">
      <c r="F66" s="164"/>
      <c r="I66" s="164"/>
    </row>
    <row r="67" spans="6:9" s="248" customFormat="1" x14ac:dyDescent="0.3">
      <c r="F67" s="164"/>
      <c r="I67" s="164"/>
    </row>
    <row r="68" spans="6:9" s="248" customFormat="1" x14ac:dyDescent="0.3">
      <c r="F68" s="164"/>
      <c r="I68" s="164"/>
    </row>
    <row r="69" spans="6:9" s="248" customFormat="1" x14ac:dyDescent="0.3">
      <c r="F69" s="164"/>
      <c r="I69" s="164"/>
    </row>
    <row r="70" spans="6:9" s="248" customFormat="1" x14ac:dyDescent="0.3">
      <c r="F70" s="164"/>
      <c r="I70" s="164"/>
    </row>
    <row r="71" spans="6:9" s="248" customFormat="1" x14ac:dyDescent="0.3">
      <c r="F71" s="164"/>
      <c r="I71" s="164"/>
    </row>
    <row r="72" spans="6:9" s="248" customFormat="1" x14ac:dyDescent="0.3">
      <c r="F72" s="164"/>
      <c r="I72" s="164"/>
    </row>
    <row r="73" spans="6:9" s="248" customFormat="1" x14ac:dyDescent="0.3">
      <c r="F73" s="164"/>
      <c r="I73" s="164"/>
    </row>
    <row r="74" spans="6:9" s="248" customFormat="1" x14ac:dyDescent="0.3">
      <c r="F74" s="164"/>
      <c r="I74" s="164"/>
    </row>
    <row r="75" spans="6:9" s="248" customFormat="1" x14ac:dyDescent="0.3">
      <c r="F75" s="164"/>
      <c r="I75" s="164"/>
    </row>
    <row r="76" spans="6:9" s="248" customFormat="1" x14ac:dyDescent="0.3">
      <c r="F76" s="164"/>
      <c r="I76" s="164"/>
    </row>
    <row r="77" spans="6:9" s="248" customFormat="1" x14ac:dyDescent="0.3">
      <c r="F77" s="164"/>
      <c r="I77" s="164"/>
    </row>
    <row r="78" spans="6:9" s="248" customFormat="1" x14ac:dyDescent="0.3">
      <c r="F78" s="164"/>
      <c r="I78" s="164"/>
    </row>
    <row r="79" spans="6:9" s="248" customFormat="1" x14ac:dyDescent="0.3">
      <c r="F79" s="164"/>
      <c r="I79" s="164"/>
    </row>
    <row r="80" spans="6:9" s="248" customFormat="1" x14ac:dyDescent="0.3">
      <c r="F80" s="164"/>
      <c r="I80" s="164"/>
    </row>
    <row r="81" spans="6:9" s="248" customFormat="1" x14ac:dyDescent="0.3">
      <c r="F81" s="164"/>
      <c r="I81" s="164"/>
    </row>
    <row r="82" spans="6:9" s="248" customFormat="1" x14ac:dyDescent="0.3">
      <c r="F82" s="164"/>
      <c r="I82" s="164"/>
    </row>
    <row r="83" spans="6:9" s="248" customFormat="1" x14ac:dyDescent="0.3">
      <c r="F83" s="164"/>
      <c r="I83" s="164"/>
    </row>
    <row r="84" spans="6:9" s="248" customFormat="1" x14ac:dyDescent="0.3">
      <c r="F84" s="164"/>
      <c r="I84" s="164"/>
    </row>
    <row r="85" spans="6:9" s="248" customFormat="1" x14ac:dyDescent="0.3">
      <c r="F85" s="164"/>
      <c r="I85" s="164"/>
    </row>
    <row r="86" spans="6:9" s="248" customFormat="1" x14ac:dyDescent="0.3">
      <c r="F86" s="164"/>
      <c r="I86" s="164"/>
    </row>
    <row r="87" spans="6:9" s="248" customFormat="1" x14ac:dyDescent="0.3">
      <c r="F87" s="164"/>
      <c r="I87" s="164"/>
    </row>
    <row r="88" spans="6:9" s="248" customFormat="1" x14ac:dyDescent="0.3">
      <c r="F88" s="164"/>
      <c r="I88" s="164"/>
    </row>
    <row r="89" spans="6:9" s="248" customFormat="1" x14ac:dyDescent="0.3">
      <c r="F89" s="164"/>
      <c r="I89" s="164"/>
    </row>
    <row r="90" spans="6:9" s="248" customFormat="1" x14ac:dyDescent="0.3">
      <c r="F90" s="164"/>
      <c r="I90" s="164"/>
    </row>
    <row r="91" spans="6:9" s="248" customFormat="1" x14ac:dyDescent="0.3">
      <c r="F91" s="164"/>
      <c r="I91" s="164"/>
    </row>
    <row r="92" spans="6:9" s="248" customFormat="1" x14ac:dyDescent="0.3">
      <c r="F92" s="164"/>
      <c r="I92" s="164"/>
    </row>
    <row r="93" spans="6:9" s="248" customFormat="1" x14ac:dyDescent="0.3">
      <c r="F93" s="164"/>
      <c r="I93" s="164"/>
    </row>
    <row r="94" spans="6:9" s="248" customFormat="1" x14ac:dyDescent="0.3">
      <c r="F94" s="164"/>
      <c r="I94" s="164"/>
    </row>
    <row r="95" spans="6:9" s="248" customFormat="1" x14ac:dyDescent="0.3">
      <c r="F95" s="164"/>
      <c r="I95" s="164"/>
    </row>
    <row r="96" spans="6:9" s="248" customFormat="1" x14ac:dyDescent="0.3">
      <c r="F96" s="164"/>
      <c r="I96" s="164"/>
    </row>
    <row r="97" spans="1:62" s="248" customFormat="1" x14ac:dyDescent="0.3">
      <c r="F97" s="164"/>
      <c r="I97" s="164"/>
    </row>
    <row r="98" spans="1:62" s="248" customFormat="1" x14ac:dyDescent="0.3">
      <c r="F98" s="164"/>
      <c r="I98" s="164"/>
    </row>
    <row r="99" spans="1:62" s="248" customFormat="1" x14ac:dyDescent="0.3">
      <c r="F99" s="164"/>
      <c r="I99" s="164"/>
    </row>
    <row r="100" spans="1:62" s="248" customFormat="1" x14ac:dyDescent="0.3">
      <c r="F100" s="164"/>
      <c r="I100" s="164"/>
    </row>
    <row r="101" spans="1:62" s="248" customFormat="1" x14ac:dyDescent="0.3">
      <c r="F101" s="164"/>
      <c r="I101" s="164"/>
    </row>
    <row r="102" spans="1:62" customFormat="1" x14ac:dyDescent="0.3">
      <c r="A102" s="248"/>
      <c r="B102" s="248"/>
      <c r="F102" s="47"/>
      <c r="I102" s="47"/>
      <c r="J102" s="248"/>
      <c r="K102" s="248"/>
      <c r="L102" s="248"/>
      <c r="M102" s="248"/>
      <c r="N102" s="248"/>
      <c r="O102" s="248"/>
      <c r="P102" s="248"/>
      <c r="Q102" s="248"/>
      <c r="R102" s="248"/>
      <c r="S102" s="248"/>
      <c r="T102" s="248"/>
      <c r="U102" s="248"/>
      <c r="V102" s="248"/>
      <c r="W102" s="248"/>
      <c r="X102" s="248"/>
      <c r="Y102" s="248"/>
      <c r="Z102" s="248"/>
      <c r="AA102" s="248"/>
      <c r="AB102" s="248"/>
      <c r="AC102" s="248"/>
      <c r="AD102" s="248"/>
      <c r="AE102" s="248"/>
      <c r="AF102" s="248"/>
      <c r="AG102" s="248"/>
      <c r="AH102" s="248"/>
      <c r="AI102" s="248"/>
      <c r="AJ102" s="248"/>
      <c r="AK102" s="248"/>
      <c r="AL102" s="248"/>
      <c r="AM102" s="248"/>
      <c r="AN102" s="248"/>
      <c r="AO102" s="248"/>
      <c r="AP102" s="248"/>
      <c r="AQ102" s="248"/>
      <c r="AR102" s="248"/>
      <c r="AS102" s="248"/>
      <c r="AT102" s="248"/>
      <c r="AU102" s="248"/>
      <c r="AV102" s="248"/>
      <c r="AW102" s="248"/>
      <c r="AX102" s="248"/>
      <c r="AY102" s="248"/>
      <c r="AZ102" s="248"/>
      <c r="BA102" s="248"/>
      <c r="BB102" s="248"/>
      <c r="BC102" s="248"/>
      <c r="BD102" s="248"/>
      <c r="BE102" s="248"/>
      <c r="BF102" s="248"/>
      <c r="BG102" s="248"/>
      <c r="BH102" s="248"/>
      <c r="BI102" s="248"/>
      <c r="BJ102" s="248"/>
    </row>
    <row r="103" spans="1:62" customFormat="1" x14ac:dyDescent="0.3">
      <c r="A103" s="248"/>
      <c r="B103" s="248"/>
      <c r="F103" s="47"/>
      <c r="I103" s="47"/>
      <c r="J103" s="248"/>
      <c r="K103" s="248"/>
      <c r="L103" s="248"/>
      <c r="M103" s="248"/>
      <c r="N103" s="248"/>
      <c r="O103" s="248"/>
      <c r="P103" s="248"/>
      <c r="Q103" s="248"/>
      <c r="R103" s="248"/>
      <c r="S103" s="248"/>
      <c r="T103" s="248"/>
      <c r="U103" s="248"/>
      <c r="V103" s="248"/>
      <c r="W103" s="248"/>
      <c r="X103" s="248"/>
      <c r="Y103" s="248"/>
      <c r="Z103" s="248"/>
      <c r="AA103" s="248"/>
      <c r="AB103" s="248"/>
      <c r="AC103" s="248"/>
      <c r="AD103" s="248"/>
      <c r="AE103" s="248"/>
      <c r="AF103" s="248"/>
      <c r="AG103" s="248"/>
      <c r="AH103" s="248"/>
      <c r="AI103" s="248"/>
      <c r="AJ103" s="248"/>
      <c r="AK103" s="248"/>
      <c r="AL103" s="248"/>
      <c r="AM103" s="248"/>
      <c r="AN103" s="248"/>
      <c r="AO103" s="248"/>
      <c r="AP103" s="248"/>
      <c r="AQ103" s="248"/>
      <c r="AR103" s="248"/>
      <c r="AS103" s="248"/>
      <c r="AT103" s="248"/>
      <c r="AU103" s="248"/>
      <c r="AV103" s="248"/>
      <c r="AW103" s="248"/>
      <c r="AX103" s="248"/>
      <c r="AY103" s="248"/>
      <c r="AZ103" s="248"/>
      <c r="BA103" s="248"/>
      <c r="BB103" s="248"/>
      <c r="BC103" s="248"/>
      <c r="BD103" s="248"/>
      <c r="BE103" s="248"/>
      <c r="BF103" s="248"/>
      <c r="BG103" s="248"/>
      <c r="BH103" s="248"/>
      <c r="BI103" s="248"/>
      <c r="BJ103" s="248"/>
    </row>
  </sheetData>
  <sheetProtection algorithmName="SHA-512" hashValue="tIYBXDJ/P0hrQG1kEh0VQTfzUH0k6SpnARsg/XISujmWVMutMLrvYpyMB/noH2VrUrgAdW54cjG+VJNfYeB6sg==" saltValue="J8VHg9nXoJAu6ysY1GcJHw==" spinCount="100000" sheet="1" objects="1" scenarios="1"/>
  <mergeCells count="19">
    <mergeCell ref="C7:D7"/>
    <mergeCell ref="E7:H7"/>
    <mergeCell ref="C2:J3"/>
    <mergeCell ref="C5:D5"/>
    <mergeCell ref="E5:H5"/>
    <mergeCell ref="C6:D6"/>
    <mergeCell ref="E6:H6"/>
    <mergeCell ref="C20:J20"/>
    <mergeCell ref="C8:D8"/>
    <mergeCell ref="H8:J8"/>
    <mergeCell ref="C9:D9"/>
    <mergeCell ref="C10:D10"/>
    <mergeCell ref="F10:G10"/>
    <mergeCell ref="H10:J10"/>
    <mergeCell ref="C11:D11"/>
    <mergeCell ref="F11:G11"/>
    <mergeCell ref="H11:J11"/>
    <mergeCell ref="I12:J12"/>
    <mergeCell ref="C13:J13"/>
  </mergeCells>
  <printOptions horizontalCentered="1" verticalCentered="1"/>
  <pageMargins left="0.25" right="0.25" top="0.75" bottom="0.75" header="0.3" footer="0.3"/>
  <pageSetup scale="98" fitToHeight="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C620AD5-39AB-4250-97BB-1A6B1C7BF90C}">
          <x14:formula1>
            <xm:f>Sheet2!$I$3:$I$7</xm:f>
          </x14:formula1>
          <xm:sqref>E9</xm:sqref>
        </x14:dataValidation>
        <x14:dataValidation type="list" allowBlank="1" showInputMessage="1" showErrorMessage="1" xr:uid="{1F53B814-E64D-443F-BEA5-E7042E87F569}">
          <x14:formula1>
            <xm:f>Sheet2!$H$3:$H$7</xm:f>
          </x14:formula1>
          <xm:sqref>G15:G19</xm:sqref>
        </x14:dataValidation>
        <x14:dataValidation type="list" allowBlank="1" showInputMessage="1" showErrorMessage="1" xr:uid="{8E075C18-E1D2-4F3B-9026-EE0841BF9389}">
          <x14:formula1>
            <xm:f>Sheet2!$B$2:$B$11</xm:f>
          </x14:formula1>
          <xm:sqref>I15:I19</xm:sqref>
        </x14:dataValidation>
      </x14:dataValidations>
    </ext>
  </extLst>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22">
    <tabColor theme="1"/>
    <pageSetUpPr fitToPage="1"/>
  </sheetPr>
  <dimension ref="D1:BT39"/>
  <sheetViews>
    <sheetView showGridLines="0" showRowColHeaders="0" zoomScaleNormal="100" workbookViewId="0">
      <selection activeCell="C29" sqref="C28:C29"/>
    </sheetView>
  </sheetViews>
  <sheetFormatPr defaultRowHeight="14.4" x14ac:dyDescent="0.3"/>
  <cols>
    <col min="1" max="1" width="3.109375" customWidth="1"/>
    <col min="2" max="2" width="27.6640625" customWidth="1"/>
    <col min="3" max="3" width="3.33203125" customWidth="1"/>
    <col min="4" max="32" width="1.6640625" customWidth="1"/>
    <col min="33" max="33" width="2" customWidth="1"/>
    <col min="34" max="43" width="1.6640625" customWidth="1"/>
    <col min="44" max="44" width="2.109375" customWidth="1"/>
    <col min="45" max="51" width="1.6640625" customWidth="1"/>
    <col min="52" max="52" width="2" customWidth="1"/>
    <col min="53" max="70" width="1.6640625" customWidth="1"/>
    <col min="71" max="71" width="3" customWidth="1"/>
  </cols>
  <sheetData>
    <row r="1" spans="4:72" ht="15" thickBot="1" x14ac:dyDescent="0.35"/>
    <row r="2" spans="4:72" ht="18.600000000000001" thickBot="1" x14ac:dyDescent="0.35">
      <c r="D2" s="1919" t="s">
        <v>121</v>
      </c>
      <c r="E2" s="1920"/>
      <c r="F2" s="1920"/>
      <c r="G2" s="1920"/>
      <c r="H2" s="1920"/>
      <c r="I2" s="1920"/>
      <c r="J2" s="1920"/>
      <c r="K2" s="1920"/>
      <c r="L2" s="1920"/>
      <c r="M2" s="1920"/>
      <c r="N2" s="1920"/>
      <c r="O2" s="1920"/>
      <c r="P2" s="1920"/>
      <c r="Q2" s="1920"/>
      <c r="R2" s="1920"/>
      <c r="S2" s="1920"/>
      <c r="T2" s="1920"/>
      <c r="U2" s="1920"/>
      <c r="V2" s="1920"/>
      <c r="W2" s="1920"/>
      <c r="X2" s="1920"/>
      <c r="Y2" s="1920"/>
      <c r="Z2" s="1920"/>
      <c r="AA2" s="1920"/>
      <c r="AB2" s="1920"/>
      <c r="AC2" s="1920"/>
      <c r="AD2" s="1920"/>
      <c r="AE2" s="1920"/>
      <c r="AF2" s="1920"/>
      <c r="AG2" s="1920"/>
      <c r="AH2" s="1920"/>
      <c r="AI2" s="1920"/>
      <c r="AJ2" s="1920"/>
      <c r="AK2" s="1920"/>
      <c r="AL2" s="1920"/>
      <c r="AM2" s="1920"/>
      <c r="AN2" s="1920"/>
      <c r="AO2" s="1920"/>
      <c r="AP2" s="1920"/>
      <c r="AQ2" s="1920"/>
      <c r="AR2" s="1920"/>
      <c r="AS2" s="1920"/>
      <c r="AT2" s="1920"/>
      <c r="AU2" s="1920"/>
      <c r="AV2" s="1920"/>
      <c r="AW2" s="1920"/>
      <c r="AX2" s="1920"/>
      <c r="AY2" s="1920"/>
      <c r="AZ2" s="1920"/>
      <c r="BA2" s="1920"/>
      <c r="BB2" s="1920"/>
      <c r="BC2" s="1920"/>
      <c r="BD2" s="1920"/>
      <c r="BE2" s="1920"/>
      <c r="BF2" s="1920"/>
      <c r="BG2" s="1921"/>
      <c r="BH2" s="97"/>
      <c r="BI2" s="97"/>
      <c r="BJ2" s="97"/>
      <c r="BK2" s="97"/>
      <c r="BL2" s="97"/>
      <c r="BM2" s="97"/>
      <c r="BN2" s="97"/>
      <c r="BO2" s="97"/>
      <c r="BP2" s="97"/>
      <c r="BQ2" s="97"/>
      <c r="BR2" s="97"/>
    </row>
    <row r="3" spans="4:72" ht="16.2" thickBot="1" x14ac:dyDescent="0.35">
      <c r="D3" s="1922" t="s">
        <v>91</v>
      </c>
      <c r="E3" s="1923"/>
      <c r="F3" s="1923"/>
      <c r="G3" s="1923"/>
      <c r="H3" s="1923"/>
      <c r="I3" s="1923"/>
      <c r="J3" s="1923"/>
      <c r="K3" s="1923"/>
      <c r="L3" s="1923"/>
      <c r="M3" s="1923"/>
      <c r="N3" s="1923"/>
      <c r="O3" s="1923"/>
      <c r="P3" s="1923"/>
      <c r="Q3" s="1923"/>
      <c r="R3" s="1923"/>
      <c r="S3" s="1923"/>
      <c r="T3" s="1923"/>
      <c r="U3" s="1923"/>
      <c r="V3" s="1923"/>
      <c r="W3" s="1923"/>
      <c r="X3" s="1923"/>
      <c r="Y3" s="1923"/>
      <c r="Z3" s="1923"/>
      <c r="AA3" s="1923"/>
      <c r="AB3" s="1923"/>
      <c r="AC3" s="1923"/>
      <c r="AD3" s="1923"/>
      <c r="AE3" s="1923"/>
      <c r="AF3" s="1923"/>
      <c r="AG3" s="1923"/>
      <c r="AH3" s="1923"/>
      <c r="AI3" s="1923"/>
      <c r="AJ3" s="1923"/>
      <c r="AK3" s="1923"/>
      <c r="AL3" s="1923"/>
      <c r="AM3" s="1923"/>
      <c r="AN3" s="1923"/>
      <c r="AO3" s="1923"/>
      <c r="AP3" s="1923"/>
      <c r="AQ3" s="1923"/>
      <c r="AR3" s="1923"/>
      <c r="AS3" s="1923"/>
      <c r="AT3" s="1923"/>
      <c r="AU3" s="1923"/>
      <c r="AV3" s="1923"/>
      <c r="AW3" s="1923"/>
      <c r="AX3" s="1923"/>
      <c r="AY3" s="1923"/>
      <c r="AZ3" s="1923"/>
      <c r="BA3" s="1923"/>
      <c r="BB3" s="1923"/>
      <c r="BC3" s="1923"/>
      <c r="BD3" s="1923"/>
      <c r="BE3" s="1923"/>
      <c r="BF3" s="1923"/>
      <c r="BG3" s="1924"/>
    </row>
    <row r="4" spans="4:72" ht="8.1" customHeight="1" thickBot="1" x14ac:dyDescent="0.35">
      <c r="D4" s="99"/>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98"/>
      <c r="AM4" s="98"/>
      <c r="AN4" s="98"/>
      <c r="AO4" s="98"/>
      <c r="AP4" s="98"/>
      <c r="AQ4" s="98"/>
      <c r="AR4" s="98"/>
      <c r="AS4" s="98"/>
      <c r="AT4" s="98"/>
      <c r="AU4" s="98"/>
      <c r="AV4" s="98"/>
      <c r="AW4" s="98"/>
      <c r="AX4" s="98"/>
      <c r="AY4" s="98"/>
      <c r="AZ4" s="98"/>
      <c r="BA4" s="98"/>
      <c r="BB4" s="98"/>
      <c r="BC4" s="98"/>
      <c r="BD4" s="98"/>
      <c r="BE4" s="98"/>
      <c r="BF4" s="98"/>
      <c r="BG4" s="100"/>
    </row>
    <row r="5" spans="4:72" ht="15" thickBot="1" x14ac:dyDescent="0.35">
      <c r="D5" s="22"/>
      <c r="N5" s="1254" t="s">
        <v>83</v>
      </c>
      <c r="O5" s="1255"/>
      <c r="P5" s="1255"/>
      <c r="Q5" s="1255"/>
      <c r="R5" s="1255"/>
      <c r="S5" s="1255"/>
      <c r="T5" s="1255"/>
      <c r="U5" s="1255"/>
      <c r="V5" s="1255"/>
      <c r="W5" s="1256"/>
      <c r="X5" s="1250" t="s">
        <v>84</v>
      </c>
      <c r="Y5" s="1251"/>
      <c r="Z5" s="1251"/>
      <c r="AA5" s="1251"/>
      <c r="AB5" s="1252"/>
      <c r="AG5" s="899" t="s">
        <v>83</v>
      </c>
      <c r="AH5" s="900"/>
      <c r="AI5" s="900"/>
      <c r="AJ5" s="900"/>
      <c r="AK5" s="900"/>
      <c r="AL5" s="900"/>
      <c r="AM5" s="900"/>
      <c r="AN5" s="900"/>
      <c r="AO5" s="900"/>
      <c r="AP5" s="900"/>
      <c r="AQ5" s="899" t="s">
        <v>84</v>
      </c>
      <c r="AR5" s="900"/>
      <c r="AS5" s="900"/>
      <c r="AT5" s="900"/>
      <c r="AU5" s="963"/>
      <c r="BG5" s="23"/>
    </row>
    <row r="6" spans="4:72" x14ac:dyDescent="0.3">
      <c r="D6" s="22"/>
      <c r="N6" s="1925" t="s">
        <v>85</v>
      </c>
      <c r="O6" s="1926"/>
      <c r="P6" s="1926"/>
      <c r="Q6" s="1926"/>
      <c r="R6" s="1926"/>
      <c r="S6" s="1926"/>
      <c r="T6" s="1926"/>
      <c r="U6" s="1926"/>
      <c r="V6" s="1926"/>
      <c r="W6" s="1927"/>
      <c r="X6" s="1253">
        <v>1</v>
      </c>
      <c r="Y6" s="1198"/>
      <c r="Z6" s="1198"/>
      <c r="AA6" s="1198"/>
      <c r="AB6" s="1199"/>
      <c r="AG6" s="1925" t="s">
        <v>90</v>
      </c>
      <c r="AH6" s="1926"/>
      <c r="AI6" s="1926"/>
      <c r="AJ6" s="1926"/>
      <c r="AK6" s="1926"/>
      <c r="AL6" s="1926"/>
      <c r="AM6" s="1926"/>
      <c r="AN6" s="1926"/>
      <c r="AO6" s="1926"/>
      <c r="AP6" s="1927"/>
      <c r="AQ6" s="1232">
        <v>2</v>
      </c>
      <c r="AR6" s="1233"/>
      <c r="AS6" s="1233"/>
      <c r="AT6" s="1233"/>
      <c r="AU6" s="1234"/>
      <c r="BG6" s="23"/>
    </row>
    <row r="7" spans="4:72" x14ac:dyDescent="0.3">
      <c r="D7" s="22"/>
      <c r="N7" s="1912" t="s">
        <v>86</v>
      </c>
      <c r="O7" s="1184"/>
      <c r="P7" s="1184"/>
      <c r="Q7" s="1184"/>
      <c r="R7" s="1184"/>
      <c r="S7" s="1184"/>
      <c r="T7" s="1184"/>
      <c r="U7" s="1184"/>
      <c r="V7" s="1184"/>
      <c r="W7" s="1913"/>
      <c r="X7" s="1239">
        <v>1</v>
      </c>
      <c r="Y7" s="1180"/>
      <c r="Z7" s="1180"/>
      <c r="AA7" s="1180"/>
      <c r="AB7" s="1181"/>
      <c r="AG7" s="1912" t="s">
        <v>119</v>
      </c>
      <c r="AH7" s="1184"/>
      <c r="AI7" s="1184"/>
      <c r="AJ7" s="1184"/>
      <c r="AK7" s="1184"/>
      <c r="AL7" s="1184"/>
      <c r="AM7" s="1184"/>
      <c r="AN7" s="1184"/>
      <c r="AO7" s="1184"/>
      <c r="AP7" s="1913"/>
      <c r="AQ7" s="1192"/>
      <c r="AR7" s="1193"/>
      <c r="AS7" s="1193"/>
      <c r="AT7" s="1193"/>
      <c r="AU7" s="1235"/>
      <c r="BG7" s="23"/>
    </row>
    <row r="8" spans="4:72" x14ac:dyDescent="0.3">
      <c r="D8" s="22"/>
      <c r="N8" s="1912" t="s">
        <v>87</v>
      </c>
      <c r="O8" s="1184"/>
      <c r="P8" s="1184"/>
      <c r="Q8" s="1184"/>
      <c r="R8" s="1184"/>
      <c r="S8" s="1184"/>
      <c r="T8" s="1184"/>
      <c r="U8" s="1184"/>
      <c r="V8" s="1184"/>
      <c r="W8" s="1913"/>
      <c r="X8" s="1239">
        <v>2</v>
      </c>
      <c r="Y8" s="1180"/>
      <c r="Z8" s="1180"/>
      <c r="AA8" s="1180"/>
      <c r="AB8" s="1181"/>
      <c r="AG8" s="1912" t="s">
        <v>92</v>
      </c>
      <c r="AH8" s="1184"/>
      <c r="AI8" s="1184"/>
      <c r="AJ8" s="1184"/>
      <c r="AK8" s="1184"/>
      <c r="AL8" s="1184"/>
      <c r="AM8" s="1184"/>
      <c r="AN8" s="1184"/>
      <c r="AO8" s="1184"/>
      <c r="AP8" s="1913"/>
      <c r="AQ8" s="1192">
        <v>8</v>
      </c>
      <c r="AR8" s="1193"/>
      <c r="AS8" s="1193"/>
      <c r="AT8" s="1193"/>
      <c r="AU8" s="1235"/>
      <c r="BG8" s="23"/>
    </row>
    <row r="9" spans="4:72" ht="15" thickBot="1" x14ac:dyDescent="0.35">
      <c r="D9" s="22"/>
      <c r="N9" s="1912" t="s">
        <v>88</v>
      </c>
      <c r="O9" s="1184"/>
      <c r="P9" s="1184"/>
      <c r="Q9" s="1184"/>
      <c r="R9" s="1184"/>
      <c r="S9" s="1184"/>
      <c r="T9" s="1184"/>
      <c r="U9" s="1184"/>
      <c r="V9" s="1184"/>
      <c r="W9" s="1913"/>
      <c r="X9" s="1239"/>
      <c r="Y9" s="1180"/>
      <c r="Z9" s="1180"/>
      <c r="AA9" s="1180"/>
      <c r="AB9" s="1181"/>
      <c r="AG9" s="1912" t="s">
        <v>93</v>
      </c>
      <c r="AH9" s="1184"/>
      <c r="AI9" s="1184"/>
      <c r="AJ9" s="1184"/>
      <c r="AK9" s="1184"/>
      <c r="AL9" s="1184"/>
      <c r="AM9" s="1184"/>
      <c r="AN9" s="1184"/>
      <c r="AO9" s="1184"/>
      <c r="AP9" s="1913"/>
      <c r="AQ9" s="1192">
        <v>9</v>
      </c>
      <c r="AR9" s="1193"/>
      <c r="AS9" s="1193"/>
      <c r="AT9" s="1193"/>
      <c r="AU9" s="1235"/>
      <c r="BG9" s="23"/>
    </row>
    <row r="10" spans="4:72" ht="16.2" thickBot="1" x14ac:dyDescent="0.35">
      <c r="D10" s="22"/>
      <c r="N10" s="1914" t="s">
        <v>89</v>
      </c>
      <c r="O10" s="1174"/>
      <c r="P10" s="1174"/>
      <c r="Q10" s="1174"/>
      <c r="R10" s="1174"/>
      <c r="S10" s="1174"/>
      <c r="T10" s="1174"/>
      <c r="U10" s="1174"/>
      <c r="V10" s="1174"/>
      <c r="W10" s="1915"/>
      <c r="X10" s="1240">
        <v>3</v>
      </c>
      <c r="Y10" s="1241"/>
      <c r="Z10" s="1241"/>
      <c r="AA10" s="1241"/>
      <c r="AB10" s="1242"/>
      <c r="AG10" s="1916" t="s">
        <v>122</v>
      </c>
      <c r="AH10" s="1917"/>
      <c r="AI10" s="1917"/>
      <c r="AJ10" s="1917"/>
      <c r="AK10" s="1917"/>
      <c r="AL10" s="1917"/>
      <c r="AM10" s="1917"/>
      <c r="AN10" s="1917"/>
      <c r="AO10" s="1917"/>
      <c r="AP10" s="1918"/>
      <c r="AQ10" s="1236"/>
      <c r="AR10" s="1237"/>
      <c r="AS10" s="1237"/>
      <c r="AT10" s="1237"/>
      <c r="AU10" s="1238"/>
      <c r="AW10" s="1248" t="s">
        <v>123</v>
      </c>
      <c r="AX10" s="1249"/>
      <c r="AY10" s="1249"/>
      <c r="AZ10" s="1249"/>
      <c r="BA10" s="1246">
        <f>SUM(X6:AB10,AQ6:AU10)</f>
        <v>26</v>
      </c>
      <c r="BB10" s="1246"/>
      <c r="BC10" s="1247"/>
      <c r="BG10" s="23"/>
    </row>
    <row r="11" spans="4:72" ht="15" thickBot="1" x14ac:dyDescent="0.35">
      <c r="D11" s="22"/>
      <c r="BG11" s="23"/>
    </row>
    <row r="12" spans="4:72" ht="23.4" x14ac:dyDescent="0.45">
      <c r="D12" s="1453" t="s">
        <v>124</v>
      </c>
      <c r="E12" s="1454"/>
      <c r="F12" s="1454"/>
      <c r="G12" s="1454"/>
      <c r="H12" s="1454"/>
      <c r="I12" s="1454"/>
      <c r="J12" s="1454"/>
      <c r="K12" s="1454"/>
      <c r="L12" s="1454"/>
      <c r="M12" s="1454"/>
      <c r="N12" s="1454"/>
      <c r="O12" s="1454"/>
      <c r="P12" s="1454"/>
      <c r="Q12" s="1454"/>
      <c r="R12" s="1454"/>
      <c r="S12" s="1454"/>
      <c r="T12" s="1454"/>
      <c r="U12" s="1454"/>
      <c r="V12" s="1454"/>
      <c r="W12" s="1454"/>
      <c r="X12" s="1454"/>
      <c r="Y12" s="1454"/>
      <c r="Z12" s="1454"/>
      <c r="AA12" s="1454"/>
      <c r="AB12" s="1454"/>
      <c r="AC12" s="1454"/>
      <c r="AD12" s="1454"/>
      <c r="AE12" s="1454"/>
      <c r="AF12" s="1454"/>
      <c r="AG12" s="1454"/>
      <c r="AH12" s="1454"/>
      <c r="AI12" s="1454"/>
      <c r="AJ12" s="1454"/>
      <c r="AK12" s="1454"/>
      <c r="AL12" s="1454"/>
      <c r="AM12" s="1454"/>
      <c r="AN12" s="1454"/>
      <c r="AO12" s="1454"/>
      <c r="AP12" s="1454"/>
      <c r="AQ12" s="1454"/>
      <c r="AR12" s="1454"/>
      <c r="AS12" s="1454"/>
      <c r="AT12" s="1454"/>
      <c r="AU12" s="1454"/>
      <c r="AV12" s="1454"/>
      <c r="AW12" s="1454"/>
      <c r="AX12" s="1454"/>
      <c r="AY12" s="1454"/>
      <c r="AZ12" s="1454"/>
      <c r="BA12" s="1454"/>
      <c r="BB12" s="1454"/>
      <c r="BC12" s="1454"/>
      <c r="BD12" s="1454"/>
      <c r="BE12" s="1454"/>
      <c r="BF12" s="1454"/>
      <c r="BG12" s="1455"/>
      <c r="BK12" s="393" t="s">
        <v>699</v>
      </c>
      <c r="BL12" s="393"/>
      <c r="BM12" s="393"/>
      <c r="BN12" s="393"/>
      <c r="BO12" s="393"/>
      <c r="BP12" s="393"/>
      <c r="BQ12" s="393"/>
      <c r="BR12" s="393"/>
      <c r="BS12" s="393"/>
      <c r="BT12" s="394"/>
    </row>
    <row r="13" spans="4:72" ht="15" thickBot="1" x14ac:dyDescent="0.35">
      <c r="D13" s="1903" t="s">
        <v>125</v>
      </c>
      <c r="E13" s="1904"/>
      <c r="F13" s="1904"/>
      <c r="G13" s="1904"/>
      <c r="H13" s="1904"/>
      <c r="I13" s="1904"/>
      <c r="J13" s="1904"/>
      <c r="K13" s="1904"/>
      <c r="L13" s="1904"/>
      <c r="M13" s="1904"/>
      <c r="N13" s="1904"/>
      <c r="O13" s="1904"/>
      <c r="P13" s="1904"/>
      <c r="Q13" s="1904"/>
      <c r="R13" s="1904"/>
      <c r="S13" s="1904"/>
      <c r="T13" s="1904"/>
      <c r="U13" s="1904"/>
      <c r="V13" s="1904"/>
      <c r="W13" s="1904"/>
      <c r="X13" s="1904"/>
      <c r="Y13" s="1904"/>
      <c r="Z13" s="1904"/>
      <c r="AA13" s="1904"/>
      <c r="AB13" s="1904"/>
      <c r="AC13" s="1904"/>
      <c r="AD13" s="1904"/>
      <c r="AE13" s="1904"/>
      <c r="AF13" s="1904"/>
      <c r="AG13" s="1904"/>
      <c r="AH13" s="1904"/>
      <c r="AI13" s="1904"/>
      <c r="AJ13" s="1904"/>
      <c r="AK13" s="1904"/>
      <c r="AL13" s="1904"/>
      <c r="AM13" s="1904"/>
      <c r="AN13" s="1904"/>
      <c r="AO13" s="1904"/>
      <c r="AP13" s="1904"/>
      <c r="AQ13" s="1904"/>
      <c r="AR13" s="1904"/>
      <c r="AS13" s="1904"/>
      <c r="AT13" s="1904"/>
      <c r="AU13" s="1904"/>
      <c r="AV13" s="1904"/>
      <c r="AW13" s="1904"/>
      <c r="AX13" s="1904"/>
      <c r="AY13" s="1904"/>
      <c r="AZ13" s="1904"/>
      <c r="BA13" s="1904"/>
      <c r="BB13" s="1904"/>
      <c r="BC13" s="1904"/>
      <c r="BD13" s="1904"/>
      <c r="BE13" s="1904"/>
      <c r="BF13" s="1904"/>
      <c r="BG13" s="1905"/>
    </row>
    <row r="14" spans="4:72" x14ac:dyDescent="0.3">
      <c r="D14" s="1906" t="s">
        <v>126</v>
      </c>
      <c r="E14" s="1907"/>
      <c r="F14" s="1907"/>
      <c r="G14" s="1907"/>
      <c r="H14" s="1907"/>
      <c r="I14" s="1907"/>
      <c r="J14" s="1907"/>
      <c r="K14" s="1907"/>
      <c r="L14" s="1907"/>
      <c r="M14" s="1907"/>
      <c r="N14" s="1907"/>
      <c r="O14" s="1907"/>
      <c r="P14" s="1907"/>
      <c r="Q14" s="1907"/>
      <c r="R14" s="1907"/>
      <c r="S14" s="1907"/>
      <c r="T14" s="1907"/>
      <c r="U14" s="1907"/>
      <c r="V14" s="1907"/>
      <c r="W14" s="1907"/>
      <c r="X14" s="1907"/>
      <c r="Y14" s="1907"/>
      <c r="Z14" s="1907"/>
      <c r="AA14" s="1907"/>
      <c r="AB14" s="1907"/>
      <c r="AC14" s="1907"/>
      <c r="AD14" s="1907"/>
      <c r="AE14" s="1907"/>
      <c r="AF14" s="1907"/>
      <c r="AG14" s="1907"/>
      <c r="AH14" s="1907"/>
      <c r="AI14" s="1907"/>
      <c r="AJ14" s="1907"/>
      <c r="AK14" s="1907"/>
      <c r="AL14" s="1907"/>
      <c r="AM14" s="1907"/>
      <c r="AN14" s="1907"/>
      <c r="AO14" s="1907"/>
      <c r="AP14" s="1907"/>
      <c r="AQ14" s="1907"/>
      <c r="AR14" s="1907"/>
      <c r="AS14" s="1907"/>
      <c r="AT14" s="1907"/>
      <c r="AU14" s="1907"/>
      <c r="AV14" s="1907"/>
      <c r="AW14" s="1907"/>
      <c r="AX14" s="1907"/>
      <c r="AY14" s="1907"/>
      <c r="AZ14" s="1907"/>
      <c r="BA14" s="1907"/>
      <c r="BB14" s="1907"/>
      <c r="BC14" s="1907"/>
      <c r="BD14" s="1907"/>
      <c r="BE14" s="1907"/>
      <c r="BF14" s="1907"/>
      <c r="BG14" s="1908"/>
    </row>
    <row r="15" spans="4:72" ht="15" customHeight="1" thickBot="1" x14ac:dyDescent="0.35">
      <c r="D15" s="1909"/>
      <c r="E15" s="1910"/>
      <c r="F15" s="1910"/>
      <c r="G15" s="1910"/>
      <c r="H15" s="1910"/>
      <c r="I15" s="1910"/>
      <c r="J15" s="1910"/>
      <c r="K15" s="1910"/>
      <c r="L15" s="1910"/>
      <c r="M15" s="1910"/>
      <c r="N15" s="1910"/>
      <c r="O15" s="1910"/>
      <c r="P15" s="1910"/>
      <c r="Q15" s="1910"/>
      <c r="R15" s="1910"/>
      <c r="S15" s="1910"/>
      <c r="T15" s="1910"/>
      <c r="U15" s="1910"/>
      <c r="V15" s="1910"/>
      <c r="W15" s="1910"/>
      <c r="X15" s="1910"/>
      <c r="Y15" s="1910"/>
      <c r="Z15" s="1910"/>
      <c r="AA15" s="1910"/>
      <c r="AB15" s="1910"/>
      <c r="AC15" s="1910"/>
      <c r="AD15" s="1910"/>
      <c r="AE15" s="1910"/>
      <c r="AF15" s="1910"/>
      <c r="AG15" s="1910"/>
      <c r="AH15" s="1910"/>
      <c r="AI15" s="1910"/>
      <c r="AJ15" s="1910"/>
      <c r="AK15" s="1910"/>
      <c r="AL15" s="1910"/>
      <c r="AM15" s="1910"/>
      <c r="AN15" s="1910"/>
      <c r="AO15" s="1910"/>
      <c r="AP15" s="1910"/>
      <c r="AQ15" s="1910"/>
      <c r="AR15" s="1910"/>
      <c r="AS15" s="1910"/>
      <c r="AT15" s="1910"/>
      <c r="AU15" s="1910"/>
      <c r="AV15" s="1910"/>
      <c r="AW15" s="1910"/>
      <c r="AX15" s="1910"/>
      <c r="AY15" s="1910"/>
      <c r="AZ15" s="1910"/>
      <c r="BA15" s="1910"/>
      <c r="BB15" s="1910"/>
      <c r="BC15" s="1910"/>
      <c r="BD15" s="1910"/>
      <c r="BE15" s="1910"/>
      <c r="BF15" s="1910"/>
      <c r="BG15" s="1911"/>
    </row>
    <row r="16" spans="4:72" ht="15" customHeight="1" x14ac:dyDescent="0.3">
      <c r="D16" s="1257" t="s">
        <v>128</v>
      </c>
      <c r="E16" s="1215"/>
      <c r="F16" s="1215"/>
      <c r="G16" s="1215"/>
      <c r="H16" s="1215"/>
      <c r="I16" s="1215"/>
      <c r="J16" s="1215"/>
      <c r="K16" s="1215"/>
      <c r="L16" s="1215"/>
      <c r="M16" s="1215"/>
      <c r="N16" s="1215"/>
      <c r="O16" s="1215" t="s">
        <v>129</v>
      </c>
      <c r="P16" s="1215"/>
      <c r="Q16" s="1215"/>
      <c r="R16" s="1215"/>
      <c r="S16" s="1215"/>
      <c r="T16" s="1215"/>
      <c r="U16" s="1215"/>
      <c r="V16" s="1215"/>
      <c r="W16" s="1215"/>
      <c r="X16" s="1215"/>
      <c r="Y16" s="1215"/>
      <c r="Z16" s="1215" t="s">
        <v>239</v>
      </c>
      <c r="AA16" s="1215"/>
      <c r="AB16" s="1215"/>
      <c r="AC16" s="1215"/>
      <c r="AD16" s="1215"/>
      <c r="AE16" s="1215"/>
      <c r="AF16" s="1215"/>
      <c r="AG16" s="1212"/>
      <c r="AH16" s="1215" t="s">
        <v>96</v>
      </c>
      <c r="AI16" s="1215"/>
      <c r="AJ16" s="1215"/>
      <c r="AK16" s="1215"/>
      <c r="AL16" s="1215"/>
      <c r="AM16" s="1215"/>
      <c r="AN16" s="1215"/>
      <c r="AO16" s="1215"/>
      <c r="AP16" s="1215"/>
      <c r="AQ16" s="1215"/>
      <c r="AR16" s="1212"/>
      <c r="AS16" s="1215" t="s">
        <v>97</v>
      </c>
      <c r="AT16" s="1215"/>
      <c r="AU16" s="1215"/>
      <c r="AV16" s="1215"/>
      <c r="AW16" s="1215"/>
      <c r="AX16" s="1215"/>
      <c r="AY16" s="1215"/>
      <c r="AZ16" s="1210"/>
      <c r="BA16" s="1259" t="s">
        <v>94</v>
      </c>
      <c r="BB16" s="1259"/>
      <c r="BC16" s="1259"/>
      <c r="BD16" s="1259"/>
      <c r="BE16" s="1259"/>
      <c r="BF16" s="1259"/>
      <c r="BG16" s="1260"/>
    </row>
    <row r="17" spans="4:72" ht="15" customHeight="1" x14ac:dyDescent="0.3">
      <c r="D17" s="1258"/>
      <c r="E17" s="1216"/>
      <c r="F17" s="1216"/>
      <c r="G17" s="1216"/>
      <c r="H17" s="1216"/>
      <c r="I17" s="1216"/>
      <c r="J17" s="1216"/>
      <c r="K17" s="1216"/>
      <c r="L17" s="1216"/>
      <c r="M17" s="1216"/>
      <c r="N17" s="1216"/>
      <c r="O17" s="1216"/>
      <c r="P17" s="1216"/>
      <c r="Q17" s="1216"/>
      <c r="R17" s="1216"/>
      <c r="S17" s="1216"/>
      <c r="T17" s="1216"/>
      <c r="U17" s="1216"/>
      <c r="V17" s="1216"/>
      <c r="W17" s="1216"/>
      <c r="X17" s="1216"/>
      <c r="Y17" s="1216"/>
      <c r="Z17" s="1216"/>
      <c r="AA17" s="1216"/>
      <c r="AB17" s="1216"/>
      <c r="AC17" s="1216"/>
      <c r="AD17" s="1216"/>
      <c r="AE17" s="1216"/>
      <c r="AF17" s="1216"/>
      <c r="AG17" s="1213"/>
      <c r="AH17" s="1216"/>
      <c r="AI17" s="1216"/>
      <c r="AJ17" s="1216"/>
      <c r="AK17" s="1216"/>
      <c r="AL17" s="1216"/>
      <c r="AM17" s="1216"/>
      <c r="AN17" s="1216"/>
      <c r="AO17" s="1216"/>
      <c r="AP17" s="1216"/>
      <c r="AQ17" s="1216"/>
      <c r="AR17" s="1213"/>
      <c r="AS17" s="1216"/>
      <c r="AT17" s="1216"/>
      <c r="AU17" s="1216"/>
      <c r="AV17" s="1216"/>
      <c r="AW17" s="1216"/>
      <c r="AX17" s="1216"/>
      <c r="AY17" s="1216"/>
      <c r="AZ17" s="1211"/>
      <c r="BA17" s="1205"/>
      <c r="BB17" s="1205"/>
      <c r="BC17" s="1205"/>
      <c r="BD17" s="1205"/>
      <c r="BE17" s="1205"/>
      <c r="BF17" s="1205"/>
      <c r="BG17" s="1206"/>
    </row>
    <row r="18" spans="4:72" ht="15" customHeight="1" x14ac:dyDescent="0.3">
      <c r="D18" s="1192" t="s">
        <v>127</v>
      </c>
      <c r="E18" s="1193"/>
      <c r="F18" s="1193"/>
      <c r="G18" s="1193"/>
      <c r="H18" s="1193"/>
      <c r="I18" s="1193"/>
      <c r="J18" s="1193"/>
      <c r="K18" s="1193"/>
      <c r="L18" s="1193"/>
      <c r="M18" s="1193"/>
      <c r="N18" s="1193"/>
      <c r="O18" s="1193" t="s">
        <v>134</v>
      </c>
      <c r="P18" s="1193"/>
      <c r="Q18" s="1193"/>
      <c r="R18" s="1193"/>
      <c r="S18" s="1193"/>
      <c r="T18" s="1193"/>
      <c r="U18" s="1193"/>
      <c r="V18" s="1193"/>
      <c r="W18" s="1193"/>
      <c r="X18" s="1193"/>
      <c r="Y18" s="1193"/>
      <c r="Z18" s="1204">
        <v>8</v>
      </c>
      <c r="AA18" s="1204"/>
      <c r="AB18" s="1204"/>
      <c r="AC18" s="1204"/>
      <c r="AD18" s="1204"/>
      <c r="AE18" s="1204"/>
      <c r="AF18" s="1204"/>
      <c r="AG18" s="101" t="s">
        <v>95</v>
      </c>
      <c r="AH18" s="1204">
        <v>2</v>
      </c>
      <c r="AI18" s="1204"/>
      <c r="AJ18" s="1204"/>
      <c r="AK18" s="1204"/>
      <c r="AL18" s="1204"/>
      <c r="AM18" s="1204"/>
      <c r="AN18" s="1204"/>
      <c r="AO18" s="1204"/>
      <c r="AP18" s="1204"/>
      <c r="AQ18" s="1204"/>
      <c r="AR18" s="101" t="s">
        <v>95</v>
      </c>
      <c r="AS18" s="1204">
        <v>5</v>
      </c>
      <c r="AT18" s="1204"/>
      <c r="AU18" s="1204"/>
      <c r="AV18" s="1204"/>
      <c r="AW18" s="1204"/>
      <c r="AX18" s="1204"/>
      <c r="AY18" s="1204"/>
      <c r="AZ18" s="102" t="s">
        <v>98</v>
      </c>
      <c r="BA18" s="1205">
        <f>Z18*AH18*AS18</f>
        <v>80</v>
      </c>
      <c r="BB18" s="1205"/>
      <c r="BC18" s="1205"/>
      <c r="BD18" s="1205"/>
      <c r="BE18" s="1205"/>
      <c r="BF18" s="1205"/>
      <c r="BG18" s="1206"/>
    </row>
    <row r="19" spans="4:72" x14ac:dyDescent="0.3">
      <c r="D19" s="1192" t="s">
        <v>135</v>
      </c>
      <c r="E19" s="1193"/>
      <c r="F19" s="1193"/>
      <c r="G19" s="1193"/>
      <c r="H19" s="1193"/>
      <c r="I19" s="1193"/>
      <c r="J19" s="1193"/>
      <c r="K19" s="1193"/>
      <c r="L19" s="1193"/>
      <c r="M19" s="1193"/>
      <c r="N19" s="1193"/>
      <c r="O19" s="1193" t="s">
        <v>136</v>
      </c>
      <c r="P19" s="1193"/>
      <c r="Q19" s="1193"/>
      <c r="R19" s="1193"/>
      <c r="S19" s="1193"/>
      <c r="T19" s="1193"/>
      <c r="U19" s="1193"/>
      <c r="V19" s="1193"/>
      <c r="W19" s="1193"/>
      <c r="X19" s="1193"/>
      <c r="Y19" s="1193"/>
      <c r="Z19" s="1204">
        <v>12</v>
      </c>
      <c r="AA19" s="1204"/>
      <c r="AB19" s="1204"/>
      <c r="AC19" s="1204"/>
      <c r="AD19" s="1204"/>
      <c r="AE19" s="1204"/>
      <c r="AF19" s="1204"/>
      <c r="AG19" s="101" t="s">
        <v>95</v>
      </c>
      <c r="AH19" s="1204">
        <v>2</v>
      </c>
      <c r="AI19" s="1204"/>
      <c r="AJ19" s="1204"/>
      <c r="AK19" s="1204"/>
      <c r="AL19" s="1204"/>
      <c r="AM19" s="1204"/>
      <c r="AN19" s="1204"/>
      <c r="AO19" s="1204"/>
      <c r="AP19" s="1204"/>
      <c r="AQ19" s="1204"/>
      <c r="AR19" s="101" t="s">
        <v>95</v>
      </c>
      <c r="AS19" s="1204">
        <v>2</v>
      </c>
      <c r="AT19" s="1204"/>
      <c r="AU19" s="1204"/>
      <c r="AV19" s="1204"/>
      <c r="AW19" s="1204"/>
      <c r="AX19" s="1204"/>
      <c r="AY19" s="1204"/>
      <c r="AZ19" s="102" t="s">
        <v>98</v>
      </c>
      <c r="BA19" s="1205">
        <f>Z19*AH19*AS19</f>
        <v>48</v>
      </c>
      <c r="BB19" s="1205"/>
      <c r="BC19" s="1205"/>
      <c r="BD19" s="1205"/>
      <c r="BE19" s="1205"/>
      <c r="BF19" s="1205"/>
      <c r="BG19" s="1206"/>
    </row>
    <row r="20" spans="4:72" x14ac:dyDescent="0.3">
      <c r="D20" s="1192" t="s">
        <v>137</v>
      </c>
      <c r="E20" s="1193"/>
      <c r="F20" s="1193"/>
      <c r="G20" s="1193"/>
      <c r="H20" s="1193"/>
      <c r="I20" s="1193"/>
      <c r="J20" s="1193"/>
      <c r="K20" s="1193"/>
      <c r="L20" s="1193"/>
      <c r="M20" s="1193"/>
      <c r="N20" s="1193"/>
      <c r="O20" s="1193" t="s">
        <v>138</v>
      </c>
      <c r="P20" s="1193"/>
      <c r="Q20" s="1193"/>
      <c r="R20" s="1193"/>
      <c r="S20" s="1193"/>
      <c r="T20" s="1193"/>
      <c r="U20" s="1193"/>
      <c r="V20" s="1193"/>
      <c r="W20" s="1193"/>
      <c r="X20" s="1193"/>
      <c r="Y20" s="1193"/>
      <c r="Z20" s="1204">
        <v>24</v>
      </c>
      <c r="AA20" s="1204"/>
      <c r="AB20" s="1204"/>
      <c r="AC20" s="1204"/>
      <c r="AD20" s="1204"/>
      <c r="AE20" s="1204"/>
      <c r="AF20" s="1204"/>
      <c r="AG20" s="101" t="s">
        <v>95</v>
      </c>
      <c r="AH20" s="1204">
        <v>2</v>
      </c>
      <c r="AI20" s="1204"/>
      <c r="AJ20" s="1204"/>
      <c r="AK20" s="1204"/>
      <c r="AL20" s="1204"/>
      <c r="AM20" s="1204"/>
      <c r="AN20" s="1204"/>
      <c r="AO20" s="1204"/>
      <c r="AP20" s="1204"/>
      <c r="AQ20" s="1204"/>
      <c r="AR20" s="101" t="s">
        <v>95</v>
      </c>
      <c r="AS20" s="1204">
        <v>7</v>
      </c>
      <c r="AT20" s="1204"/>
      <c r="AU20" s="1204"/>
      <c r="AV20" s="1204"/>
      <c r="AW20" s="1204"/>
      <c r="AX20" s="1204"/>
      <c r="AY20" s="1204"/>
      <c r="AZ20" s="102" t="s">
        <v>98</v>
      </c>
      <c r="BA20" s="1205">
        <f t="shared" ref="BA20:BA29" si="0">Z20*AH20*AS20</f>
        <v>336</v>
      </c>
      <c r="BB20" s="1205"/>
      <c r="BC20" s="1205"/>
      <c r="BD20" s="1205"/>
      <c r="BE20" s="1205"/>
      <c r="BF20" s="1205"/>
      <c r="BG20" s="1206"/>
    </row>
    <row r="21" spans="4:72" x14ac:dyDescent="0.3">
      <c r="D21" s="1192"/>
      <c r="E21" s="1193"/>
      <c r="F21" s="1193"/>
      <c r="G21" s="1193"/>
      <c r="H21" s="1193"/>
      <c r="I21" s="1193"/>
      <c r="J21" s="1193"/>
      <c r="K21" s="1193"/>
      <c r="L21" s="1193"/>
      <c r="M21" s="1193"/>
      <c r="N21" s="1193"/>
      <c r="O21" s="1193"/>
      <c r="P21" s="1193"/>
      <c r="Q21" s="1193"/>
      <c r="R21" s="1193"/>
      <c r="S21" s="1193"/>
      <c r="T21" s="1193"/>
      <c r="U21" s="1193"/>
      <c r="V21" s="1193"/>
      <c r="W21" s="1193"/>
      <c r="X21" s="1193"/>
      <c r="Y21" s="1193"/>
      <c r="Z21" s="1204"/>
      <c r="AA21" s="1204"/>
      <c r="AB21" s="1204"/>
      <c r="AC21" s="1204"/>
      <c r="AD21" s="1204"/>
      <c r="AE21" s="1204"/>
      <c r="AF21" s="1204"/>
      <c r="AG21" s="101" t="s">
        <v>95</v>
      </c>
      <c r="AH21" s="1204"/>
      <c r="AI21" s="1204"/>
      <c r="AJ21" s="1204"/>
      <c r="AK21" s="1204"/>
      <c r="AL21" s="1204"/>
      <c r="AM21" s="1204"/>
      <c r="AN21" s="1204"/>
      <c r="AO21" s="1204"/>
      <c r="AP21" s="1204"/>
      <c r="AQ21" s="1204"/>
      <c r="AR21" s="101" t="s">
        <v>95</v>
      </c>
      <c r="AS21" s="1204"/>
      <c r="AT21" s="1204"/>
      <c r="AU21" s="1204"/>
      <c r="AV21" s="1204"/>
      <c r="AW21" s="1204"/>
      <c r="AX21" s="1204"/>
      <c r="AY21" s="1204"/>
      <c r="AZ21" s="102" t="s">
        <v>98</v>
      </c>
      <c r="BA21" s="1205">
        <f t="shared" si="0"/>
        <v>0</v>
      </c>
      <c r="BB21" s="1205"/>
      <c r="BC21" s="1205"/>
      <c r="BD21" s="1205"/>
      <c r="BE21" s="1205"/>
      <c r="BF21" s="1205"/>
      <c r="BG21" s="1206"/>
    </row>
    <row r="22" spans="4:72" x14ac:dyDescent="0.3">
      <c r="D22" s="1192"/>
      <c r="E22" s="1193"/>
      <c r="F22" s="1193"/>
      <c r="G22" s="1193"/>
      <c r="H22" s="1193"/>
      <c r="I22" s="1193"/>
      <c r="J22" s="1193"/>
      <c r="K22" s="1193"/>
      <c r="L22" s="1193"/>
      <c r="M22" s="1193"/>
      <c r="N22" s="1193"/>
      <c r="O22" s="1193"/>
      <c r="P22" s="1193"/>
      <c r="Q22" s="1193"/>
      <c r="R22" s="1193"/>
      <c r="S22" s="1193"/>
      <c r="T22" s="1193"/>
      <c r="U22" s="1193"/>
      <c r="V22" s="1193"/>
      <c r="W22" s="1193"/>
      <c r="X22" s="1193"/>
      <c r="Y22" s="1193"/>
      <c r="Z22" s="1204"/>
      <c r="AA22" s="1204"/>
      <c r="AB22" s="1204"/>
      <c r="AC22" s="1204"/>
      <c r="AD22" s="1204"/>
      <c r="AE22" s="1204"/>
      <c r="AF22" s="1204"/>
      <c r="AG22" s="101" t="s">
        <v>95</v>
      </c>
      <c r="AH22" s="1204"/>
      <c r="AI22" s="1204"/>
      <c r="AJ22" s="1204"/>
      <c r="AK22" s="1204"/>
      <c r="AL22" s="1204"/>
      <c r="AM22" s="1204"/>
      <c r="AN22" s="1204"/>
      <c r="AO22" s="1204"/>
      <c r="AP22" s="1204"/>
      <c r="AQ22" s="1204"/>
      <c r="AR22" s="101" t="s">
        <v>95</v>
      </c>
      <c r="AS22" s="1204"/>
      <c r="AT22" s="1204"/>
      <c r="AU22" s="1204"/>
      <c r="AV22" s="1204"/>
      <c r="AW22" s="1204"/>
      <c r="AX22" s="1204"/>
      <c r="AY22" s="1204"/>
      <c r="AZ22" s="102" t="s">
        <v>98</v>
      </c>
      <c r="BA22" s="1205">
        <f t="shared" si="0"/>
        <v>0</v>
      </c>
      <c r="BB22" s="1205"/>
      <c r="BC22" s="1205"/>
      <c r="BD22" s="1205"/>
      <c r="BE22" s="1205"/>
      <c r="BF22" s="1205"/>
      <c r="BG22" s="1206"/>
    </row>
    <row r="23" spans="4:72" x14ac:dyDescent="0.3">
      <c r="D23" s="1192"/>
      <c r="E23" s="1193"/>
      <c r="F23" s="1193"/>
      <c r="G23" s="1193"/>
      <c r="H23" s="1193"/>
      <c r="I23" s="1193"/>
      <c r="J23" s="1193"/>
      <c r="K23" s="1193"/>
      <c r="L23" s="1193"/>
      <c r="M23" s="1193"/>
      <c r="N23" s="1193"/>
      <c r="O23" s="1193"/>
      <c r="P23" s="1193"/>
      <c r="Q23" s="1193"/>
      <c r="R23" s="1193"/>
      <c r="S23" s="1193"/>
      <c r="T23" s="1193"/>
      <c r="U23" s="1193"/>
      <c r="V23" s="1193"/>
      <c r="W23" s="1193"/>
      <c r="X23" s="1193"/>
      <c r="Y23" s="1193"/>
      <c r="Z23" s="1204"/>
      <c r="AA23" s="1204"/>
      <c r="AB23" s="1204"/>
      <c r="AC23" s="1204"/>
      <c r="AD23" s="1204"/>
      <c r="AE23" s="1204"/>
      <c r="AF23" s="1204"/>
      <c r="AG23" s="101" t="s">
        <v>95</v>
      </c>
      <c r="AH23" s="1204"/>
      <c r="AI23" s="1204"/>
      <c r="AJ23" s="1204"/>
      <c r="AK23" s="1204"/>
      <c r="AL23" s="1204"/>
      <c r="AM23" s="1204"/>
      <c r="AN23" s="1204"/>
      <c r="AO23" s="1204"/>
      <c r="AP23" s="1204"/>
      <c r="AQ23" s="1204"/>
      <c r="AR23" s="101" t="s">
        <v>95</v>
      </c>
      <c r="AS23" s="1204"/>
      <c r="AT23" s="1204"/>
      <c r="AU23" s="1204"/>
      <c r="AV23" s="1204"/>
      <c r="AW23" s="1204"/>
      <c r="AX23" s="1204"/>
      <c r="AY23" s="1204"/>
      <c r="AZ23" s="102" t="s">
        <v>98</v>
      </c>
      <c r="BA23" s="1205">
        <f t="shared" si="0"/>
        <v>0</v>
      </c>
      <c r="BB23" s="1205"/>
      <c r="BC23" s="1205"/>
      <c r="BD23" s="1205"/>
      <c r="BE23" s="1205"/>
      <c r="BF23" s="1205"/>
      <c r="BG23" s="1206"/>
    </row>
    <row r="24" spans="4:72" x14ac:dyDescent="0.3">
      <c r="D24" s="1192"/>
      <c r="E24" s="1193"/>
      <c r="F24" s="1193"/>
      <c r="G24" s="1193"/>
      <c r="H24" s="1193"/>
      <c r="I24" s="1193"/>
      <c r="J24" s="1193"/>
      <c r="K24" s="1193"/>
      <c r="L24" s="1193"/>
      <c r="M24" s="1193"/>
      <c r="N24" s="1193"/>
      <c r="O24" s="1193"/>
      <c r="P24" s="1193"/>
      <c r="Q24" s="1193"/>
      <c r="R24" s="1193"/>
      <c r="S24" s="1193"/>
      <c r="T24" s="1193"/>
      <c r="U24" s="1193"/>
      <c r="V24" s="1193"/>
      <c r="W24" s="1193"/>
      <c r="X24" s="1193"/>
      <c r="Y24" s="1193"/>
      <c r="Z24" s="1204"/>
      <c r="AA24" s="1204"/>
      <c r="AB24" s="1204"/>
      <c r="AC24" s="1204"/>
      <c r="AD24" s="1204"/>
      <c r="AE24" s="1204"/>
      <c r="AF24" s="1204"/>
      <c r="AG24" s="101" t="s">
        <v>95</v>
      </c>
      <c r="AH24" s="1204"/>
      <c r="AI24" s="1204"/>
      <c r="AJ24" s="1204"/>
      <c r="AK24" s="1204"/>
      <c r="AL24" s="1204"/>
      <c r="AM24" s="1204"/>
      <c r="AN24" s="1204"/>
      <c r="AO24" s="1204"/>
      <c r="AP24" s="1204"/>
      <c r="AQ24" s="1204"/>
      <c r="AR24" s="101" t="s">
        <v>95</v>
      </c>
      <c r="AS24" s="1204"/>
      <c r="AT24" s="1204"/>
      <c r="AU24" s="1204"/>
      <c r="AV24" s="1204"/>
      <c r="AW24" s="1204"/>
      <c r="AX24" s="1204"/>
      <c r="AY24" s="1204"/>
      <c r="AZ24" s="102" t="s">
        <v>98</v>
      </c>
      <c r="BA24" s="1205">
        <f t="shared" si="0"/>
        <v>0</v>
      </c>
      <c r="BB24" s="1205"/>
      <c r="BC24" s="1205"/>
      <c r="BD24" s="1205"/>
      <c r="BE24" s="1205"/>
      <c r="BF24" s="1205"/>
      <c r="BG24" s="1206"/>
    </row>
    <row r="25" spans="4:72" x14ac:dyDescent="0.3">
      <c r="D25" s="1192"/>
      <c r="E25" s="1193"/>
      <c r="F25" s="1193"/>
      <c r="G25" s="1193"/>
      <c r="H25" s="1193"/>
      <c r="I25" s="1193"/>
      <c r="J25" s="1193"/>
      <c r="K25" s="1193"/>
      <c r="L25" s="1193"/>
      <c r="M25" s="1193"/>
      <c r="N25" s="1193"/>
      <c r="O25" s="1193"/>
      <c r="P25" s="1193"/>
      <c r="Q25" s="1193"/>
      <c r="R25" s="1193"/>
      <c r="S25" s="1193"/>
      <c r="T25" s="1193"/>
      <c r="U25" s="1193"/>
      <c r="V25" s="1193"/>
      <c r="W25" s="1193"/>
      <c r="X25" s="1193"/>
      <c r="Y25" s="1193"/>
      <c r="Z25" s="1204"/>
      <c r="AA25" s="1204"/>
      <c r="AB25" s="1204"/>
      <c r="AC25" s="1204"/>
      <c r="AD25" s="1204"/>
      <c r="AE25" s="1204"/>
      <c r="AF25" s="1204"/>
      <c r="AG25" s="101" t="s">
        <v>95</v>
      </c>
      <c r="AH25" s="1204"/>
      <c r="AI25" s="1204"/>
      <c r="AJ25" s="1204"/>
      <c r="AK25" s="1204"/>
      <c r="AL25" s="1204"/>
      <c r="AM25" s="1204"/>
      <c r="AN25" s="1204"/>
      <c r="AO25" s="1204"/>
      <c r="AP25" s="1204"/>
      <c r="AQ25" s="1204"/>
      <c r="AR25" s="101" t="s">
        <v>95</v>
      </c>
      <c r="AS25" s="1204"/>
      <c r="AT25" s="1204"/>
      <c r="AU25" s="1204"/>
      <c r="AV25" s="1204"/>
      <c r="AW25" s="1204"/>
      <c r="AX25" s="1204"/>
      <c r="AY25" s="1204"/>
      <c r="AZ25" s="102" t="s">
        <v>98</v>
      </c>
      <c r="BA25" s="1205">
        <f t="shared" si="0"/>
        <v>0</v>
      </c>
      <c r="BB25" s="1205"/>
      <c r="BC25" s="1205"/>
      <c r="BD25" s="1205"/>
      <c r="BE25" s="1205"/>
      <c r="BF25" s="1205"/>
      <c r="BG25" s="1206"/>
    </row>
    <row r="26" spans="4:72" x14ac:dyDescent="0.3">
      <c r="D26" s="1192"/>
      <c r="E26" s="1193"/>
      <c r="F26" s="1193"/>
      <c r="G26" s="1193"/>
      <c r="H26" s="1193"/>
      <c r="I26" s="1193"/>
      <c r="J26" s="1193"/>
      <c r="K26" s="1193"/>
      <c r="L26" s="1193"/>
      <c r="M26" s="1193"/>
      <c r="N26" s="1193"/>
      <c r="O26" s="1193"/>
      <c r="P26" s="1193"/>
      <c r="Q26" s="1193"/>
      <c r="R26" s="1193"/>
      <c r="S26" s="1193"/>
      <c r="T26" s="1193"/>
      <c r="U26" s="1193"/>
      <c r="V26" s="1193"/>
      <c r="W26" s="1193"/>
      <c r="X26" s="1193"/>
      <c r="Y26" s="1193"/>
      <c r="Z26" s="1204"/>
      <c r="AA26" s="1204"/>
      <c r="AB26" s="1204"/>
      <c r="AC26" s="1204"/>
      <c r="AD26" s="1204"/>
      <c r="AE26" s="1204"/>
      <c r="AF26" s="1204"/>
      <c r="AG26" s="101" t="s">
        <v>95</v>
      </c>
      <c r="AH26" s="1204"/>
      <c r="AI26" s="1204"/>
      <c r="AJ26" s="1204"/>
      <c r="AK26" s="1204"/>
      <c r="AL26" s="1204"/>
      <c r="AM26" s="1204"/>
      <c r="AN26" s="1204"/>
      <c r="AO26" s="1204"/>
      <c r="AP26" s="1204"/>
      <c r="AQ26" s="1204"/>
      <c r="AR26" s="101" t="s">
        <v>95</v>
      </c>
      <c r="AS26" s="1204"/>
      <c r="AT26" s="1204"/>
      <c r="AU26" s="1204"/>
      <c r="AV26" s="1204"/>
      <c r="AW26" s="1204"/>
      <c r="AX26" s="1204"/>
      <c r="AY26" s="1204"/>
      <c r="AZ26" s="102" t="s">
        <v>98</v>
      </c>
      <c r="BA26" s="1205">
        <f t="shared" si="0"/>
        <v>0</v>
      </c>
      <c r="BB26" s="1205"/>
      <c r="BC26" s="1205"/>
      <c r="BD26" s="1205"/>
      <c r="BE26" s="1205"/>
      <c r="BF26" s="1205"/>
      <c r="BG26" s="1206"/>
    </row>
    <row r="27" spans="4:72" x14ac:dyDescent="0.3">
      <c r="D27" s="1192"/>
      <c r="E27" s="1193"/>
      <c r="F27" s="1193"/>
      <c r="G27" s="1193"/>
      <c r="H27" s="1193"/>
      <c r="I27" s="1193"/>
      <c r="J27" s="1193"/>
      <c r="K27" s="1193"/>
      <c r="L27" s="1193"/>
      <c r="M27" s="1193"/>
      <c r="N27" s="1193"/>
      <c r="O27" s="1193"/>
      <c r="P27" s="1193"/>
      <c r="Q27" s="1193"/>
      <c r="R27" s="1193"/>
      <c r="S27" s="1193"/>
      <c r="T27" s="1193"/>
      <c r="U27" s="1193"/>
      <c r="V27" s="1193"/>
      <c r="W27" s="1193"/>
      <c r="X27" s="1193"/>
      <c r="Y27" s="1193"/>
      <c r="Z27" s="1204"/>
      <c r="AA27" s="1204"/>
      <c r="AB27" s="1204"/>
      <c r="AC27" s="1204"/>
      <c r="AD27" s="1204"/>
      <c r="AE27" s="1204"/>
      <c r="AF27" s="1204"/>
      <c r="AG27" s="101" t="s">
        <v>95</v>
      </c>
      <c r="AH27" s="1204"/>
      <c r="AI27" s="1204"/>
      <c r="AJ27" s="1204"/>
      <c r="AK27" s="1204"/>
      <c r="AL27" s="1204"/>
      <c r="AM27" s="1204"/>
      <c r="AN27" s="1204"/>
      <c r="AO27" s="1204"/>
      <c r="AP27" s="1204"/>
      <c r="AQ27" s="1204"/>
      <c r="AR27" s="101" t="s">
        <v>95</v>
      </c>
      <c r="AS27" s="1204"/>
      <c r="AT27" s="1204"/>
      <c r="AU27" s="1204"/>
      <c r="AV27" s="1204"/>
      <c r="AW27" s="1204"/>
      <c r="AX27" s="1204"/>
      <c r="AY27" s="1204"/>
      <c r="AZ27" s="102" t="s">
        <v>98</v>
      </c>
      <c r="BA27" s="1205">
        <f t="shared" si="0"/>
        <v>0</v>
      </c>
      <c r="BB27" s="1205"/>
      <c r="BC27" s="1205"/>
      <c r="BD27" s="1205"/>
      <c r="BE27" s="1205"/>
      <c r="BF27" s="1205"/>
      <c r="BG27" s="1206"/>
    </row>
    <row r="28" spans="4:72" x14ac:dyDescent="0.3">
      <c r="D28" s="1192"/>
      <c r="E28" s="1193"/>
      <c r="F28" s="1193"/>
      <c r="G28" s="1193"/>
      <c r="H28" s="1193"/>
      <c r="I28" s="1193"/>
      <c r="J28" s="1193"/>
      <c r="K28" s="1193"/>
      <c r="L28" s="1193"/>
      <c r="M28" s="1193"/>
      <c r="N28" s="1193"/>
      <c r="O28" s="1193"/>
      <c r="P28" s="1193"/>
      <c r="Q28" s="1193"/>
      <c r="R28" s="1193"/>
      <c r="S28" s="1193"/>
      <c r="T28" s="1193"/>
      <c r="U28" s="1193"/>
      <c r="V28" s="1193"/>
      <c r="W28" s="1193"/>
      <c r="X28" s="1193"/>
      <c r="Y28" s="1193"/>
      <c r="Z28" s="1204"/>
      <c r="AA28" s="1204"/>
      <c r="AB28" s="1204"/>
      <c r="AC28" s="1204"/>
      <c r="AD28" s="1204"/>
      <c r="AE28" s="1204"/>
      <c r="AF28" s="1204"/>
      <c r="AG28" s="101" t="s">
        <v>95</v>
      </c>
      <c r="AH28" s="1204"/>
      <c r="AI28" s="1204"/>
      <c r="AJ28" s="1204"/>
      <c r="AK28" s="1204"/>
      <c r="AL28" s="1204"/>
      <c r="AM28" s="1204"/>
      <c r="AN28" s="1204"/>
      <c r="AO28" s="1204"/>
      <c r="AP28" s="1204"/>
      <c r="AQ28" s="1204"/>
      <c r="AR28" s="101" t="s">
        <v>95</v>
      </c>
      <c r="AS28" s="1204"/>
      <c r="AT28" s="1204"/>
      <c r="AU28" s="1204"/>
      <c r="AV28" s="1204"/>
      <c r="AW28" s="1204"/>
      <c r="AX28" s="1204"/>
      <c r="AY28" s="1204"/>
      <c r="AZ28" s="102" t="s">
        <v>98</v>
      </c>
      <c r="BA28" s="1205">
        <f t="shared" si="0"/>
        <v>0</v>
      </c>
      <c r="BB28" s="1205"/>
      <c r="BC28" s="1205"/>
      <c r="BD28" s="1205"/>
      <c r="BE28" s="1205"/>
      <c r="BF28" s="1205"/>
      <c r="BG28" s="1206"/>
    </row>
    <row r="29" spans="4:72" ht="15" thickBot="1" x14ac:dyDescent="0.35">
      <c r="D29" s="1901"/>
      <c r="E29" s="1902"/>
      <c r="F29" s="1902"/>
      <c r="G29" s="1902"/>
      <c r="H29" s="1902"/>
      <c r="I29" s="1902"/>
      <c r="J29" s="1902"/>
      <c r="K29" s="1902"/>
      <c r="L29" s="1902"/>
      <c r="M29" s="1902"/>
      <c r="N29" s="1902"/>
      <c r="O29" s="1902"/>
      <c r="P29" s="1902"/>
      <c r="Q29" s="1902"/>
      <c r="R29" s="1902"/>
      <c r="S29" s="1902"/>
      <c r="T29" s="1902"/>
      <c r="U29" s="1902"/>
      <c r="V29" s="1902"/>
      <c r="W29" s="1902"/>
      <c r="X29" s="1902"/>
      <c r="Y29" s="1902"/>
      <c r="Z29" s="1894"/>
      <c r="AA29" s="1894"/>
      <c r="AB29" s="1894"/>
      <c r="AC29" s="1894"/>
      <c r="AD29" s="1894"/>
      <c r="AE29" s="1894"/>
      <c r="AF29" s="1894"/>
      <c r="AG29" s="103" t="s">
        <v>95</v>
      </c>
      <c r="AH29" s="1894"/>
      <c r="AI29" s="1894"/>
      <c r="AJ29" s="1894"/>
      <c r="AK29" s="1894"/>
      <c r="AL29" s="1894"/>
      <c r="AM29" s="1894"/>
      <c r="AN29" s="1894"/>
      <c r="AO29" s="1894"/>
      <c r="AP29" s="1894"/>
      <c r="AQ29" s="1894"/>
      <c r="AR29" s="103" t="s">
        <v>95</v>
      </c>
      <c r="AS29" s="1894"/>
      <c r="AT29" s="1894"/>
      <c r="AU29" s="1894"/>
      <c r="AV29" s="1894"/>
      <c r="AW29" s="1894"/>
      <c r="AX29" s="1894"/>
      <c r="AY29" s="1894"/>
      <c r="AZ29" s="104" t="s">
        <v>98</v>
      </c>
      <c r="BA29" s="1340">
        <f t="shared" si="0"/>
        <v>0</v>
      </c>
      <c r="BB29" s="1340"/>
      <c r="BC29" s="1340"/>
      <c r="BD29" s="1340"/>
      <c r="BE29" s="1340"/>
      <c r="BF29" s="1340"/>
      <c r="BG29" s="1341"/>
    </row>
    <row r="30" spans="4:72" ht="15" thickBot="1" x14ac:dyDescent="0.35">
      <c r="D30" s="108"/>
      <c r="E30" s="96"/>
      <c r="F30" s="96"/>
      <c r="G30" s="96"/>
      <c r="H30" s="96"/>
      <c r="I30" s="96"/>
      <c r="J30" s="96"/>
      <c r="K30" s="96"/>
      <c r="L30" s="96"/>
      <c r="M30" s="96"/>
      <c r="N30" s="96"/>
      <c r="O30" s="96"/>
      <c r="P30" s="96"/>
      <c r="Q30" s="96"/>
      <c r="R30" s="96"/>
      <c r="S30" s="96"/>
      <c r="T30" s="96"/>
      <c r="U30" s="96"/>
      <c r="V30" s="96"/>
      <c r="W30" s="96"/>
      <c r="X30" s="96"/>
      <c r="Y30" s="96"/>
      <c r="Z30" s="96"/>
      <c r="AA30" s="96"/>
      <c r="AB30" s="96"/>
      <c r="AC30" s="96"/>
      <c r="AD30" s="96"/>
      <c r="AE30" s="96"/>
      <c r="AF30" s="96"/>
      <c r="AG30" s="96"/>
      <c r="AH30" s="96"/>
      <c r="AI30" s="96"/>
      <c r="AJ30" s="96"/>
      <c r="AK30" s="96"/>
      <c r="AL30" s="96"/>
      <c r="AM30" s="105"/>
      <c r="AN30" s="105"/>
      <c r="AO30" s="105"/>
      <c r="AP30" s="105"/>
      <c r="AQ30" s="1895" t="s">
        <v>130</v>
      </c>
      <c r="AR30" s="1895"/>
      <c r="AS30" s="1895"/>
      <c r="AT30" s="1895"/>
      <c r="AU30" s="1895"/>
      <c r="AV30" s="1895"/>
      <c r="AW30" s="1895"/>
      <c r="AX30" s="1895"/>
      <c r="AY30" s="1895"/>
      <c r="AZ30" s="1895"/>
      <c r="BA30" s="1255">
        <f>SUM(BA18:BG28)</f>
        <v>464</v>
      </c>
      <c r="BB30" s="1255"/>
      <c r="BC30" s="1255"/>
      <c r="BD30" s="1255"/>
      <c r="BE30" s="1255"/>
      <c r="BF30" s="1255"/>
      <c r="BG30" s="1566"/>
      <c r="BT30" s="48"/>
    </row>
    <row r="31" spans="4:72" ht="16.2" thickBot="1" x14ac:dyDescent="0.35">
      <c r="D31" s="1896" t="s">
        <v>99</v>
      </c>
      <c r="E31" s="1897"/>
      <c r="F31" s="1897"/>
      <c r="G31" s="1897"/>
      <c r="H31" s="1897"/>
      <c r="I31" s="1897"/>
      <c r="J31" s="1897"/>
      <c r="K31" s="1897"/>
      <c r="L31" s="1897"/>
      <c r="M31" s="1897"/>
      <c r="N31" s="1897"/>
      <c r="O31" s="1897"/>
      <c r="P31" s="1897"/>
      <c r="Q31" s="1897"/>
      <c r="R31" s="1897"/>
      <c r="S31" s="1897"/>
      <c r="T31" s="1897"/>
      <c r="U31" s="1897"/>
      <c r="V31" s="1897"/>
      <c r="W31" s="1897"/>
      <c r="X31" s="1897"/>
      <c r="Y31" s="1897"/>
      <c r="Z31" s="1897"/>
      <c r="AA31" s="1897"/>
      <c r="AB31" s="1897"/>
      <c r="AC31" s="1897"/>
      <c r="AD31" s="1897"/>
      <c r="AE31" s="986"/>
      <c r="AF31" s="986"/>
      <c r="AG31" s="986"/>
      <c r="AH31" s="986"/>
      <c r="AI31" s="986"/>
      <c r="AJ31" s="986"/>
      <c r="AK31" s="986"/>
      <c r="AL31" s="986"/>
      <c r="AM31" s="986"/>
      <c r="AN31" s="986"/>
      <c r="AO31" s="986"/>
      <c r="AP31" s="986"/>
      <c r="AQ31" s="986"/>
      <c r="AR31" s="986"/>
      <c r="AS31" s="986"/>
      <c r="AT31" s="986"/>
      <c r="AU31" s="986"/>
      <c r="AV31" s="986"/>
      <c r="AW31" s="986"/>
      <c r="AX31" s="986"/>
      <c r="AY31" s="986"/>
      <c r="AZ31" s="986"/>
      <c r="BA31" s="986"/>
      <c r="BB31" s="986"/>
      <c r="BC31" s="986"/>
      <c r="BD31" s="986"/>
      <c r="BE31" s="986"/>
      <c r="BF31" s="986"/>
      <c r="BG31" s="1898"/>
    </row>
    <row r="32" spans="4:72" ht="15" thickBot="1" x14ac:dyDescent="0.35">
      <c r="D32" s="1354" t="s">
        <v>133</v>
      </c>
      <c r="E32" s="1355"/>
      <c r="F32" s="1355"/>
      <c r="G32" s="1355"/>
      <c r="H32" s="1355"/>
      <c r="I32" s="1355"/>
      <c r="J32" s="1355"/>
      <c r="K32" s="1355"/>
      <c r="L32" s="1355"/>
      <c r="M32" s="1355"/>
      <c r="N32" s="1355"/>
      <c r="O32" s="1355"/>
      <c r="P32" s="1355"/>
      <c r="Q32" s="1355"/>
      <c r="R32" s="1355"/>
      <c r="S32" s="1355"/>
      <c r="T32" s="1355"/>
      <c r="U32" s="1355"/>
      <c r="V32" s="1355"/>
      <c r="W32" s="1355"/>
      <c r="X32" s="1355"/>
      <c r="Y32" s="1355"/>
      <c r="Z32" s="1355"/>
      <c r="AA32" s="1355"/>
      <c r="AB32" s="1355"/>
      <c r="AC32" s="1355"/>
      <c r="AD32" s="1356"/>
      <c r="AE32" s="1886" t="s">
        <v>625</v>
      </c>
      <c r="AF32" s="1887"/>
      <c r="AG32" s="1887"/>
      <c r="AH32" s="1887"/>
      <c r="AI32" s="1887"/>
      <c r="AJ32" s="1887"/>
      <c r="AK32" s="1887"/>
      <c r="AL32" s="1887"/>
      <c r="AM32" s="1887"/>
      <c r="AN32" s="1887"/>
      <c r="AO32" s="1887"/>
      <c r="AP32" s="1887"/>
      <c r="AQ32" s="1887"/>
      <c r="AR32" s="1887"/>
      <c r="AS32" s="1887"/>
      <c r="AT32" s="1887"/>
      <c r="AU32" s="1887"/>
      <c r="AV32" s="1887"/>
      <c r="AW32" s="1887"/>
      <c r="AX32" s="1887"/>
      <c r="AY32" s="1887"/>
      <c r="AZ32" s="107" t="s">
        <v>102</v>
      </c>
      <c r="BA32" s="1332">
        <v>30</v>
      </c>
      <c r="BB32" s="1332"/>
      <c r="BC32" s="1332"/>
      <c r="BD32" s="1332"/>
      <c r="BE32" s="1332"/>
      <c r="BF32" s="1332"/>
      <c r="BG32" s="1900"/>
    </row>
    <row r="33" spans="4:59" ht="15" thickBot="1" x14ac:dyDescent="0.35">
      <c r="D33" s="1880"/>
      <c r="E33" s="1881"/>
      <c r="F33" s="1881"/>
      <c r="G33" s="1881"/>
      <c r="H33" s="1881"/>
      <c r="I33" s="1881"/>
      <c r="J33" s="1881"/>
      <c r="K33" s="1881"/>
      <c r="L33" s="1881"/>
      <c r="M33" s="1881"/>
      <c r="N33" s="1881"/>
      <c r="O33" s="1881"/>
      <c r="P33" s="1881"/>
      <c r="Q33" s="1881"/>
      <c r="R33" s="1881"/>
      <c r="S33" s="1881"/>
      <c r="T33" s="1881"/>
      <c r="U33" s="1881"/>
      <c r="V33" s="1881"/>
      <c r="W33" s="1881"/>
      <c r="X33" s="1881"/>
      <c r="Y33" s="1881"/>
      <c r="Z33" s="1881"/>
      <c r="AA33" s="1881"/>
      <c r="AB33" s="1881"/>
      <c r="AC33" s="1881"/>
      <c r="AD33" s="1882"/>
      <c r="AE33" s="1886" t="s">
        <v>626</v>
      </c>
      <c r="AF33" s="1887"/>
      <c r="AG33" s="1887"/>
      <c r="AH33" s="1887"/>
      <c r="AI33" s="1887"/>
      <c r="AJ33" s="1887"/>
      <c r="AK33" s="1887"/>
      <c r="AL33" s="1887"/>
      <c r="AM33" s="1887"/>
      <c r="AN33" s="1887"/>
      <c r="AO33" s="1887"/>
      <c r="AP33" s="1887"/>
      <c r="AQ33" s="1887"/>
      <c r="AR33" s="1887"/>
      <c r="AS33" s="1887"/>
      <c r="AT33" s="1887"/>
      <c r="AU33" s="1887"/>
      <c r="AV33" s="1887"/>
      <c r="AW33" s="1887"/>
      <c r="AX33" s="1887"/>
      <c r="AY33" s="1887"/>
      <c r="AZ33" s="106" t="s">
        <v>102</v>
      </c>
      <c r="BA33" s="1180">
        <v>25</v>
      </c>
      <c r="BB33" s="1180"/>
      <c r="BC33" s="1180"/>
      <c r="BD33" s="1180"/>
      <c r="BE33" s="1180"/>
      <c r="BF33" s="1180"/>
      <c r="BG33" s="1181"/>
    </row>
    <row r="34" spans="4:59" x14ac:dyDescent="0.3">
      <c r="D34" s="1880"/>
      <c r="E34" s="1881"/>
      <c r="F34" s="1881"/>
      <c r="G34" s="1881"/>
      <c r="H34" s="1881"/>
      <c r="I34" s="1881"/>
      <c r="J34" s="1881"/>
      <c r="K34" s="1881"/>
      <c r="L34" s="1881"/>
      <c r="M34" s="1881"/>
      <c r="N34" s="1881"/>
      <c r="O34" s="1881"/>
      <c r="P34" s="1881"/>
      <c r="Q34" s="1881"/>
      <c r="R34" s="1881"/>
      <c r="S34" s="1881"/>
      <c r="T34" s="1881"/>
      <c r="U34" s="1881"/>
      <c r="V34" s="1881"/>
      <c r="W34" s="1881"/>
      <c r="X34" s="1881"/>
      <c r="Y34" s="1881"/>
      <c r="Z34" s="1881"/>
      <c r="AA34" s="1881"/>
      <c r="AB34" s="1881"/>
      <c r="AC34" s="1881"/>
      <c r="AD34" s="1882"/>
      <c r="AE34" s="1888" t="s">
        <v>627</v>
      </c>
      <c r="AF34" s="1889"/>
      <c r="AG34" s="1889"/>
      <c r="AH34" s="1889"/>
      <c r="AI34" s="1889"/>
      <c r="AJ34" s="1889"/>
      <c r="AK34" s="1889"/>
      <c r="AL34" s="1889"/>
      <c r="AM34" s="1889"/>
      <c r="AN34" s="1889"/>
      <c r="AO34" s="1889"/>
      <c r="AP34" s="1889"/>
      <c r="AQ34" s="1889"/>
      <c r="AR34" s="1889"/>
      <c r="AS34" s="1889"/>
      <c r="AT34" s="1889"/>
      <c r="AU34" s="1889"/>
      <c r="AV34" s="1889"/>
      <c r="AW34" s="1889"/>
      <c r="AX34" s="1889"/>
      <c r="AY34" s="1890"/>
      <c r="AZ34" s="106" t="s">
        <v>102</v>
      </c>
      <c r="BA34" s="1180">
        <v>15</v>
      </c>
      <c r="BB34" s="1180"/>
      <c r="BC34" s="1180"/>
      <c r="BD34" s="1180"/>
      <c r="BE34" s="1180"/>
      <c r="BF34" s="1180"/>
      <c r="BG34" s="1181"/>
    </row>
    <row r="35" spans="4:59" x14ac:dyDescent="0.3">
      <c r="D35" s="1880"/>
      <c r="E35" s="1881"/>
      <c r="F35" s="1881"/>
      <c r="G35" s="1881"/>
      <c r="H35" s="1881"/>
      <c r="I35" s="1881"/>
      <c r="J35" s="1881"/>
      <c r="K35" s="1881"/>
      <c r="L35" s="1881"/>
      <c r="M35" s="1881"/>
      <c r="N35" s="1881"/>
      <c r="O35" s="1881"/>
      <c r="P35" s="1881"/>
      <c r="Q35" s="1881"/>
      <c r="R35" s="1881"/>
      <c r="S35" s="1881"/>
      <c r="T35" s="1881"/>
      <c r="U35" s="1881"/>
      <c r="V35" s="1881"/>
      <c r="W35" s="1881"/>
      <c r="X35" s="1881"/>
      <c r="Y35" s="1881"/>
      <c r="Z35" s="1881"/>
      <c r="AA35" s="1881"/>
      <c r="AB35" s="1881"/>
      <c r="AC35" s="1881"/>
      <c r="AD35" s="1882"/>
      <c r="AE35" s="1891" t="s">
        <v>100</v>
      </c>
      <c r="AF35" s="1892"/>
      <c r="AG35" s="1892"/>
      <c r="AH35" s="1892"/>
      <c r="AI35" s="1892"/>
      <c r="AJ35" s="1892"/>
      <c r="AK35" s="1892"/>
      <c r="AL35" s="1892"/>
      <c r="AM35" s="1892"/>
      <c r="AN35" s="1892"/>
      <c r="AO35" s="1892"/>
      <c r="AP35" s="1892"/>
      <c r="AQ35" s="1892"/>
      <c r="AR35" s="1892"/>
      <c r="AS35" s="1892"/>
      <c r="AT35" s="1892"/>
      <c r="AU35" s="1892"/>
      <c r="AV35" s="1892"/>
      <c r="AW35" s="1892"/>
      <c r="AX35" s="1892"/>
      <c r="AY35" s="1892"/>
      <c r="AZ35" s="106" t="s">
        <v>102</v>
      </c>
      <c r="BA35" s="1180"/>
      <c r="BB35" s="1180"/>
      <c r="BC35" s="1180"/>
      <c r="BD35" s="1180"/>
      <c r="BE35" s="1180"/>
      <c r="BF35" s="1180"/>
      <c r="BG35" s="1181"/>
    </row>
    <row r="36" spans="4:59" x14ac:dyDescent="0.3">
      <c r="D36" s="1880"/>
      <c r="E36" s="1881"/>
      <c r="F36" s="1881"/>
      <c r="G36" s="1881"/>
      <c r="H36" s="1881"/>
      <c r="I36" s="1881"/>
      <c r="J36" s="1881"/>
      <c r="K36" s="1881"/>
      <c r="L36" s="1881"/>
      <c r="M36" s="1881"/>
      <c r="N36" s="1881"/>
      <c r="O36" s="1881"/>
      <c r="P36" s="1881"/>
      <c r="Q36" s="1881"/>
      <c r="R36" s="1881"/>
      <c r="S36" s="1881"/>
      <c r="T36" s="1881"/>
      <c r="U36" s="1881"/>
      <c r="V36" s="1881"/>
      <c r="W36" s="1881"/>
      <c r="X36" s="1881"/>
      <c r="Y36" s="1881"/>
      <c r="Z36" s="1881"/>
      <c r="AA36" s="1881"/>
      <c r="AB36" s="1881"/>
      <c r="AC36" s="1881"/>
      <c r="AD36" s="1882"/>
      <c r="AE36" s="1891" t="s">
        <v>101</v>
      </c>
      <c r="AF36" s="1892"/>
      <c r="AG36" s="1892"/>
      <c r="AH36" s="1892"/>
      <c r="AI36" s="1892"/>
      <c r="AJ36" s="1892"/>
      <c r="AK36" s="1892"/>
      <c r="AL36" s="1892"/>
      <c r="AM36" s="1892"/>
      <c r="AN36" s="1892"/>
      <c r="AO36" s="1892"/>
      <c r="AP36" s="1892"/>
      <c r="AQ36" s="1892"/>
      <c r="AR36" s="1892"/>
      <c r="AS36" s="1892"/>
      <c r="AT36" s="1892"/>
      <c r="AU36" s="1892"/>
      <c r="AV36" s="1892"/>
      <c r="AW36" s="1892"/>
      <c r="AX36" s="1892"/>
      <c r="AY36" s="1892"/>
      <c r="AZ36" s="106" t="s">
        <v>102</v>
      </c>
      <c r="BA36" s="1180"/>
      <c r="BB36" s="1180"/>
      <c r="BC36" s="1180"/>
      <c r="BD36" s="1180"/>
      <c r="BE36" s="1180"/>
      <c r="BF36" s="1180"/>
      <c r="BG36" s="1181"/>
    </row>
    <row r="37" spans="4:59" x14ac:dyDescent="0.3">
      <c r="D37" s="1880"/>
      <c r="E37" s="1881"/>
      <c r="F37" s="1881"/>
      <c r="G37" s="1881"/>
      <c r="H37" s="1881"/>
      <c r="I37" s="1881"/>
      <c r="J37" s="1881"/>
      <c r="K37" s="1881"/>
      <c r="L37" s="1881"/>
      <c r="M37" s="1881"/>
      <c r="N37" s="1881"/>
      <c r="O37" s="1881"/>
      <c r="P37" s="1881"/>
      <c r="Q37" s="1881"/>
      <c r="R37" s="1881"/>
      <c r="S37" s="1881"/>
      <c r="T37" s="1881"/>
      <c r="U37" s="1881"/>
      <c r="V37" s="1881"/>
      <c r="W37" s="1881"/>
      <c r="X37" s="1881"/>
      <c r="Y37" s="1881"/>
      <c r="Z37" s="1881"/>
      <c r="AA37" s="1881"/>
      <c r="AB37" s="1881"/>
      <c r="AC37" s="1881"/>
      <c r="AD37" s="1882"/>
      <c r="AE37" s="1893" t="s">
        <v>103</v>
      </c>
      <c r="AF37" s="1177"/>
      <c r="AG37" s="1177"/>
      <c r="AH37" s="1177"/>
      <c r="AI37" s="1177"/>
      <c r="AJ37" s="1177"/>
      <c r="AK37" s="1177"/>
      <c r="AL37" s="1177"/>
      <c r="AM37" s="1177"/>
      <c r="AN37" s="1177"/>
      <c r="AO37" s="1177"/>
      <c r="AP37" s="1177"/>
      <c r="AQ37" s="1177"/>
      <c r="AR37" s="1177"/>
      <c r="AS37" s="1177"/>
      <c r="AT37" s="1177"/>
      <c r="AU37" s="1177"/>
      <c r="AV37" s="1177"/>
      <c r="AW37" s="1177"/>
      <c r="AX37" s="1177"/>
      <c r="AY37" s="1177"/>
      <c r="AZ37" s="1177"/>
      <c r="BA37" s="1184">
        <f>SUM(BA32:BG35)</f>
        <v>70</v>
      </c>
      <c r="BB37" s="1184"/>
      <c r="BC37" s="1184"/>
      <c r="BD37" s="1184"/>
      <c r="BE37" s="1184"/>
      <c r="BF37" s="1184"/>
      <c r="BG37" s="1185"/>
    </row>
    <row r="38" spans="4:59" ht="15" thickBot="1" x14ac:dyDescent="0.35">
      <c r="D38" s="1880"/>
      <c r="E38" s="1881"/>
      <c r="F38" s="1881"/>
      <c r="G38" s="1881"/>
      <c r="H38" s="1881"/>
      <c r="I38" s="1881"/>
      <c r="J38" s="1881"/>
      <c r="K38" s="1881"/>
      <c r="L38" s="1881"/>
      <c r="M38" s="1881"/>
      <c r="N38" s="1881"/>
      <c r="O38" s="1881"/>
      <c r="P38" s="1881"/>
      <c r="Q38" s="1881"/>
      <c r="R38" s="1881"/>
      <c r="S38" s="1881"/>
      <c r="T38" s="1881"/>
      <c r="U38" s="1881"/>
      <c r="V38" s="1881"/>
      <c r="W38" s="1881"/>
      <c r="X38" s="1881"/>
      <c r="Y38" s="1881"/>
      <c r="Z38" s="1881"/>
      <c r="AA38" s="1881"/>
      <c r="AB38" s="1881"/>
      <c r="AC38" s="1881"/>
      <c r="AD38" s="1882"/>
      <c r="AE38" s="1899" t="s">
        <v>132</v>
      </c>
      <c r="AF38" s="1179"/>
      <c r="AG38" s="1179"/>
      <c r="AH38" s="1179"/>
      <c r="AI38" s="1179"/>
      <c r="AJ38" s="1179"/>
      <c r="AK38" s="1179"/>
      <c r="AL38" s="1179"/>
      <c r="AM38" s="1179"/>
      <c r="AN38" s="1179"/>
      <c r="AO38" s="1179"/>
      <c r="AP38" s="1179"/>
      <c r="AQ38" s="1179"/>
      <c r="AR38" s="1179"/>
      <c r="AS38" s="1179"/>
      <c r="AT38" s="1179"/>
      <c r="AU38" s="1179"/>
      <c r="AV38" s="1179"/>
      <c r="AW38" s="1179"/>
      <c r="AX38" s="1179"/>
      <c r="AY38" s="1179"/>
      <c r="AZ38" s="1179"/>
      <c r="BA38" s="1174">
        <f>BA30-BA37</f>
        <v>394</v>
      </c>
      <c r="BB38" s="1174"/>
      <c r="BC38" s="1174"/>
      <c r="BD38" s="1174"/>
      <c r="BE38" s="1174"/>
      <c r="BF38" s="1174"/>
      <c r="BG38" s="1175"/>
    </row>
    <row r="39" spans="4:59" ht="15" thickBot="1" x14ac:dyDescent="0.35">
      <c r="D39" s="1883"/>
      <c r="E39" s="1884"/>
      <c r="F39" s="1884"/>
      <c r="G39" s="1884"/>
      <c r="H39" s="1884"/>
      <c r="I39" s="1884"/>
      <c r="J39" s="1884"/>
      <c r="K39" s="1884"/>
      <c r="L39" s="1884"/>
      <c r="M39" s="1884"/>
      <c r="N39" s="1884"/>
      <c r="O39" s="1884"/>
      <c r="P39" s="1884"/>
      <c r="Q39" s="1884"/>
      <c r="R39" s="1884"/>
      <c r="S39" s="1884"/>
      <c r="T39" s="1884"/>
      <c r="U39" s="1884"/>
      <c r="V39" s="1884"/>
      <c r="W39" s="1884"/>
      <c r="X39" s="1884"/>
      <c r="Y39" s="1884"/>
      <c r="Z39" s="1884"/>
      <c r="AA39" s="1884"/>
      <c r="AB39" s="1884"/>
      <c r="AC39" s="1884"/>
      <c r="AD39" s="1885"/>
      <c r="AE39" s="1879" t="s">
        <v>131</v>
      </c>
      <c r="AF39" s="1191"/>
      <c r="AG39" s="1191"/>
      <c r="AH39" s="1191"/>
      <c r="AI39" s="1191"/>
      <c r="AJ39" s="1191"/>
      <c r="AK39" s="1191"/>
      <c r="AL39" s="1191"/>
      <c r="AM39" s="1191"/>
      <c r="AN39" s="1191"/>
      <c r="AO39" s="1191"/>
      <c r="AP39" s="1191"/>
      <c r="AQ39" s="1191"/>
      <c r="AR39" s="1191"/>
      <c r="AS39" s="1191"/>
      <c r="AT39" s="1191"/>
      <c r="AU39" s="1191"/>
      <c r="AV39" s="1191"/>
      <c r="AW39" s="1191"/>
      <c r="AX39" s="1191"/>
      <c r="AY39" s="1191"/>
      <c r="AZ39" s="1191"/>
      <c r="BA39" s="1171">
        <f>BA38/168</f>
        <v>2.3452380952380953</v>
      </c>
      <c r="BB39" s="1172"/>
      <c r="BC39" s="1172"/>
      <c r="BD39" s="1172"/>
      <c r="BE39" s="1172"/>
      <c r="BF39" s="1172"/>
      <c r="BG39" s="1173"/>
    </row>
  </sheetData>
  <sheetProtection algorithmName="SHA-512" hashValue="xdxP3SKgVT4zmFUxzBC5itv0Dle6259Ms3eeRE9iq+mCkanLR2w+/szM+wA16p0ngEBbqGaJzDxQ0BZWu+cTbw==" saltValue="s+iiDbB6ktUL9MyPutBPyw==" spinCount="100000" sheet="1" selectLockedCells="1" selectUnlockedCells="1"/>
  <mergeCells count="133">
    <mergeCell ref="D2:BG2"/>
    <mergeCell ref="D3:BG3"/>
    <mergeCell ref="N5:W5"/>
    <mergeCell ref="X5:AB5"/>
    <mergeCell ref="AG5:AP5"/>
    <mergeCell ref="AQ5:AU5"/>
    <mergeCell ref="N6:W6"/>
    <mergeCell ref="X6:AB6"/>
    <mergeCell ref="AG6:AP6"/>
    <mergeCell ref="AQ6:AU6"/>
    <mergeCell ref="AW10:AZ10"/>
    <mergeCell ref="BA10:BC10"/>
    <mergeCell ref="D12:BG12"/>
    <mergeCell ref="D13:BG13"/>
    <mergeCell ref="D14:BG15"/>
    <mergeCell ref="D16:N17"/>
    <mergeCell ref="N7:W7"/>
    <mergeCell ref="X7:AB7"/>
    <mergeCell ref="AG7:AP7"/>
    <mergeCell ref="AQ7:AU7"/>
    <mergeCell ref="N8:W8"/>
    <mergeCell ref="X8:AB8"/>
    <mergeCell ref="AG8:AP8"/>
    <mergeCell ref="AQ8:AU8"/>
    <mergeCell ref="N9:W9"/>
    <mergeCell ref="X9:AB9"/>
    <mergeCell ref="AG9:AP9"/>
    <mergeCell ref="AQ9:AU9"/>
    <mergeCell ref="N10:W10"/>
    <mergeCell ref="X10:AB10"/>
    <mergeCell ref="AG10:AP10"/>
    <mergeCell ref="AQ10:AU10"/>
    <mergeCell ref="O16:Y17"/>
    <mergeCell ref="Z16:AF17"/>
    <mergeCell ref="AG16:AG17"/>
    <mergeCell ref="AH16:AQ17"/>
    <mergeCell ref="AR16:AR17"/>
    <mergeCell ref="AS16:AY17"/>
    <mergeCell ref="AZ16:AZ17"/>
    <mergeCell ref="BA16:BG17"/>
    <mergeCell ref="D19:N19"/>
    <mergeCell ref="O19:Y19"/>
    <mergeCell ref="Z19:AF19"/>
    <mergeCell ref="AH19:AQ19"/>
    <mergeCell ref="AS19:AY19"/>
    <mergeCell ref="BA19:BG19"/>
    <mergeCell ref="D18:N18"/>
    <mergeCell ref="O18:Y18"/>
    <mergeCell ref="Z18:AF18"/>
    <mergeCell ref="AH18:AQ18"/>
    <mergeCell ref="AS18:AY18"/>
    <mergeCell ref="BA18:BG18"/>
    <mergeCell ref="D20:N20"/>
    <mergeCell ref="O20:Y20"/>
    <mergeCell ref="Z20:AF20"/>
    <mergeCell ref="AH20:AQ20"/>
    <mergeCell ref="AS20:AY20"/>
    <mergeCell ref="BA20:BG20"/>
    <mergeCell ref="D21:N21"/>
    <mergeCell ref="O21:Y21"/>
    <mergeCell ref="Z21:AF21"/>
    <mergeCell ref="AH21:AQ21"/>
    <mergeCell ref="AS21:AY21"/>
    <mergeCell ref="BA21:BG21"/>
    <mergeCell ref="D22:N22"/>
    <mergeCell ref="O22:Y22"/>
    <mergeCell ref="Z22:AF22"/>
    <mergeCell ref="AH22:AQ22"/>
    <mergeCell ref="AS22:AY22"/>
    <mergeCell ref="BA22:BG22"/>
    <mergeCell ref="D23:N23"/>
    <mergeCell ref="O23:Y23"/>
    <mergeCell ref="Z23:AF23"/>
    <mergeCell ref="AH23:AQ23"/>
    <mergeCell ref="AS23:AY23"/>
    <mergeCell ref="BA23:BG23"/>
    <mergeCell ref="D24:N24"/>
    <mergeCell ref="O24:Y24"/>
    <mergeCell ref="Z24:AF24"/>
    <mergeCell ref="AH24:AQ24"/>
    <mergeCell ref="AS24:AY24"/>
    <mergeCell ref="BA24:BG24"/>
    <mergeCell ref="D25:N25"/>
    <mergeCell ref="O25:Y25"/>
    <mergeCell ref="Z25:AF25"/>
    <mergeCell ref="AH25:AQ25"/>
    <mergeCell ref="AS25:AY25"/>
    <mergeCell ref="BA25:BG25"/>
    <mergeCell ref="D26:N26"/>
    <mergeCell ref="O26:Y26"/>
    <mergeCell ref="Z26:AF26"/>
    <mergeCell ref="AH26:AQ26"/>
    <mergeCell ref="AS26:AY26"/>
    <mergeCell ref="BA26:BG26"/>
    <mergeCell ref="D32:AD32"/>
    <mergeCell ref="AE32:AY32"/>
    <mergeCell ref="BA32:BG32"/>
    <mergeCell ref="D27:N27"/>
    <mergeCell ref="O27:Y27"/>
    <mergeCell ref="Z27:AF27"/>
    <mergeCell ref="AH27:AQ27"/>
    <mergeCell ref="AS27:AY27"/>
    <mergeCell ref="BA27:BG27"/>
    <mergeCell ref="D28:N28"/>
    <mergeCell ref="O28:Y28"/>
    <mergeCell ref="Z28:AF28"/>
    <mergeCell ref="AH28:AQ28"/>
    <mergeCell ref="AS28:AY28"/>
    <mergeCell ref="BA28:BG28"/>
    <mergeCell ref="D29:N29"/>
    <mergeCell ref="O29:Y29"/>
    <mergeCell ref="Z29:AF29"/>
    <mergeCell ref="AH29:AQ29"/>
    <mergeCell ref="AS29:AY29"/>
    <mergeCell ref="BA29:BG29"/>
    <mergeCell ref="AQ30:AZ30"/>
    <mergeCell ref="BA30:BG30"/>
    <mergeCell ref="D31:BG31"/>
    <mergeCell ref="BA37:BG37"/>
    <mergeCell ref="AE38:AZ38"/>
    <mergeCell ref="BA38:BG38"/>
    <mergeCell ref="AE39:AZ39"/>
    <mergeCell ref="BA39:BG39"/>
    <mergeCell ref="D33:AD39"/>
    <mergeCell ref="AE33:AY33"/>
    <mergeCell ref="BA33:BG33"/>
    <mergeCell ref="AE34:AY34"/>
    <mergeCell ref="BA34:BG34"/>
    <mergeCell ref="AE35:AY35"/>
    <mergeCell ref="BA35:BG35"/>
    <mergeCell ref="AE36:AY36"/>
    <mergeCell ref="BA36:BG36"/>
    <mergeCell ref="AE37:AZ37"/>
  </mergeCells>
  <printOptions horizontalCentered="1"/>
  <pageMargins left="0.45" right="0.45" top="1" bottom="0.25" header="0.3" footer="0.3"/>
  <pageSetup scale="99" fitToHeight="0" orientation="portrait" r:id="rId1"/>
  <headerFooter>
    <oddHeader>&amp;C&amp;G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102</vt:i4>
      </vt:variant>
      <vt:variant>
        <vt:lpstr>Named Ranges</vt:lpstr>
      </vt:variant>
      <vt:variant>
        <vt:i4>128</vt:i4>
      </vt:variant>
    </vt:vector>
  </HeadingPairs>
  <TitlesOfParts>
    <vt:vector size="230" baseType="lpstr">
      <vt:lpstr>Sheet10</vt:lpstr>
      <vt:lpstr>COVER</vt:lpstr>
      <vt:lpstr>2025 UPDATE NOTES</vt:lpstr>
      <vt:lpstr>Control Sheet</vt:lpstr>
      <vt:lpstr>Instructions</vt:lpstr>
      <vt:lpstr>Task Sheet</vt:lpstr>
      <vt:lpstr>Documents to Review</vt:lpstr>
      <vt:lpstr>Department Information</vt:lpstr>
      <vt:lpstr>County Contact</vt:lpstr>
      <vt:lpstr>City or Town Contact</vt:lpstr>
      <vt:lpstr>Communications Info</vt:lpstr>
      <vt:lpstr>Fire Station Info 1-5</vt:lpstr>
      <vt:lpstr>Governmental Information</vt:lpstr>
      <vt:lpstr>Demographics and Alarms</vt:lpstr>
      <vt:lpstr>Personnel Deduction Cal</vt:lpstr>
      <vt:lpstr>Personnel and On Duty Staffing</vt:lpstr>
      <vt:lpstr>Structure Fire Respones</vt:lpstr>
      <vt:lpstr>Structure FIre Instructions</vt:lpstr>
      <vt:lpstr>Outside Aid IP</vt:lpstr>
      <vt:lpstr>Automatic Response</vt:lpstr>
      <vt:lpstr>Automatic Aid Instructions </vt:lpstr>
      <vt:lpstr>Automatic Response (2)</vt:lpstr>
      <vt:lpstr>Auto Aid Worksheet</vt:lpstr>
      <vt:lpstr>AA Calcultor </vt:lpstr>
      <vt:lpstr>Auto Aid Worksheet (2)</vt:lpstr>
      <vt:lpstr>AA Calcultor  (2)</vt:lpstr>
      <vt:lpstr>Auto Aid Worksheet (3)</vt:lpstr>
      <vt:lpstr>AA Calcultor  (3)</vt:lpstr>
      <vt:lpstr>Auto Aid Worksheet (4)</vt:lpstr>
      <vt:lpstr>AA Calcultor  (4)</vt:lpstr>
      <vt:lpstr>Auto Aid Worksheet (5)</vt:lpstr>
      <vt:lpstr>AA Calcultor  (5)</vt:lpstr>
      <vt:lpstr>Auto Aid Worksheet (6)</vt:lpstr>
      <vt:lpstr>AA Calcultor  (6)</vt:lpstr>
      <vt:lpstr>Auto Aid Worksheet (7)</vt:lpstr>
      <vt:lpstr>AA Calcultor  (7)</vt:lpstr>
      <vt:lpstr>Auto Aid Worksheet (8)</vt:lpstr>
      <vt:lpstr>AA Calcultor  (8)</vt:lpstr>
      <vt:lpstr>Auto Aid Worksheet (9)</vt:lpstr>
      <vt:lpstr>AA Calcultor  (9)</vt:lpstr>
      <vt:lpstr>Auto Aid Worksheet (10)</vt:lpstr>
      <vt:lpstr>AA Calcultor  (10)</vt:lpstr>
      <vt:lpstr>Auto Aid Worksheet (11)</vt:lpstr>
      <vt:lpstr>AA Calcultor  (11)</vt:lpstr>
      <vt:lpstr>Auto Aid Worksheet (12)</vt:lpstr>
      <vt:lpstr>AA Calcultor  (12)</vt:lpstr>
      <vt:lpstr>Water System 1</vt:lpstr>
      <vt:lpstr>Water System 2</vt:lpstr>
      <vt:lpstr>Water System 3</vt:lpstr>
      <vt:lpstr>Water System 4</vt:lpstr>
      <vt:lpstr>Water System 5</vt:lpstr>
      <vt:lpstr>Apparatus Sheet</vt:lpstr>
      <vt:lpstr>Apparatus Sheet (2)</vt:lpstr>
      <vt:lpstr>Apparatus Sheet (3)</vt:lpstr>
      <vt:lpstr>Apparatus Sheet (4)</vt:lpstr>
      <vt:lpstr>Apparatus Sheet (5)</vt:lpstr>
      <vt:lpstr>Apparatus Sheet (6)</vt:lpstr>
      <vt:lpstr>Apparatus Sheet (7)</vt:lpstr>
      <vt:lpstr>Apparatus Sheet (8)</vt:lpstr>
      <vt:lpstr>Apparatus Sheet (9)</vt:lpstr>
      <vt:lpstr>Apparatus Sheet (10)</vt:lpstr>
      <vt:lpstr>Apparatus Sheet (11)</vt:lpstr>
      <vt:lpstr>Apparatus Sheet (12)</vt:lpstr>
      <vt:lpstr>Apparatus Sheet (13)</vt:lpstr>
      <vt:lpstr>Apparatus Sheet (14)</vt:lpstr>
      <vt:lpstr>Apparatus Sheet (15)</vt:lpstr>
      <vt:lpstr>Apparatus Sheet (16)</vt:lpstr>
      <vt:lpstr>Apparatus Sheet (17)</vt:lpstr>
      <vt:lpstr>Apparatus Sheet (18)</vt:lpstr>
      <vt:lpstr>Apparatus Sheet (19)</vt:lpstr>
      <vt:lpstr>Apparatus Sheet (20)</vt:lpstr>
      <vt:lpstr>Apparatus Sheet (21)</vt:lpstr>
      <vt:lpstr>Apparatus Sheet (22)</vt:lpstr>
      <vt:lpstr>Apparatus Sheet (23)</vt:lpstr>
      <vt:lpstr>Apparatus Sheet (24)</vt:lpstr>
      <vt:lpstr>Apparatus Sheet (25)</vt:lpstr>
      <vt:lpstr>Apparatus Sheet (26)</vt:lpstr>
      <vt:lpstr>Apparatus Sheet (27)</vt:lpstr>
      <vt:lpstr>Apparatus Sheet (28)</vt:lpstr>
      <vt:lpstr>Apparatus Sheet (29)</vt:lpstr>
      <vt:lpstr>Apparatus Sheet (30)</vt:lpstr>
      <vt:lpstr>Instructions (2)</vt:lpstr>
      <vt:lpstr>Training Questions</vt:lpstr>
      <vt:lpstr>Training Worksheet 1-40 FF</vt:lpstr>
      <vt:lpstr>Community Risk Worksheets</vt:lpstr>
      <vt:lpstr>Training Calculator</vt:lpstr>
      <vt:lpstr>Instructions (3)</vt:lpstr>
      <vt:lpstr>Performanace Worksheet</vt:lpstr>
      <vt:lpstr>Equipment List</vt:lpstr>
      <vt:lpstr>Static Water Point</vt:lpstr>
      <vt:lpstr>Alternate Water Supply</vt:lpstr>
      <vt:lpstr>Alternate Water Appartus List</vt:lpstr>
      <vt:lpstr>Inspector Notes</vt:lpstr>
      <vt:lpstr>Extended Hose Lay Form</vt:lpstr>
      <vt:lpstr>Extended Hose Lay Form (2)</vt:lpstr>
      <vt:lpstr>Extended Hose Lay Form (3)</vt:lpstr>
      <vt:lpstr>Extended Hose Lay Form (4)</vt:lpstr>
      <vt:lpstr>Extended Hose Lay Form (5)</vt:lpstr>
      <vt:lpstr>Personnel and On Duty Staff Ex</vt:lpstr>
      <vt:lpstr>Structure Fire Respones EXAMPLE</vt:lpstr>
      <vt:lpstr>Automatic Response EXAMPLE</vt:lpstr>
      <vt:lpstr>Sheet2</vt:lpstr>
      <vt:lpstr>'Auto Aid Worksheet'!_Hlk117163198</vt:lpstr>
      <vt:lpstr>'Auto Aid Worksheet (10)'!_Hlk117163198</vt:lpstr>
      <vt:lpstr>'Auto Aid Worksheet (11)'!_Hlk117163198</vt:lpstr>
      <vt:lpstr>'Auto Aid Worksheet (12)'!_Hlk117163198</vt:lpstr>
      <vt:lpstr>'Auto Aid Worksheet (2)'!_Hlk117163198</vt:lpstr>
      <vt:lpstr>'Auto Aid Worksheet (3)'!_Hlk117163198</vt:lpstr>
      <vt:lpstr>'Auto Aid Worksheet (4)'!_Hlk117163198</vt:lpstr>
      <vt:lpstr>'Auto Aid Worksheet (5)'!_Hlk117163198</vt:lpstr>
      <vt:lpstr>'Auto Aid Worksheet (6)'!_Hlk117163198</vt:lpstr>
      <vt:lpstr>'Auto Aid Worksheet (7)'!_Hlk117163198</vt:lpstr>
      <vt:lpstr>'Auto Aid Worksheet (8)'!_Hlk117163198</vt:lpstr>
      <vt:lpstr>'Auto Aid Worksheet (9)'!_Hlk117163198</vt:lpstr>
      <vt:lpstr>'Documents to Review'!_Hlk205733641</vt:lpstr>
      <vt:lpstr>'2025 UPDATE NOTES'!Print_Area</vt:lpstr>
      <vt:lpstr>'Alternate Water Appartus List'!Print_Area</vt:lpstr>
      <vt:lpstr>'Alternate Water Supply'!Print_Area</vt:lpstr>
      <vt:lpstr>'Apparatus Sheet'!Print_Area</vt:lpstr>
      <vt:lpstr>'Apparatus Sheet (10)'!Print_Area</vt:lpstr>
      <vt:lpstr>'Apparatus Sheet (11)'!Print_Area</vt:lpstr>
      <vt:lpstr>'Apparatus Sheet (12)'!Print_Area</vt:lpstr>
      <vt:lpstr>'Apparatus Sheet (13)'!Print_Area</vt:lpstr>
      <vt:lpstr>'Apparatus Sheet (14)'!Print_Area</vt:lpstr>
      <vt:lpstr>'Apparatus Sheet (15)'!Print_Area</vt:lpstr>
      <vt:lpstr>'Apparatus Sheet (16)'!Print_Area</vt:lpstr>
      <vt:lpstr>'Apparatus Sheet (17)'!Print_Area</vt:lpstr>
      <vt:lpstr>'Apparatus Sheet (18)'!Print_Area</vt:lpstr>
      <vt:lpstr>'Apparatus Sheet (19)'!Print_Area</vt:lpstr>
      <vt:lpstr>'Apparatus Sheet (2)'!Print_Area</vt:lpstr>
      <vt:lpstr>'Apparatus Sheet (20)'!Print_Area</vt:lpstr>
      <vt:lpstr>'Apparatus Sheet (21)'!Print_Area</vt:lpstr>
      <vt:lpstr>'Apparatus Sheet (22)'!Print_Area</vt:lpstr>
      <vt:lpstr>'Apparatus Sheet (23)'!Print_Area</vt:lpstr>
      <vt:lpstr>'Apparatus Sheet (24)'!Print_Area</vt:lpstr>
      <vt:lpstr>'Apparatus Sheet (25)'!Print_Area</vt:lpstr>
      <vt:lpstr>'Apparatus Sheet (26)'!Print_Area</vt:lpstr>
      <vt:lpstr>'Apparatus Sheet (27)'!Print_Area</vt:lpstr>
      <vt:lpstr>'Apparatus Sheet (28)'!Print_Area</vt:lpstr>
      <vt:lpstr>'Apparatus Sheet (29)'!Print_Area</vt:lpstr>
      <vt:lpstr>'Apparatus Sheet (3)'!Print_Area</vt:lpstr>
      <vt:lpstr>'Apparatus Sheet (30)'!Print_Area</vt:lpstr>
      <vt:lpstr>'Apparatus Sheet (4)'!Print_Area</vt:lpstr>
      <vt:lpstr>'Apparatus Sheet (5)'!Print_Area</vt:lpstr>
      <vt:lpstr>'Apparatus Sheet (6)'!Print_Area</vt:lpstr>
      <vt:lpstr>'Apparatus Sheet (7)'!Print_Area</vt:lpstr>
      <vt:lpstr>'Apparatus Sheet (8)'!Print_Area</vt:lpstr>
      <vt:lpstr>'Apparatus Sheet (9)'!Print_Area</vt:lpstr>
      <vt:lpstr>'Auto Aid Worksheet'!Print_Area</vt:lpstr>
      <vt:lpstr>'Auto Aid Worksheet (10)'!Print_Area</vt:lpstr>
      <vt:lpstr>'Auto Aid Worksheet (11)'!Print_Area</vt:lpstr>
      <vt:lpstr>'Auto Aid Worksheet (12)'!Print_Area</vt:lpstr>
      <vt:lpstr>'Auto Aid Worksheet (2)'!Print_Area</vt:lpstr>
      <vt:lpstr>'Auto Aid Worksheet (3)'!Print_Area</vt:lpstr>
      <vt:lpstr>'Auto Aid Worksheet (4)'!Print_Area</vt:lpstr>
      <vt:lpstr>'Auto Aid Worksheet (5)'!Print_Area</vt:lpstr>
      <vt:lpstr>'Auto Aid Worksheet (6)'!Print_Area</vt:lpstr>
      <vt:lpstr>'Auto Aid Worksheet (7)'!Print_Area</vt:lpstr>
      <vt:lpstr>'Auto Aid Worksheet (8)'!Print_Area</vt:lpstr>
      <vt:lpstr>'Auto Aid Worksheet (9)'!Print_Area</vt:lpstr>
      <vt:lpstr>'Automatic Aid Instructions '!Print_Area</vt:lpstr>
      <vt:lpstr>'Automatic Response'!Print_Area</vt:lpstr>
      <vt:lpstr>'Automatic Response (2)'!Print_Area</vt:lpstr>
      <vt:lpstr>'Automatic Response EXAMPLE'!Print_Area</vt:lpstr>
      <vt:lpstr>'City or Town Contact'!Print_Area</vt:lpstr>
      <vt:lpstr>'Communications Info'!Print_Area</vt:lpstr>
      <vt:lpstr>'Community Risk Worksheets'!Print_Area</vt:lpstr>
      <vt:lpstr>'Control Sheet'!Print_Area</vt:lpstr>
      <vt:lpstr>'County Contact'!Print_Area</vt:lpstr>
      <vt:lpstr>'Demographics and Alarms'!Print_Area</vt:lpstr>
      <vt:lpstr>'Department Information'!Print_Area</vt:lpstr>
      <vt:lpstr>'Documents to Review'!Print_Area</vt:lpstr>
      <vt:lpstr>'Equipment List'!Print_Area</vt:lpstr>
      <vt:lpstr>'Extended Hose Lay Form'!Print_Area</vt:lpstr>
      <vt:lpstr>'Extended Hose Lay Form (2)'!Print_Area</vt:lpstr>
      <vt:lpstr>'Extended Hose Lay Form (3)'!Print_Area</vt:lpstr>
      <vt:lpstr>'Extended Hose Lay Form (4)'!Print_Area</vt:lpstr>
      <vt:lpstr>'Extended Hose Lay Form (5)'!Print_Area</vt:lpstr>
      <vt:lpstr>'Fire Station Info 1-5'!Print_Area</vt:lpstr>
      <vt:lpstr>'Governmental Information'!Print_Area</vt:lpstr>
      <vt:lpstr>Instructions!Print_Area</vt:lpstr>
      <vt:lpstr>'Instructions (2)'!Print_Area</vt:lpstr>
      <vt:lpstr>'Instructions (3)'!Print_Area</vt:lpstr>
      <vt:lpstr>'Outside Aid IP'!Print_Area</vt:lpstr>
      <vt:lpstr>'Personnel and On Duty Staff Ex'!Print_Area</vt:lpstr>
      <vt:lpstr>'Personnel and On Duty Staffing'!Print_Area</vt:lpstr>
      <vt:lpstr>'Static Water Point'!Print_Area</vt:lpstr>
      <vt:lpstr>'Structure FIre Instructions'!Print_Area</vt:lpstr>
      <vt:lpstr>'Structure Fire Respones'!Print_Area</vt:lpstr>
      <vt:lpstr>'Structure Fire Respones EXAMPLE'!Print_Area</vt:lpstr>
      <vt:lpstr>'Task Sheet'!Print_Area</vt:lpstr>
      <vt:lpstr>'Training Calculator'!Print_Area</vt:lpstr>
      <vt:lpstr>'Training Questions'!Print_Area</vt:lpstr>
      <vt:lpstr>'Training Worksheet 1-40 FF'!Print_Area</vt:lpstr>
      <vt:lpstr>'Water System 1'!Print_Area</vt:lpstr>
      <vt:lpstr>'Water System 2'!Print_Area</vt:lpstr>
      <vt:lpstr>'Water System 3'!Print_Area</vt:lpstr>
      <vt:lpstr>'Water System 4'!Print_Area</vt:lpstr>
      <vt:lpstr>'Water System 5'!Print_Area</vt:lpstr>
      <vt:lpstr>'Apparatus Sheet'!Print_Titles</vt:lpstr>
      <vt:lpstr>'Apparatus Sheet (10)'!Print_Titles</vt:lpstr>
      <vt:lpstr>'Apparatus Sheet (11)'!Print_Titles</vt:lpstr>
      <vt:lpstr>'Apparatus Sheet (12)'!Print_Titles</vt:lpstr>
      <vt:lpstr>'Apparatus Sheet (13)'!Print_Titles</vt:lpstr>
      <vt:lpstr>'Apparatus Sheet (14)'!Print_Titles</vt:lpstr>
      <vt:lpstr>'Apparatus Sheet (15)'!Print_Titles</vt:lpstr>
      <vt:lpstr>'Apparatus Sheet (16)'!Print_Titles</vt:lpstr>
      <vt:lpstr>'Apparatus Sheet (17)'!Print_Titles</vt:lpstr>
      <vt:lpstr>'Apparatus Sheet (18)'!Print_Titles</vt:lpstr>
      <vt:lpstr>'Apparatus Sheet (19)'!Print_Titles</vt:lpstr>
      <vt:lpstr>'Apparatus Sheet (2)'!Print_Titles</vt:lpstr>
      <vt:lpstr>'Apparatus Sheet (20)'!Print_Titles</vt:lpstr>
      <vt:lpstr>'Apparatus Sheet (21)'!Print_Titles</vt:lpstr>
      <vt:lpstr>'Apparatus Sheet (22)'!Print_Titles</vt:lpstr>
      <vt:lpstr>'Apparatus Sheet (23)'!Print_Titles</vt:lpstr>
      <vt:lpstr>'Apparatus Sheet (24)'!Print_Titles</vt:lpstr>
      <vt:lpstr>'Apparatus Sheet (25)'!Print_Titles</vt:lpstr>
      <vt:lpstr>'Apparatus Sheet (26)'!Print_Titles</vt:lpstr>
      <vt:lpstr>'Apparatus Sheet (27)'!Print_Titles</vt:lpstr>
      <vt:lpstr>'Apparatus Sheet (28)'!Print_Titles</vt:lpstr>
      <vt:lpstr>'Apparatus Sheet (29)'!Print_Titles</vt:lpstr>
      <vt:lpstr>'Apparatus Sheet (3)'!Print_Titles</vt:lpstr>
      <vt:lpstr>'Apparatus Sheet (30)'!Print_Titles</vt:lpstr>
      <vt:lpstr>'Apparatus Sheet (4)'!Print_Titles</vt:lpstr>
      <vt:lpstr>'Apparatus Sheet (5)'!Print_Titles</vt:lpstr>
      <vt:lpstr>'Apparatus Sheet (6)'!Print_Titles</vt:lpstr>
      <vt:lpstr>'Apparatus Sheet (7)'!Print_Titles</vt:lpstr>
      <vt:lpstr>'Apparatus Sheet (8)'!Print_Titles</vt:lpstr>
      <vt:lpstr>'Apparatus Sheet (9)'!Print_Titles</vt:lpstr>
      <vt:lpstr>'Fire Station Info 1-5'!Print_Titles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Vernon Ward</dc:creator>
  <cp:lastModifiedBy>Ward, Vernon</cp:lastModifiedBy>
  <cp:lastPrinted>2025-09-05T13:02:07Z</cp:lastPrinted>
  <dcterms:created xsi:type="dcterms:W3CDTF">2022-12-06T19:44:15Z</dcterms:created>
  <dcterms:modified xsi:type="dcterms:W3CDTF">2025-12-01T13:14:28Z</dcterms:modified>
</cp:coreProperties>
</file>